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10.33.30.170\共有フォルダ\■青森県新型コロナウイルス感染症対策設備等整備事業費補助\R5\02_交付要綱\03要綱改正②\03_確定版 - コピー\"/>
    </mc:Choice>
  </mc:AlternateContent>
  <xr:revisionPtr revIDLastSave="0" documentId="13_ncr:1_{FF4B0A81-87EC-4890-B9CA-B6877AF4807B}" xr6:coauthVersionLast="36" xr6:coauthVersionMax="36" xr10:uidLastSave="{00000000-0000-0000-0000-000000000000}"/>
  <bookViews>
    <workbookView xWindow="0" yWindow="0" windowWidth="19890" windowHeight="8310" tabRatio="706" xr2:uid="{00000000-000D-0000-FFFF-FFFF00000000}"/>
  </bookViews>
  <sheets>
    <sheet name="第2号様式" sheetId="2"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_Sort" hidden="1">#REF!</definedName>
    <definedName name="aaaaaaaaaaaaaaaaaa" hidden="1">#REF!</definedName>
    <definedName name="E" hidden="1">#REF!</definedName>
    <definedName name="ｌ" hidden="1">#REF!</definedName>
    <definedName name="_xlnm.Print_Area" localSheetId="0">第2号様式!$A$1:$U$139</definedName>
    <definedName name="あ" hidden="1">#REF!</definedName>
    <definedName name="い" hidden="1">#REF!</definedName>
    <definedName name="こ" hidden="1">#REF!</definedName>
    <definedName name="事業分類">[1]事業分類・区分!$B$2:$H$2</definedName>
    <definedName name="別紙１７" hidden="1">#REF!</definedName>
    <definedName name="別紙３１" hidden="1">#REF!</definedName>
  </definedNames>
  <calcPr calcId="191029"/>
</workbook>
</file>

<file path=xl/calcChain.xml><?xml version="1.0" encoding="utf-8"?>
<calcChain xmlns="http://schemas.openxmlformats.org/spreadsheetml/2006/main">
  <c r="J137" i="2" l="1"/>
  <c r="M122" i="2"/>
  <c r="R120" i="2"/>
  <c r="O127" i="2"/>
  <c r="M137" i="2" s="1"/>
  <c r="O105" i="2"/>
  <c r="J122" i="2"/>
  <c r="R118" i="2"/>
  <c r="R116" i="2"/>
  <c r="R114" i="2"/>
  <c r="R127" i="2" l="1"/>
  <c r="R122" i="2"/>
  <c r="O41" i="2"/>
  <c r="O43" i="2"/>
  <c r="O37" i="2"/>
  <c r="R37" i="2" s="1"/>
  <c r="O35" i="2"/>
  <c r="R35" i="2" s="1"/>
  <c r="O107" i="2" l="1"/>
  <c r="O103" i="2"/>
  <c r="O101" i="2"/>
  <c r="O97" i="2"/>
  <c r="O95" i="2"/>
  <c r="O93" i="2"/>
  <c r="O91" i="2"/>
  <c r="O84" i="2"/>
  <c r="O82" i="2"/>
  <c r="O80" i="2"/>
  <c r="O78" i="2"/>
  <c r="O76" i="2"/>
  <c r="O74" i="2"/>
  <c r="O72" i="2"/>
  <c r="O50" i="2"/>
  <c r="O56" i="2"/>
  <c r="O54" i="2"/>
  <c r="O52" i="2"/>
  <c r="O33" i="2"/>
  <c r="O31" i="2"/>
  <c r="O29" i="2"/>
  <c r="O27" i="2"/>
  <c r="M45" i="2" l="1"/>
  <c r="R93" i="2" l="1"/>
  <c r="R95" i="2"/>
  <c r="R97" i="2"/>
  <c r="R99" i="2"/>
  <c r="R101" i="2"/>
  <c r="R103" i="2"/>
  <c r="R105" i="2"/>
  <c r="R107" i="2"/>
  <c r="R74" i="2"/>
  <c r="R76" i="2"/>
  <c r="R78" i="2"/>
  <c r="R80" i="2"/>
  <c r="R82" i="2"/>
  <c r="R84" i="2"/>
  <c r="R52" i="2"/>
  <c r="R54" i="2"/>
  <c r="R56" i="2"/>
  <c r="R58" i="2"/>
  <c r="J45" i="2"/>
  <c r="R29" i="2"/>
  <c r="R31" i="2"/>
  <c r="R33" i="2"/>
  <c r="R39" i="2"/>
  <c r="R41" i="2"/>
  <c r="R43" i="2"/>
  <c r="R137" i="2" l="1"/>
  <c r="M109" i="2"/>
  <c r="J109" i="2"/>
  <c r="R91" i="2"/>
  <c r="M86" i="2"/>
  <c r="J86" i="2"/>
  <c r="R72" i="2"/>
  <c r="R86" i="2" s="1"/>
  <c r="J67" i="2"/>
  <c r="M67" i="2"/>
  <c r="R65" i="2"/>
  <c r="R67" i="2" s="1"/>
  <c r="M60" i="2"/>
  <c r="J60" i="2"/>
  <c r="R50" i="2"/>
  <c r="R109" i="2" l="1"/>
  <c r="R60" i="2"/>
  <c r="R27" i="2" l="1"/>
  <c r="R45" i="2" l="1"/>
</calcChain>
</file>

<file path=xl/sharedStrings.xml><?xml version="1.0" encoding="utf-8"?>
<sst xmlns="http://schemas.openxmlformats.org/spreadsheetml/2006/main" count="297" uniqueCount="81">
  <si>
    <t>患者入院医療機関名</t>
  </si>
  <si>
    <t>種目</t>
  </si>
  <si>
    <t>形式及び規格</t>
  </si>
  <si>
    <t>数量</t>
  </si>
  <si>
    <t>補助対象経費の
支出額
（ABの低い額）</t>
  </si>
  <si>
    <t>合計</t>
  </si>
  <si>
    <t>申請者名</t>
    <rPh sb="0" eb="3">
      <t>シンセイシャ</t>
    </rPh>
    <rPh sb="3" eb="4">
      <t>メイ</t>
    </rPh>
    <phoneticPr fontId="2"/>
  </si>
  <si>
    <t>　１　必要理由（整備に至った経緯、問題点等についても整理し、記載すること。）</t>
    <phoneticPr fontId="2"/>
  </si>
  <si>
    <t>予定支出額
A</t>
    <rPh sb="0" eb="2">
      <t>ヨテイ</t>
    </rPh>
    <rPh sb="2" eb="5">
      <t>シシュツガク</t>
    </rPh>
    <phoneticPr fontId="2"/>
  </si>
  <si>
    <t>基準額
B</t>
    <phoneticPr fontId="2"/>
  </si>
  <si>
    <t>購入時期
（予定含）</t>
    <rPh sb="0" eb="2">
      <t>コウニュウ</t>
    </rPh>
    <rPh sb="2" eb="4">
      <t>ジキ</t>
    </rPh>
    <rPh sb="6" eb="8">
      <t>ヨテイ</t>
    </rPh>
    <rPh sb="8" eb="9">
      <t>フク</t>
    </rPh>
    <phoneticPr fontId="2"/>
  </si>
  <si>
    <t>（３）医療機関における新型コロナウイルス感染症の外国人患者受入れのための設備整備事業</t>
    <rPh sb="3" eb="5">
      <t>イリョウ</t>
    </rPh>
    <rPh sb="5" eb="7">
      <t>キカン</t>
    </rPh>
    <rPh sb="11" eb="13">
      <t>シンガタ</t>
    </rPh>
    <rPh sb="20" eb="23">
      <t>カンセンショウ</t>
    </rPh>
    <rPh sb="24" eb="26">
      <t>ガイコク</t>
    </rPh>
    <rPh sb="26" eb="27">
      <t>ジン</t>
    </rPh>
    <rPh sb="27" eb="29">
      <t>カンジャ</t>
    </rPh>
    <rPh sb="29" eb="31">
      <t>ウケイ</t>
    </rPh>
    <rPh sb="36" eb="38">
      <t>セツビ</t>
    </rPh>
    <rPh sb="38" eb="40">
      <t>セイビ</t>
    </rPh>
    <rPh sb="40" eb="42">
      <t>ジギョウ</t>
    </rPh>
    <phoneticPr fontId="2"/>
  </si>
  <si>
    <t>　３　設備整備の内訳</t>
    <phoneticPr fontId="2"/>
  </si>
  <si>
    <t>円</t>
    <rPh sb="0" eb="1">
      <t>エン</t>
    </rPh>
    <phoneticPr fontId="2"/>
  </si>
  <si>
    <t>(2)人工呼吸器及び付帯する備品</t>
    <phoneticPr fontId="2"/>
  </si>
  <si>
    <t>(3)個人防護具</t>
    <phoneticPr fontId="2"/>
  </si>
  <si>
    <t>(4)簡易陰圧装置</t>
    <phoneticPr fontId="2"/>
  </si>
  <si>
    <t>(5)簡易ベッド</t>
    <phoneticPr fontId="2"/>
  </si>
  <si>
    <t>(6）体外式膜型人工肺及び付帯する備品</t>
    <phoneticPr fontId="2"/>
  </si>
  <si>
    <t>(7)簡易病室及び付帯する備品</t>
    <phoneticPr fontId="2"/>
  </si>
  <si>
    <t>(1)HEPA フィルター付き空気清浄機（陰圧対応可能なものに限る）</t>
    <phoneticPr fontId="2"/>
  </si>
  <si>
    <t>(4)簡易ベッド</t>
    <phoneticPr fontId="2"/>
  </si>
  <si>
    <t>(5)簡易診療室及び付帯する設備</t>
    <phoneticPr fontId="2"/>
  </si>
  <si>
    <t>多言語の看板、電光掲示板等及び付帯する備品</t>
    <phoneticPr fontId="2"/>
  </si>
  <si>
    <t>（４）新型コロナウイルス感染症重点医療機関等設備整備事業</t>
    <rPh sb="3" eb="5">
      <t>シンガタ</t>
    </rPh>
    <rPh sb="12" eb="15">
      <t>カンセンショウ</t>
    </rPh>
    <rPh sb="15" eb="22">
      <t>ジュウテンイリョウキカントウ</t>
    </rPh>
    <phoneticPr fontId="2"/>
  </si>
  <si>
    <t>(1)超音波画像診断装置</t>
    <phoneticPr fontId="2"/>
  </si>
  <si>
    <t>(2)血液浄化装置</t>
    <rPh sb="3" eb="7">
      <t>ケツエキジョウカ</t>
    </rPh>
    <rPh sb="7" eb="9">
      <t>ソウチ</t>
    </rPh>
    <phoneticPr fontId="2"/>
  </si>
  <si>
    <t>(3)気管支鏡</t>
    <rPh sb="3" eb="7">
      <t>キカンシキョウ</t>
    </rPh>
    <phoneticPr fontId="2"/>
  </si>
  <si>
    <t>(4)ＣＴ撮影装置等（画像診断支援プログムを含む）</t>
    <phoneticPr fontId="2"/>
  </si>
  <si>
    <t>(5)生体情報モニタ</t>
    <rPh sb="3" eb="5">
      <t>セイタイ</t>
    </rPh>
    <rPh sb="5" eb="7">
      <t>ジョウホウ</t>
    </rPh>
    <phoneticPr fontId="2"/>
  </si>
  <si>
    <t>(6）分娩監視装置</t>
    <rPh sb="3" eb="5">
      <t>ブンベン</t>
    </rPh>
    <rPh sb="5" eb="7">
      <t>カンシ</t>
    </rPh>
    <rPh sb="7" eb="9">
      <t>ソウチ</t>
    </rPh>
    <phoneticPr fontId="2"/>
  </si>
  <si>
    <t>(7)新生児モニタ</t>
    <rPh sb="3" eb="6">
      <t>シンセイジ</t>
    </rPh>
    <phoneticPr fontId="2"/>
  </si>
  <si>
    <t>(2)個人防護具</t>
    <phoneticPr fontId="2"/>
  </si>
  <si>
    <t>(3)簡易陰圧装置</t>
    <phoneticPr fontId="2"/>
  </si>
  <si>
    <t>(6)HEPA フィルター付き空気清浄機（陰圧対応可能なものに限る）</t>
    <phoneticPr fontId="2"/>
  </si>
  <si>
    <t>（６）感染症検査機関等設備整備事業</t>
    <rPh sb="3" eb="6">
      <t>カンセンショウ</t>
    </rPh>
    <rPh sb="6" eb="8">
      <t>ケンサ</t>
    </rPh>
    <rPh sb="8" eb="10">
      <t>キカン</t>
    </rPh>
    <rPh sb="10" eb="11">
      <t>トウ</t>
    </rPh>
    <rPh sb="11" eb="13">
      <t>セツビ</t>
    </rPh>
    <rPh sb="13" eb="15">
      <t>セイビ</t>
    </rPh>
    <rPh sb="15" eb="17">
      <t>ジギョウ</t>
    </rPh>
    <phoneticPr fontId="2"/>
  </si>
  <si>
    <t>(1)次世代シークエンサー</t>
    <phoneticPr fontId="2"/>
  </si>
  <si>
    <t>(2)リアルタイムＰＣＲ装置（全自動ＰＣＲ検査装置を含む）</t>
    <phoneticPr fontId="2"/>
  </si>
  <si>
    <t>(3)等温遺伝子増幅装置</t>
    <phoneticPr fontId="2"/>
  </si>
  <si>
    <t>(4)全自動化学発光酵素免疫測定装置</t>
    <phoneticPr fontId="2"/>
  </si>
  <si>
    <t>補助金担当者名</t>
    <rPh sb="0" eb="3">
      <t>ホジョキン</t>
    </rPh>
    <rPh sb="3" eb="6">
      <t>タントウシャ</t>
    </rPh>
    <rPh sb="6" eb="7">
      <t>メイ</t>
    </rPh>
    <phoneticPr fontId="2"/>
  </si>
  <si>
    <t>補助金担当者連絡先</t>
    <rPh sb="0" eb="3">
      <t>ホジョキン</t>
    </rPh>
    <rPh sb="3" eb="6">
      <t>タントウシャ</t>
    </rPh>
    <rPh sb="6" eb="8">
      <t>レンラク</t>
    </rPh>
    <rPh sb="8" eb="9">
      <t>サキ</t>
    </rPh>
    <phoneticPr fontId="2"/>
  </si>
  <si>
    <t>４　事業の完了予定時期</t>
    <rPh sb="2" eb="4">
      <t>ジギョウ</t>
    </rPh>
    <rPh sb="5" eb="7">
      <t>カンリョウ</t>
    </rPh>
    <rPh sb="7" eb="9">
      <t>ヨテイ</t>
    </rPh>
    <rPh sb="9" eb="11">
      <t>ジキ</t>
    </rPh>
    <phoneticPr fontId="2"/>
  </si>
  <si>
    <t>年</t>
    <rPh sb="0" eb="1">
      <t>ネン</t>
    </rPh>
    <phoneticPr fontId="2"/>
  </si>
  <si>
    <t>月</t>
    <rPh sb="0" eb="1">
      <t>ツキ</t>
    </rPh>
    <phoneticPr fontId="2"/>
  </si>
  <si>
    <t>日</t>
    <rPh sb="0" eb="1">
      <t>ヒ</t>
    </rPh>
    <phoneticPr fontId="2"/>
  </si>
  <si>
    <t>令和</t>
    <rPh sb="0" eb="2">
      <t>レイワ</t>
    </rPh>
    <phoneticPr fontId="2"/>
  </si>
  <si>
    <t>第２号様式（第４関係）</t>
    <rPh sb="3" eb="5">
      <t>ヨウシキ</t>
    </rPh>
    <phoneticPr fontId="2"/>
  </si>
  <si>
    <t>(1)新設、増設に伴う初度設備を購入するために必要な需要品（消耗品）及び備品</t>
    <rPh sb="26" eb="28">
      <t>ジュヨウ</t>
    </rPh>
    <rPh sb="28" eb="29">
      <t>ヒン</t>
    </rPh>
    <phoneticPr fontId="2"/>
  </si>
  <si>
    <t>数量
（実数）</t>
    <rPh sb="4" eb="6">
      <t>ジッスウ</t>
    </rPh>
    <phoneticPr fontId="2"/>
  </si>
  <si>
    <t>数量</t>
    <rPh sb="0" eb="2">
      <t>スウリョウ</t>
    </rPh>
    <phoneticPr fontId="2"/>
  </si>
  <si>
    <t>金額</t>
    <rPh sb="0" eb="1">
      <t>キン</t>
    </rPh>
    <rPh sb="1" eb="2">
      <t>ガク</t>
    </rPh>
    <phoneticPr fontId="2"/>
  </si>
  <si>
    <t>金額</t>
    <rPh sb="0" eb="2">
      <t>キンガク</t>
    </rPh>
    <phoneticPr fontId="2"/>
  </si>
  <si>
    <t>施設</t>
    <rPh sb="0" eb="2">
      <t>シセツ</t>
    </rPh>
    <phoneticPr fontId="2"/>
  </si>
  <si>
    <t>床</t>
    <rPh sb="0" eb="1">
      <t>ユカ</t>
    </rPh>
    <phoneticPr fontId="2"/>
  </si>
  <si>
    <t>台</t>
    <rPh sb="0" eb="1">
      <t>ダイ</t>
    </rPh>
    <phoneticPr fontId="2"/>
  </si>
  <si>
    <t>人</t>
    <rPh sb="0" eb="1">
      <t>ニン</t>
    </rPh>
    <phoneticPr fontId="2"/>
  </si>
  <si>
    <t>数量
(実数）</t>
    <rPh sb="4" eb="6">
      <t>ジッスウ</t>
    </rPh>
    <phoneticPr fontId="2"/>
  </si>
  <si>
    <t>令和５年度青森県新型コロナウイルス感染症対策設備等整備事業実施計画書</t>
    <rPh sb="29" eb="31">
      <t>ジッシ</t>
    </rPh>
    <phoneticPr fontId="2"/>
  </si>
  <si>
    <t>(8)HEPAフィルター付き空気清浄機（陰圧対応可能なものに限る。）</t>
    <rPh sb="12" eb="13">
      <t>ツ</t>
    </rPh>
    <rPh sb="14" eb="16">
      <t>クウキ</t>
    </rPh>
    <rPh sb="16" eb="19">
      <t>セイジョウキ</t>
    </rPh>
    <rPh sb="20" eb="21">
      <t>イン</t>
    </rPh>
    <rPh sb="21" eb="22">
      <t>アツ</t>
    </rPh>
    <rPh sb="22" eb="24">
      <t>タイオウ</t>
    </rPh>
    <rPh sb="24" eb="26">
      <t>カノウ</t>
    </rPh>
    <rPh sb="30" eb="31">
      <t>カギ</t>
    </rPh>
    <phoneticPr fontId="2"/>
  </si>
  <si>
    <t>(9)HEPAフィルター付きパーテーション</t>
    <rPh sb="12" eb="13">
      <t>ツ</t>
    </rPh>
    <phoneticPr fontId="2"/>
  </si>
  <si>
    <t>外来設置医療機関名</t>
    <phoneticPr fontId="2"/>
  </si>
  <si>
    <t>消防機関名</t>
    <rPh sb="0" eb="2">
      <t>ショウボウ</t>
    </rPh>
    <rPh sb="2" eb="4">
      <t>キカン</t>
    </rPh>
    <rPh sb="4" eb="5">
      <t>メイ</t>
    </rPh>
    <phoneticPr fontId="2"/>
  </si>
  <si>
    <t>(1)患者案内のための看板の設置料</t>
    <rPh sb="3" eb="5">
      <t>カンジャ</t>
    </rPh>
    <rPh sb="5" eb="7">
      <t>アンナイ</t>
    </rPh>
    <rPh sb="11" eb="13">
      <t>カンバン</t>
    </rPh>
    <rPh sb="14" eb="17">
      <t>セッチリョウ</t>
    </rPh>
    <phoneticPr fontId="2"/>
  </si>
  <si>
    <t>(2)ホームページ上に外来対応医療機関であること明記するための改修費</t>
    <rPh sb="9" eb="10">
      <t>ジョウ</t>
    </rPh>
    <rPh sb="11" eb="13">
      <t>ガイライ</t>
    </rPh>
    <rPh sb="13" eb="15">
      <t>タイオウ</t>
    </rPh>
    <rPh sb="15" eb="17">
      <t>イリョウ</t>
    </rPh>
    <rPh sb="17" eb="19">
      <t>キカン</t>
    </rPh>
    <rPh sb="24" eb="26">
      <t>メイキ</t>
    </rPh>
    <rPh sb="31" eb="34">
      <t>カイシュウヒ</t>
    </rPh>
    <phoneticPr fontId="2"/>
  </si>
  <si>
    <t>(3)換気設備設置のための軽微な改修等の修繕費</t>
    <rPh sb="3" eb="5">
      <t>カンキ</t>
    </rPh>
    <rPh sb="5" eb="7">
      <t>セツビ</t>
    </rPh>
    <rPh sb="7" eb="9">
      <t>セッチ</t>
    </rPh>
    <rPh sb="13" eb="15">
      <t>ケイビ</t>
    </rPh>
    <rPh sb="16" eb="18">
      <t>カイシュウ</t>
    </rPh>
    <rPh sb="18" eb="19">
      <t>ナド</t>
    </rPh>
    <rPh sb="20" eb="23">
      <t>シュウゼンヒ</t>
    </rPh>
    <phoneticPr fontId="2"/>
  </si>
  <si>
    <t>(4)医療機器（パルスオキシメーター等）の購入費</t>
    <rPh sb="3" eb="5">
      <t>イリョウ</t>
    </rPh>
    <rPh sb="5" eb="7">
      <t>キキ</t>
    </rPh>
    <rPh sb="18" eb="19">
      <t>ナド</t>
    </rPh>
    <rPh sb="21" eb="24">
      <t>コウニュウヒ</t>
    </rPh>
    <phoneticPr fontId="2"/>
  </si>
  <si>
    <t>(5)非接触サーモグラフィーカメラ（検温・消毒機能付き等）の購入費</t>
    <rPh sb="3" eb="6">
      <t>ヒセッショク</t>
    </rPh>
    <rPh sb="18" eb="20">
      <t>ケンオン</t>
    </rPh>
    <rPh sb="21" eb="23">
      <t>ショウドク</t>
    </rPh>
    <rPh sb="23" eb="25">
      <t>キノウ</t>
    </rPh>
    <rPh sb="25" eb="26">
      <t>ツ</t>
    </rPh>
    <rPh sb="27" eb="28">
      <t>ナド</t>
    </rPh>
    <rPh sb="30" eb="33">
      <t>コウニュウヒ</t>
    </rPh>
    <phoneticPr fontId="2"/>
  </si>
  <si>
    <t>補助対象経費の
支出額
（ABの低い額）</t>
    <phoneticPr fontId="2"/>
  </si>
  <si>
    <t>施設</t>
    <phoneticPr fontId="2"/>
  </si>
  <si>
    <t>　　　（消防機関においては新型コロナウイルス感染症等患者の搬送体制等における取組）</t>
    <rPh sb="4" eb="6">
      <t>ショウボウ</t>
    </rPh>
    <rPh sb="6" eb="8">
      <t>キカン</t>
    </rPh>
    <rPh sb="13" eb="15">
      <t>シンガタ</t>
    </rPh>
    <rPh sb="22" eb="25">
      <t>カンセンショウ</t>
    </rPh>
    <rPh sb="25" eb="26">
      <t>ナド</t>
    </rPh>
    <rPh sb="26" eb="28">
      <t>カンジャ</t>
    </rPh>
    <rPh sb="29" eb="31">
      <t>ハンソウ</t>
    </rPh>
    <rPh sb="31" eb="33">
      <t>タイセイ</t>
    </rPh>
    <rPh sb="33" eb="34">
      <t>ナド</t>
    </rPh>
    <rPh sb="38" eb="39">
      <t>ト</t>
    </rPh>
    <rPh sb="39" eb="40">
      <t>ク</t>
    </rPh>
    <phoneticPr fontId="2"/>
  </si>
  <si>
    <t>医療機関等名</t>
    <rPh sb="0" eb="2">
      <t>イリョウ</t>
    </rPh>
    <rPh sb="2" eb="4">
      <t>キカン</t>
    </rPh>
    <rPh sb="4" eb="5">
      <t>ナド</t>
    </rPh>
    <phoneticPr fontId="2"/>
  </si>
  <si>
    <t>　２　当該医療機関の新型コロナウイルス感染症等患者の受入体制及び地域における外来診療体制における取組</t>
    <rPh sb="5" eb="7">
      <t>イリョウ</t>
    </rPh>
    <rPh sb="7" eb="9">
      <t>キカン</t>
    </rPh>
    <phoneticPr fontId="2"/>
  </si>
  <si>
    <t>（１）新型コロナウイルス感染症患者等入院医療機関等設備整備事業</t>
    <rPh sb="3" eb="5">
      <t>シンガタ</t>
    </rPh>
    <rPh sb="12" eb="15">
      <t>カンセンショウ</t>
    </rPh>
    <rPh sb="24" eb="25">
      <t>ナド</t>
    </rPh>
    <phoneticPr fontId="2"/>
  </si>
  <si>
    <t>(2)HEPA フィルター付きパーテーション</t>
    <phoneticPr fontId="2"/>
  </si>
  <si>
    <t>(7)HEPA フィルター付きパーテーション</t>
    <phoneticPr fontId="2"/>
  </si>
  <si>
    <r>
      <t>（２）外来対応医療機関</t>
    </r>
    <r>
      <rPr>
        <sz val="12"/>
        <rFont val="ＭＳ 明朝"/>
        <family val="1"/>
        <charset val="128"/>
      </rPr>
      <t>設備整備事業</t>
    </r>
    <rPh sb="3" eb="5">
      <t>ガイライ</t>
    </rPh>
    <rPh sb="5" eb="7">
      <t>タイオウ</t>
    </rPh>
    <rPh sb="7" eb="9">
      <t>イリョウ</t>
    </rPh>
    <rPh sb="9" eb="11">
      <t>キカン</t>
    </rPh>
    <phoneticPr fontId="2"/>
  </si>
  <si>
    <t>（５）新型コロナウイルス感染症を疑う患者受入れのための救急・周産期・小児医療体制確保事業</t>
    <rPh sb="42" eb="44">
      <t>ジギョウ</t>
    </rPh>
    <phoneticPr fontId="2"/>
  </si>
  <si>
    <t>（７）外来対応医療機関確保事業</t>
    <rPh sb="3" eb="5">
      <t>ガイライ</t>
    </rPh>
    <rPh sb="5" eb="7">
      <t>タイオウ</t>
    </rPh>
    <rPh sb="7" eb="9">
      <t>イリョウ</t>
    </rPh>
    <rPh sb="9" eb="11">
      <t>キカン</t>
    </rPh>
    <rPh sb="11" eb="13">
      <t>カクホ</t>
    </rPh>
    <rPh sb="13" eb="15">
      <t>ジギョウ</t>
    </rPh>
    <phoneticPr fontId="2"/>
  </si>
  <si>
    <t>(8)救急医療を担う医療機関において、疑い患者の診療に要する備品</t>
    <phoneticPr fontId="2"/>
  </si>
  <si>
    <t>(9)周産期医療又は小児医療を担う医療機関において、疑い患者に使用する保育器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</si>
</sst>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ＭＳ Ｐゴシック"/>
      <charset val="128"/>
      <scheme val="minor"/>
    </font>
    <font>
      <sz val="11"/>
      <color theme="1"/>
      <name val="ＭＳ Ｐゴシック"/>
      <family val="3"/>
      <charset val="128"/>
      <scheme val="minor"/>
    </font>
    <font>
      <sz val="6"/>
      <name val="ＭＳ Ｐゴシック"/>
      <family val="3"/>
      <charset val="128"/>
      <scheme val="minor"/>
    </font>
    <font>
      <sz val="12"/>
      <name val="ＭＳ 明朝"/>
      <family val="1"/>
      <charset val="128"/>
    </font>
    <font>
      <sz val="14"/>
      <name val="ＭＳ 明朝"/>
      <family val="1"/>
      <charset val="128"/>
    </font>
    <font>
      <sz val="11"/>
      <name val="ＭＳ 明朝"/>
      <family val="1"/>
      <charset val="128"/>
    </font>
    <font>
      <sz val="10"/>
      <name val="ＭＳ 明朝"/>
      <family val="1"/>
      <charset val="128"/>
    </font>
    <font>
      <sz val="9"/>
      <name val="ＭＳ 明朝"/>
      <family val="1"/>
      <charset val="128"/>
    </font>
    <font>
      <sz val="13"/>
      <name val="ＭＳ 明朝"/>
      <family val="1"/>
      <charset val="128"/>
    </font>
    <font>
      <sz val="8"/>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diagonal/>
    </border>
    <border>
      <left style="thin">
        <color auto="1"/>
      </left>
      <right/>
      <top/>
      <bottom style="thin">
        <color auto="1"/>
      </bottom>
      <diagonal/>
    </border>
    <border>
      <left/>
      <right/>
      <top style="thin">
        <color indexed="64"/>
      </top>
      <bottom/>
      <diagonal/>
    </border>
    <border>
      <left/>
      <right style="thin">
        <color theme="0"/>
      </right>
      <top style="thin">
        <color auto="1"/>
      </top>
      <bottom style="thin">
        <color auto="1"/>
      </bottom>
      <diagonal/>
    </border>
    <border>
      <left/>
      <right style="thin">
        <color indexed="64"/>
      </right>
      <top/>
      <bottom/>
      <diagonal/>
    </border>
    <border diagonalUp="1">
      <left style="thin">
        <color auto="1"/>
      </left>
      <right style="double">
        <color indexed="64"/>
      </right>
      <top style="thin">
        <color auto="1"/>
      </top>
      <bottom style="thin">
        <color auto="1"/>
      </bottom>
      <diagonal style="thin">
        <color auto="1"/>
      </diagonal>
    </border>
    <border>
      <left/>
      <right style="thin">
        <color auto="1"/>
      </right>
      <top style="thin">
        <color auto="1"/>
      </top>
      <bottom/>
      <diagonal/>
    </border>
    <border>
      <left/>
      <right style="thin">
        <color auto="1"/>
      </right>
      <top/>
      <bottom style="thin">
        <color auto="1"/>
      </bottom>
      <diagonal/>
    </border>
    <border>
      <left/>
      <right style="thin">
        <color theme="0"/>
      </right>
      <top/>
      <bottom style="thin">
        <color auto="1"/>
      </bottom>
      <diagonal/>
    </border>
    <border>
      <left style="double">
        <color indexed="64"/>
      </left>
      <right/>
      <top/>
      <bottom style="thin">
        <color auto="1"/>
      </bottom>
      <diagonal/>
    </border>
    <border>
      <left/>
      <right style="thin">
        <color theme="0"/>
      </right>
      <top style="thin">
        <color auto="1"/>
      </top>
      <bottom/>
      <diagonal/>
    </border>
    <border>
      <left style="double">
        <color indexed="64"/>
      </left>
      <right/>
      <top style="thin">
        <color auto="1"/>
      </top>
      <bottom/>
      <diagonal/>
    </border>
    <border>
      <left style="thin">
        <color theme="0"/>
      </left>
      <right style="thin">
        <color auto="1"/>
      </right>
      <top style="thin">
        <color auto="1"/>
      </top>
      <bottom/>
      <diagonal/>
    </border>
    <border>
      <left style="thin">
        <color theme="0"/>
      </left>
      <right style="thin">
        <color auto="1"/>
      </right>
      <top/>
      <bottom style="thin">
        <color auto="1"/>
      </bottom>
      <diagonal/>
    </border>
    <border>
      <left/>
      <right style="double">
        <color indexed="64"/>
      </right>
      <top style="thin">
        <color auto="1"/>
      </top>
      <bottom/>
      <diagonal/>
    </border>
    <border>
      <left/>
      <right style="double">
        <color indexed="64"/>
      </right>
      <top/>
      <bottom style="thin">
        <color auto="1"/>
      </bottom>
      <diagonal/>
    </border>
    <border>
      <left style="thin">
        <color theme="0"/>
      </left>
      <right style="thin">
        <color indexed="64"/>
      </right>
      <top style="thin">
        <color auto="1"/>
      </top>
      <bottom style="thin">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bottom/>
      <diagonal/>
    </border>
    <border>
      <left/>
      <right style="thin">
        <color theme="0"/>
      </right>
      <top/>
      <bottom/>
      <diagonal/>
    </border>
    <border>
      <left style="double">
        <color indexed="64"/>
      </left>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double">
        <color indexed="64"/>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theme="0"/>
      </left>
      <right style="thin">
        <color auto="1"/>
      </right>
      <top/>
      <bottom/>
      <diagonal/>
    </border>
  </borders>
  <cellStyleXfs count="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68">
    <xf numFmtId="0" fontId="0" fillId="0" borderId="0" xfId="0">
      <alignment vertical="center"/>
    </xf>
    <xf numFmtId="0" fontId="3" fillId="0" borderId="0" xfId="3" applyFont="1">
      <alignment vertical="center"/>
    </xf>
    <xf numFmtId="0" fontId="4" fillId="0" borderId="0" xfId="3" applyFont="1">
      <alignment vertical="center"/>
    </xf>
    <xf numFmtId="0" fontId="5" fillId="0" borderId="0" xfId="3" applyFont="1" applyAlignment="1">
      <alignment horizontal="center" vertical="center" wrapText="1"/>
    </xf>
    <xf numFmtId="0" fontId="5" fillId="0" borderId="0" xfId="3" applyFont="1" applyAlignment="1">
      <alignment horizontal="center" vertical="center"/>
    </xf>
    <xf numFmtId="0" fontId="6" fillId="0" borderId="0" xfId="0" applyFont="1" applyAlignment="1">
      <alignment vertical="center"/>
    </xf>
    <xf numFmtId="0" fontId="6" fillId="0" borderId="0" xfId="3" applyFont="1" applyAlignment="1">
      <alignment vertical="center"/>
    </xf>
    <xf numFmtId="0" fontId="7" fillId="0" borderId="1" xfId="0" applyFont="1" applyBorder="1">
      <alignment vertical="center"/>
    </xf>
    <xf numFmtId="0" fontId="3" fillId="0" borderId="1" xfId="3" applyFont="1" applyBorder="1">
      <alignment vertical="center"/>
    </xf>
    <xf numFmtId="0" fontId="7" fillId="0" borderId="4" xfId="0" applyFont="1" applyBorder="1">
      <alignment vertical="center"/>
    </xf>
    <xf numFmtId="0" fontId="4" fillId="0" borderId="1" xfId="3" applyFont="1" applyBorder="1">
      <alignment vertical="center"/>
    </xf>
    <xf numFmtId="0" fontId="8" fillId="0" borderId="0" xfId="3" applyFont="1">
      <alignment vertical="center"/>
    </xf>
    <xf numFmtId="0" fontId="3" fillId="0" borderId="0" xfId="3" applyFont="1" applyAlignment="1">
      <alignment vertical="center" wrapText="1"/>
    </xf>
    <xf numFmtId="176" fontId="7" fillId="0" borderId="15" xfId="0" applyNumberFormat="1" applyFont="1" applyBorder="1" applyAlignment="1">
      <alignment horizontal="right" vertical="top"/>
    </xf>
    <xf numFmtId="176" fontId="7" fillId="2" borderId="15" xfId="0" applyNumberFormat="1" applyFont="1" applyFill="1" applyBorder="1" applyAlignment="1">
      <alignment horizontal="right" vertical="top"/>
    </xf>
    <xf numFmtId="176" fontId="7" fillId="0" borderId="16" xfId="0" applyNumberFormat="1" applyFont="1" applyBorder="1" applyAlignment="1">
      <alignment horizontal="right" vertical="top"/>
    </xf>
    <xf numFmtId="176" fontId="7" fillId="2" borderId="16" xfId="0" applyNumberFormat="1" applyFont="1" applyFill="1" applyBorder="1" applyAlignment="1">
      <alignment horizontal="right" vertical="top"/>
    </xf>
    <xf numFmtId="176" fontId="7" fillId="2" borderId="22" xfId="0" applyNumberFormat="1" applyFont="1" applyFill="1" applyBorder="1" applyAlignment="1">
      <alignment horizontal="right" vertical="top"/>
    </xf>
    <xf numFmtId="176" fontId="7" fillId="2" borderId="21" xfId="0" applyNumberFormat="1" applyFont="1" applyFill="1" applyBorder="1" applyAlignment="1">
      <alignment horizontal="right" vertical="top"/>
    </xf>
    <xf numFmtId="176" fontId="7" fillId="0" borderId="13" xfId="0" applyNumberFormat="1" applyFont="1" applyBorder="1" applyAlignment="1">
      <alignment horizontal="right" vertical="top"/>
    </xf>
    <xf numFmtId="0" fontId="5" fillId="0" borderId="8" xfId="0" applyFont="1" applyBorder="1" applyAlignment="1">
      <alignment vertical="center"/>
    </xf>
    <xf numFmtId="176" fontId="7" fillId="2" borderId="5" xfId="0" applyNumberFormat="1" applyFont="1" applyFill="1" applyBorder="1" applyAlignment="1">
      <alignment horizontal="right" vertical="top"/>
    </xf>
    <xf numFmtId="0" fontId="5" fillId="0" borderId="0"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vertical="center"/>
    </xf>
    <xf numFmtId="176" fontId="5" fillId="0" borderId="0" xfId="0" applyNumberFormat="1" applyFont="1" applyBorder="1" applyAlignment="1">
      <alignment horizontal="right" vertical="center"/>
    </xf>
    <xf numFmtId="176" fontId="5" fillId="0" borderId="0" xfId="1" applyNumberFormat="1" applyFont="1" applyBorder="1" applyAlignment="1">
      <alignment horizontal="right" vertical="center"/>
    </xf>
    <xf numFmtId="176" fontId="7" fillId="0" borderId="15" xfId="0" applyNumberFormat="1" applyFont="1" applyFill="1" applyBorder="1" applyAlignment="1">
      <alignment horizontal="right" vertical="top"/>
    </xf>
    <xf numFmtId="176" fontId="7" fillId="0" borderId="16" xfId="0" applyNumberFormat="1" applyFont="1" applyFill="1" applyBorder="1" applyAlignment="1">
      <alignment horizontal="right" vertical="top"/>
    </xf>
    <xf numFmtId="176" fontId="7" fillId="2" borderId="25" xfId="0" applyNumberFormat="1" applyFont="1" applyFill="1" applyBorder="1" applyAlignment="1">
      <alignment horizontal="right" vertical="top"/>
    </xf>
    <xf numFmtId="176" fontId="7" fillId="2" borderId="4" xfId="0" applyNumberFormat="1" applyFont="1" applyFill="1" applyBorder="1" applyAlignment="1">
      <alignment horizontal="right" vertical="top"/>
    </xf>
    <xf numFmtId="0" fontId="6" fillId="0" borderId="0" xfId="0" applyFont="1" applyBorder="1" applyAlignment="1">
      <alignment horizontal="center" vertical="center" wrapText="1"/>
    </xf>
    <xf numFmtId="176" fontId="7" fillId="0" borderId="0" xfId="0" applyNumberFormat="1" applyFont="1" applyBorder="1" applyAlignment="1">
      <alignment horizontal="right" vertical="top"/>
    </xf>
    <xf numFmtId="0" fontId="5" fillId="0" borderId="11" xfId="0" applyFont="1" applyBorder="1" applyAlignment="1">
      <alignment horizontal="center" vertical="center" wrapText="1"/>
    </xf>
    <xf numFmtId="0" fontId="5" fillId="0" borderId="11" xfId="0" applyFont="1" applyBorder="1" applyAlignment="1">
      <alignment horizontal="left" vertical="center"/>
    </xf>
    <xf numFmtId="0" fontId="5" fillId="0" borderId="11" xfId="0" applyFont="1" applyBorder="1" applyAlignment="1">
      <alignment vertical="center"/>
    </xf>
    <xf numFmtId="0" fontId="6" fillId="0" borderId="11" xfId="0" applyFont="1" applyBorder="1" applyAlignment="1">
      <alignment horizontal="center" vertical="center" wrapText="1"/>
    </xf>
    <xf numFmtId="176" fontId="5" fillId="0" borderId="11" xfId="0" applyNumberFormat="1" applyFont="1" applyFill="1" applyBorder="1" applyAlignment="1">
      <alignment horizontal="right" vertical="center"/>
    </xf>
    <xf numFmtId="176" fontId="7" fillId="0" borderId="11" xfId="0" applyNumberFormat="1" applyFont="1" applyFill="1" applyBorder="1" applyAlignment="1">
      <alignment horizontal="right" vertical="top"/>
    </xf>
    <xf numFmtId="176" fontId="5" fillId="0" borderId="11" xfId="0" applyNumberFormat="1" applyFont="1" applyFill="1" applyBorder="1" applyAlignment="1">
      <alignment horizontal="center" vertical="center"/>
    </xf>
    <xf numFmtId="0" fontId="3" fillId="0" borderId="0" xfId="3" applyFont="1" applyFill="1">
      <alignment vertical="center"/>
    </xf>
    <xf numFmtId="0" fontId="3" fillId="0" borderId="0" xfId="3" applyFont="1" applyAlignment="1">
      <alignment horizontal="right" vertical="center"/>
    </xf>
    <xf numFmtId="0" fontId="3" fillId="0" borderId="0" xfId="3" applyFont="1" applyAlignment="1">
      <alignment horizontal="center" vertical="center"/>
    </xf>
    <xf numFmtId="0" fontId="3" fillId="0" borderId="0" xfId="3" applyFont="1" applyAlignment="1">
      <alignment horizontal="left" vertic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38" fontId="6" fillId="0" borderId="9" xfId="1" applyFont="1" applyBorder="1" applyAlignment="1">
      <alignment horizontal="center" vertical="center" wrapText="1"/>
    </xf>
    <xf numFmtId="38" fontId="6" fillId="0" borderId="11" xfId="1" applyFont="1" applyBorder="1" applyAlignment="1">
      <alignment horizontal="center" vertical="center" wrapText="1"/>
    </xf>
    <xf numFmtId="38" fontId="6" fillId="0" borderId="15" xfId="1" applyFont="1" applyBorder="1" applyAlignment="1">
      <alignment horizontal="center" vertical="center" wrapText="1"/>
    </xf>
    <xf numFmtId="38" fontId="6" fillId="0" borderId="10" xfId="1" applyFont="1" applyBorder="1" applyAlignment="1">
      <alignment horizontal="center" vertical="center" wrapText="1"/>
    </xf>
    <xf numFmtId="38" fontId="6" fillId="0" borderId="1" xfId="1" applyFont="1" applyBorder="1" applyAlignment="1">
      <alignment horizontal="center" vertical="center" wrapText="1"/>
    </xf>
    <xf numFmtId="38" fontId="6" fillId="0" borderId="16" xfId="1"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2" borderId="12" xfId="0" applyNumberFormat="1" applyFont="1" applyFill="1" applyBorder="1" applyAlignment="1">
      <alignment horizontal="center" vertical="center"/>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4" xfId="0" applyFont="1" applyBorder="1" applyAlignment="1">
      <alignment horizontal="center" vertical="center" wrapText="1"/>
    </xf>
    <xf numFmtId="176" fontId="5" fillId="0" borderId="20" xfId="0" applyNumberFormat="1" applyFont="1" applyBorder="1" applyAlignment="1">
      <alignment horizontal="right" vertical="center"/>
    </xf>
    <xf numFmtId="176" fontId="5" fillId="0" borderId="19"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5" fillId="0" borderId="17" xfId="0" applyNumberFormat="1" applyFont="1" applyBorder="1" applyAlignment="1">
      <alignment horizontal="right" vertical="center"/>
    </xf>
    <xf numFmtId="176" fontId="5" fillId="0" borderId="9"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5" fillId="2" borderId="9" xfId="1" applyNumberFormat="1" applyFont="1" applyFill="1" applyBorder="1" applyAlignment="1">
      <alignment horizontal="right" vertical="center"/>
    </xf>
    <xf numFmtId="176" fontId="5" fillId="2" borderId="19" xfId="1" applyNumberFormat="1" applyFont="1" applyFill="1" applyBorder="1" applyAlignment="1">
      <alignment horizontal="right" vertical="center"/>
    </xf>
    <xf numFmtId="176" fontId="5" fillId="2" borderId="10" xfId="1" applyNumberFormat="1" applyFont="1" applyFill="1" applyBorder="1" applyAlignment="1">
      <alignment horizontal="right" vertical="center"/>
    </xf>
    <xf numFmtId="176" fontId="5" fillId="2" borderId="17" xfId="1" applyNumberFormat="1" applyFont="1" applyFill="1" applyBorder="1" applyAlignment="1">
      <alignment horizontal="right" vertical="center"/>
    </xf>
    <xf numFmtId="0" fontId="5" fillId="0" borderId="9" xfId="0" applyFont="1" applyBorder="1" applyAlignment="1">
      <alignment horizontal="left" vertical="center"/>
    </xf>
    <xf numFmtId="0" fontId="5" fillId="0" borderId="15" xfId="0" applyFont="1" applyBorder="1" applyAlignment="1">
      <alignment horizontal="left" vertical="center"/>
    </xf>
    <xf numFmtId="0" fontId="5" fillId="0" borderId="10" xfId="0" applyFont="1" applyBorder="1" applyAlignment="1">
      <alignment horizontal="left" vertical="center"/>
    </xf>
    <xf numFmtId="0" fontId="5" fillId="0" borderId="16" xfId="0" applyFont="1" applyBorder="1" applyAlignment="1">
      <alignment horizontal="left" vertical="center"/>
    </xf>
    <xf numFmtId="176" fontId="7" fillId="0" borderId="6" xfId="0" applyNumberFormat="1" applyFont="1" applyBorder="1" applyAlignment="1">
      <alignment horizontal="center" vertical="top"/>
    </xf>
    <xf numFmtId="176" fontId="7" fillId="0" borderId="7" xfId="0" applyNumberFormat="1" applyFont="1" applyBorder="1" applyAlignment="1">
      <alignment horizontal="center" vertical="top"/>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0" fontId="7" fillId="0" borderId="6" xfId="3" applyFont="1" applyBorder="1" applyAlignment="1">
      <alignment horizontal="center" vertical="center"/>
    </xf>
    <xf numFmtId="0" fontId="7" fillId="0" borderId="7" xfId="3" applyFont="1" applyBorder="1" applyAlignment="1">
      <alignment horizontal="center" vertical="center"/>
    </xf>
    <xf numFmtId="176" fontId="7" fillId="0" borderId="26" xfId="0" applyNumberFormat="1" applyFont="1" applyBorder="1" applyAlignment="1">
      <alignment horizontal="center" vertical="center"/>
    </xf>
    <xf numFmtId="176" fontId="7" fillId="0" borderId="27" xfId="0" applyNumberFormat="1"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176" fontId="5" fillId="2" borderId="9" xfId="0" applyNumberFormat="1" applyFont="1" applyFill="1" applyBorder="1" applyAlignment="1">
      <alignment horizontal="right" vertical="center"/>
    </xf>
    <xf numFmtId="176" fontId="5" fillId="2" borderId="19" xfId="0" applyNumberFormat="1" applyFont="1" applyFill="1" applyBorder="1" applyAlignment="1">
      <alignment horizontal="right" vertical="center"/>
    </xf>
    <xf numFmtId="176" fontId="5" fillId="2" borderId="10" xfId="0" applyNumberFormat="1" applyFont="1" applyFill="1" applyBorder="1" applyAlignment="1">
      <alignment horizontal="right" vertical="center"/>
    </xf>
    <xf numFmtId="176" fontId="5" fillId="2" borderId="17" xfId="0" applyNumberFormat="1" applyFont="1" applyFill="1" applyBorder="1" applyAlignment="1">
      <alignment horizontal="right" vertical="center"/>
    </xf>
    <xf numFmtId="0" fontId="3" fillId="0" borderId="6" xfId="3" applyFont="1" applyBorder="1" applyAlignment="1">
      <alignment horizontal="center" vertical="center"/>
    </xf>
    <xf numFmtId="0" fontId="3" fillId="0" borderId="7" xfId="3" applyFont="1" applyBorder="1" applyAlignment="1">
      <alignment horizontal="center" vertical="center"/>
    </xf>
    <xf numFmtId="176" fontId="7" fillId="0" borderId="26" xfId="0" applyNumberFormat="1" applyFont="1" applyBorder="1" applyAlignment="1">
      <alignment horizontal="center" vertical="top"/>
    </xf>
    <xf numFmtId="176" fontId="7" fillId="0" borderId="27" xfId="0" applyNumberFormat="1" applyFont="1" applyBorder="1" applyAlignment="1">
      <alignment horizontal="center" vertical="top"/>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shrinkToFit="1"/>
    </xf>
    <xf numFmtId="0" fontId="3" fillId="0" borderId="1" xfId="3" applyFont="1" applyBorder="1" applyAlignment="1">
      <alignment horizontal="left" vertical="center" shrinkToFit="1"/>
    </xf>
    <xf numFmtId="0" fontId="5" fillId="0" borderId="2" xfId="0" applyFont="1" applyBorder="1" applyAlignment="1">
      <alignment horizontal="center" vertical="center" wrapText="1"/>
    </xf>
    <xf numFmtId="0" fontId="5" fillId="0" borderId="8" xfId="0" applyFont="1" applyBorder="1" applyAlignment="1">
      <alignment horizontal="left" vertical="center"/>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9" fillId="0" borderId="15" xfId="0" applyFont="1" applyBorder="1" applyAlignment="1">
      <alignment horizontal="left" vertical="center" wrapText="1"/>
    </xf>
    <xf numFmtId="0" fontId="9" fillId="0" borderId="10" xfId="0" applyFont="1" applyBorder="1" applyAlignment="1">
      <alignment horizontal="left" vertical="center" wrapText="1"/>
    </xf>
    <xf numFmtId="0" fontId="9" fillId="0" borderId="1" xfId="0" applyFont="1" applyBorder="1" applyAlignment="1">
      <alignment horizontal="left" vertical="center" wrapText="1"/>
    </xf>
    <xf numFmtId="0" fontId="9" fillId="0" borderId="16" xfId="0" applyFont="1" applyBorder="1" applyAlignment="1">
      <alignment horizontal="left" vertical="center" wrapText="1"/>
    </xf>
    <xf numFmtId="176" fontId="5" fillId="0" borderId="9" xfId="0" applyNumberFormat="1" applyFont="1" applyFill="1" applyBorder="1" applyAlignment="1">
      <alignment horizontal="right" vertical="center"/>
    </xf>
    <xf numFmtId="176" fontId="5" fillId="0" borderId="19"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1" xfId="0" applyFont="1" applyBorder="1" applyAlignment="1">
      <alignment vertical="center" wrapText="1"/>
    </xf>
    <xf numFmtId="0" fontId="9" fillId="0" borderId="15" xfId="0" applyFont="1" applyBorder="1" applyAlignment="1">
      <alignment vertical="center" wrapText="1"/>
    </xf>
    <xf numFmtId="0" fontId="9" fillId="0" borderId="10" xfId="0" applyFont="1" applyBorder="1" applyAlignment="1">
      <alignment vertical="center" wrapText="1"/>
    </xf>
    <xf numFmtId="0" fontId="9" fillId="0" borderId="1" xfId="0" applyFont="1" applyBorder="1" applyAlignment="1">
      <alignment vertical="center" wrapText="1"/>
    </xf>
    <xf numFmtId="0" fontId="9" fillId="0" borderId="16" xfId="0" applyFont="1" applyBorder="1" applyAlignment="1">
      <alignment vertical="center" wrapText="1"/>
    </xf>
    <xf numFmtId="176" fontId="5" fillId="2" borderId="3" xfId="0" applyNumberFormat="1" applyFont="1" applyFill="1" applyBorder="1" applyAlignment="1">
      <alignment horizontal="right" vertical="center"/>
    </xf>
    <xf numFmtId="176" fontId="5" fillId="2" borderId="12" xfId="0" applyNumberFormat="1" applyFont="1" applyFill="1" applyBorder="1" applyAlignment="1">
      <alignment horizontal="right" vertical="center"/>
    </xf>
    <xf numFmtId="0" fontId="3" fillId="0" borderId="1" xfId="3" applyFont="1" applyBorder="1" applyAlignment="1">
      <alignment horizontal="left" vertical="center"/>
    </xf>
    <xf numFmtId="176" fontId="5" fillId="0" borderId="9"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2" borderId="4" xfId="0" applyNumberFormat="1" applyFont="1" applyFill="1" applyBorder="1" applyAlignment="1">
      <alignment horizontal="right" vertical="center"/>
    </xf>
    <xf numFmtId="176" fontId="5" fillId="2" borderId="36" xfId="0" applyNumberFormat="1" applyFont="1" applyFill="1" applyBorder="1" applyAlignment="1">
      <alignment horizontal="right" vertical="center"/>
    </xf>
    <xf numFmtId="0" fontId="5" fillId="0" borderId="0" xfId="3" applyFont="1" applyAlignment="1">
      <alignment horizontal="center" vertical="center" wrapText="1"/>
    </xf>
    <xf numFmtId="0" fontId="5" fillId="0" borderId="0" xfId="3" applyFont="1" applyAlignment="1">
      <alignment horizontal="center" vertical="center"/>
    </xf>
    <xf numFmtId="0" fontId="3" fillId="0" borderId="0" xfId="3" applyFont="1" applyAlignment="1">
      <alignment horizontal="left" vertical="center" wrapText="1"/>
    </xf>
    <xf numFmtId="0" fontId="6" fillId="0" borderId="0" xfId="0" applyFont="1" applyAlignment="1">
      <alignment horizontal="center" vertical="center"/>
    </xf>
    <xf numFmtId="0" fontId="4" fillId="0" borderId="1" xfId="3" applyFont="1" applyBorder="1" applyAlignment="1">
      <alignment horizontal="left" vertical="center" shrinkToFit="1"/>
    </xf>
    <xf numFmtId="0" fontId="3" fillId="0" borderId="4" xfId="3" applyFont="1" applyBorder="1" applyAlignment="1">
      <alignment horizontal="left" vertical="center" shrinkToFit="1"/>
    </xf>
    <xf numFmtId="0" fontId="5" fillId="0" borderId="37" xfId="0" applyFont="1" applyBorder="1" applyAlignment="1">
      <alignment horizontal="left" vertical="center"/>
    </xf>
    <xf numFmtId="0" fontId="5" fillId="0" borderId="39" xfId="0" applyFont="1" applyBorder="1" applyAlignment="1">
      <alignment horizontal="left" vertic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0" xfId="3" applyFont="1" applyAlignment="1">
      <alignment horizontal="center" vertical="center"/>
    </xf>
    <xf numFmtId="176" fontId="7" fillId="0" borderId="28" xfId="0" applyNumberFormat="1" applyFont="1" applyBorder="1" applyAlignment="1">
      <alignment horizontal="center" vertical="top"/>
    </xf>
    <xf numFmtId="176" fontId="7" fillId="0" borderId="29" xfId="0" applyNumberFormat="1" applyFont="1" applyBorder="1" applyAlignment="1">
      <alignment horizontal="center" vertical="top"/>
    </xf>
    <xf numFmtId="176" fontId="7" fillId="0" borderId="30" xfId="0" applyNumberFormat="1" applyFont="1" applyBorder="1" applyAlignment="1">
      <alignment horizontal="center" vertical="top"/>
    </xf>
    <xf numFmtId="176" fontId="7" fillId="0" borderId="31" xfId="0" applyNumberFormat="1" applyFont="1" applyBorder="1" applyAlignment="1">
      <alignment horizontal="center" vertical="top"/>
    </xf>
    <xf numFmtId="176" fontId="7" fillId="0" borderId="32" xfId="0" applyNumberFormat="1" applyFont="1" applyBorder="1" applyAlignment="1">
      <alignment horizontal="center" vertical="top"/>
    </xf>
    <xf numFmtId="176" fontId="7" fillId="0" borderId="33" xfId="0" applyNumberFormat="1" applyFont="1" applyBorder="1" applyAlignment="1">
      <alignment horizontal="center" vertical="top"/>
    </xf>
    <xf numFmtId="176" fontId="7" fillId="2" borderId="21" xfId="0" applyNumberFormat="1" applyFont="1" applyFill="1" applyBorder="1" applyAlignment="1">
      <alignment horizontal="center" vertical="top"/>
    </xf>
    <xf numFmtId="176" fontId="7" fillId="2" borderId="40" xfId="0" applyNumberFormat="1" applyFont="1" applyFill="1" applyBorder="1" applyAlignment="1">
      <alignment horizontal="center" vertical="top"/>
    </xf>
    <xf numFmtId="176" fontId="7" fillId="2" borderId="22" xfId="0" applyNumberFormat="1" applyFont="1" applyFill="1" applyBorder="1" applyAlignment="1">
      <alignment horizontal="center" vertical="top"/>
    </xf>
    <xf numFmtId="176" fontId="5" fillId="2" borderId="34" xfId="1" applyNumberFormat="1" applyFont="1" applyFill="1" applyBorder="1" applyAlignment="1">
      <alignment horizontal="right" vertical="center"/>
    </xf>
    <xf numFmtId="176" fontId="5" fillId="2" borderId="35" xfId="1" applyNumberFormat="1" applyFont="1" applyFill="1" applyBorder="1" applyAlignment="1">
      <alignment horizontal="right" vertical="center"/>
    </xf>
    <xf numFmtId="176" fontId="5" fillId="0" borderId="34"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7" fillId="0" borderId="21" xfId="0" applyNumberFormat="1" applyFont="1" applyBorder="1" applyAlignment="1">
      <alignment horizontal="center" vertical="top"/>
    </xf>
    <xf numFmtId="176" fontId="7" fillId="0" borderId="40" xfId="0" applyNumberFormat="1" applyFont="1" applyBorder="1" applyAlignment="1">
      <alignment horizontal="center" vertical="top"/>
    </xf>
    <xf numFmtId="176" fontId="7" fillId="0" borderId="22" xfId="0" applyNumberFormat="1" applyFont="1" applyBorder="1" applyAlignment="1">
      <alignment horizontal="center" vertical="top"/>
    </xf>
    <xf numFmtId="176" fontId="7" fillId="0" borderId="15"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16" xfId="0" applyNumberFormat="1" applyFont="1" applyBorder="1" applyAlignment="1">
      <alignment horizontal="center" vertical="center"/>
    </xf>
    <xf numFmtId="176" fontId="7" fillId="0" borderId="9" xfId="0" applyNumberFormat="1" applyFont="1" applyBorder="1" applyAlignment="1">
      <alignment horizontal="center" vertical="center"/>
    </xf>
    <xf numFmtId="176" fontId="7" fillId="0" borderId="34" xfId="0" applyNumberFormat="1" applyFont="1" applyBorder="1" applyAlignment="1">
      <alignment horizontal="center" vertical="center"/>
    </xf>
    <xf numFmtId="176" fontId="7" fillId="0" borderId="10" xfId="0" applyNumberFormat="1" applyFont="1" applyBorder="1" applyAlignment="1">
      <alignment horizontal="center"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95250</xdr:colOff>
      <xdr:row>12</xdr:row>
      <xdr:rowOff>1</xdr:rowOff>
    </xdr:from>
    <xdr:to>
      <xdr:col>20</xdr:col>
      <xdr:colOff>358589</xdr:colOff>
      <xdr:row>15</xdr:row>
      <xdr:rowOff>1</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71475" y="3124201"/>
          <a:ext cx="9254939"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95251</xdr:colOff>
      <xdr:row>18</xdr:row>
      <xdr:rowOff>0</xdr:rowOff>
    </xdr:from>
    <xdr:to>
      <xdr:col>20</xdr:col>
      <xdr:colOff>333375</xdr:colOff>
      <xdr:row>21</xdr:row>
      <xdr:rowOff>9525</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371476" y="4381500"/>
          <a:ext cx="9229724" cy="495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139"/>
  <sheetViews>
    <sheetView tabSelected="1" view="pageBreakPreview" zoomScaleNormal="100" zoomScaleSheetLayoutView="100" workbookViewId="0">
      <selection activeCell="B105" sqref="B105:D108"/>
    </sheetView>
  </sheetViews>
  <sheetFormatPr defaultColWidth="9" defaultRowHeight="14.25" x14ac:dyDescent="0.15"/>
  <cols>
    <col min="1" max="1" width="3.625" style="1" customWidth="1"/>
    <col min="2" max="2" width="5.75" style="1" customWidth="1"/>
    <col min="3" max="6" width="7.375" style="1" customWidth="1"/>
    <col min="7" max="7" width="8.125" style="1" customWidth="1"/>
    <col min="8" max="11" width="7.375" style="1" customWidth="1"/>
    <col min="12" max="12" width="2.75" style="1" customWidth="1"/>
    <col min="13" max="13" width="4.25" style="1" customWidth="1"/>
    <col min="14" max="14" width="3.5" style="1" customWidth="1"/>
    <col min="15" max="15" width="7.375" style="1" customWidth="1"/>
    <col min="16" max="16" width="7" style="1" customWidth="1"/>
    <col min="17" max="17" width="2.75" style="1" customWidth="1"/>
    <col min="18" max="19" width="7.375" style="1" customWidth="1"/>
    <col min="20" max="20" width="2.75" style="1" customWidth="1"/>
    <col min="21" max="21" width="5.25" style="1" customWidth="1"/>
    <col min="22" max="26" width="15.625" style="1" customWidth="1"/>
    <col min="27" max="16384" width="9" style="1"/>
  </cols>
  <sheetData>
    <row r="1" spans="2:21" ht="20.100000000000001" customHeight="1" x14ac:dyDescent="0.15">
      <c r="B1" s="1" t="s">
        <v>47</v>
      </c>
    </row>
    <row r="2" spans="2:21" s="2" customFormat="1" ht="20.100000000000001" customHeight="1" x14ac:dyDescent="0.15"/>
    <row r="3" spans="2:21" s="2" customFormat="1" ht="33" customHeight="1" x14ac:dyDescent="0.15">
      <c r="B3" s="135" t="s">
        <v>58</v>
      </c>
      <c r="C3" s="136"/>
      <c r="D3" s="136"/>
      <c r="E3" s="136"/>
      <c r="F3" s="136"/>
      <c r="G3" s="136"/>
      <c r="H3" s="136"/>
      <c r="I3" s="136"/>
      <c r="J3" s="136"/>
      <c r="K3" s="136"/>
      <c r="L3" s="136"/>
      <c r="M3" s="136"/>
      <c r="N3" s="136"/>
      <c r="O3" s="136"/>
      <c r="P3" s="136"/>
      <c r="Q3" s="136"/>
      <c r="R3" s="136"/>
      <c r="S3" s="136"/>
      <c r="T3" s="136"/>
      <c r="U3" s="136"/>
    </row>
    <row r="4" spans="2:21" s="2" customFormat="1" ht="18" customHeight="1" x14ac:dyDescent="0.15">
      <c r="B4" s="3"/>
      <c r="C4" s="4"/>
      <c r="D4" s="4"/>
      <c r="E4" s="4"/>
      <c r="F4" s="4"/>
      <c r="G4" s="4"/>
      <c r="H4" s="4"/>
      <c r="I4" s="4"/>
      <c r="J4" s="4"/>
      <c r="K4" s="4"/>
      <c r="L4" s="4"/>
      <c r="M4" s="4"/>
      <c r="N4" s="4"/>
      <c r="O4" s="4"/>
      <c r="P4" s="4"/>
      <c r="Q4" s="4"/>
      <c r="R4" s="4"/>
      <c r="S4" s="4"/>
      <c r="T4" s="4"/>
      <c r="U4" s="4"/>
    </row>
    <row r="5" spans="2:21" s="2" customFormat="1" ht="20.100000000000001" customHeight="1" x14ac:dyDescent="0.15">
      <c r="G5" s="5"/>
      <c r="H5" s="5"/>
      <c r="I5" s="138" t="s">
        <v>6</v>
      </c>
      <c r="J5" s="138"/>
      <c r="K5" s="138"/>
      <c r="L5" s="139"/>
      <c r="M5" s="139"/>
      <c r="N5" s="139"/>
      <c r="O5" s="139"/>
      <c r="P5" s="139"/>
      <c r="Q5" s="139"/>
      <c r="R5" s="139"/>
      <c r="S5" s="139"/>
      <c r="T5" s="139"/>
      <c r="U5" s="139"/>
    </row>
    <row r="6" spans="2:21" ht="20.100000000000001" customHeight="1" x14ac:dyDescent="0.15">
      <c r="G6" s="6"/>
      <c r="H6" s="6"/>
      <c r="I6" s="145" t="s">
        <v>71</v>
      </c>
      <c r="J6" s="145"/>
      <c r="K6" s="145"/>
      <c r="L6" s="7" t="s">
        <v>61</v>
      </c>
      <c r="M6" s="7"/>
      <c r="N6" s="7"/>
      <c r="O6" s="8"/>
      <c r="P6" s="8"/>
      <c r="Q6" s="140"/>
      <c r="R6" s="140"/>
      <c r="S6" s="140"/>
      <c r="T6" s="140"/>
      <c r="U6" s="140"/>
    </row>
    <row r="7" spans="2:21" ht="20.100000000000001" customHeight="1" x14ac:dyDescent="0.15">
      <c r="G7" s="6"/>
      <c r="H7" s="6"/>
      <c r="I7" s="145"/>
      <c r="J7" s="145"/>
      <c r="K7" s="145"/>
      <c r="L7" s="9" t="s">
        <v>0</v>
      </c>
      <c r="M7" s="7"/>
      <c r="N7" s="7"/>
      <c r="O7" s="8"/>
      <c r="P7" s="8"/>
      <c r="Q7" s="140"/>
      <c r="R7" s="140"/>
      <c r="S7" s="140"/>
      <c r="T7" s="140"/>
      <c r="U7" s="140"/>
    </row>
    <row r="8" spans="2:21" ht="20.100000000000001" customHeight="1" x14ac:dyDescent="0.15">
      <c r="G8" s="6"/>
      <c r="H8" s="6"/>
      <c r="I8" s="145"/>
      <c r="J8" s="145"/>
      <c r="K8" s="145"/>
      <c r="L8" s="9" t="s">
        <v>62</v>
      </c>
      <c r="M8" s="7"/>
      <c r="N8" s="7"/>
      <c r="O8" s="8"/>
      <c r="P8" s="8"/>
      <c r="Q8" s="140"/>
      <c r="R8" s="140"/>
      <c r="S8" s="140"/>
      <c r="T8" s="140"/>
      <c r="U8" s="140"/>
    </row>
    <row r="9" spans="2:21" ht="20.100000000000001" customHeight="1" x14ac:dyDescent="0.15">
      <c r="G9" s="6"/>
      <c r="H9" s="6"/>
      <c r="I9" s="138" t="s">
        <v>40</v>
      </c>
      <c r="J9" s="138"/>
      <c r="K9" s="138"/>
      <c r="L9" s="10"/>
      <c r="M9" s="10"/>
      <c r="N9" s="10"/>
      <c r="O9" s="10"/>
      <c r="P9" s="10"/>
      <c r="Q9" s="10"/>
      <c r="R9" s="10"/>
      <c r="S9" s="10"/>
      <c r="T9" s="10"/>
      <c r="U9" s="10"/>
    </row>
    <row r="10" spans="2:21" ht="20.100000000000001" customHeight="1" x14ac:dyDescent="0.15">
      <c r="G10" s="6"/>
      <c r="H10" s="6"/>
      <c r="I10" s="138" t="s">
        <v>41</v>
      </c>
      <c r="J10" s="138"/>
      <c r="K10" s="138"/>
      <c r="L10" s="10"/>
      <c r="M10" s="10"/>
      <c r="N10" s="10"/>
      <c r="O10" s="10"/>
      <c r="P10" s="10"/>
      <c r="Q10" s="10"/>
      <c r="R10" s="10"/>
      <c r="S10" s="10"/>
      <c r="T10" s="10"/>
      <c r="U10" s="10"/>
    </row>
    <row r="11" spans="2:21" ht="20.100000000000001" customHeight="1" x14ac:dyDescent="0.15">
      <c r="B11" s="11"/>
    </row>
    <row r="12" spans="2:21" ht="20.100000000000001" customHeight="1" x14ac:dyDescent="0.15">
      <c r="B12" s="1" t="s">
        <v>7</v>
      </c>
    </row>
    <row r="13" spans="2:21" ht="13.5" customHeight="1" x14ac:dyDescent="0.15">
      <c r="C13" s="137"/>
      <c r="D13" s="137"/>
      <c r="E13" s="137"/>
      <c r="F13" s="137"/>
      <c r="G13" s="137"/>
      <c r="H13" s="137"/>
      <c r="I13" s="137"/>
      <c r="J13" s="137"/>
      <c r="K13" s="137"/>
      <c r="L13" s="137"/>
      <c r="M13" s="137"/>
      <c r="N13" s="137"/>
      <c r="O13" s="137"/>
      <c r="P13" s="137"/>
      <c r="Q13" s="137"/>
      <c r="R13" s="137"/>
      <c r="S13" s="137"/>
      <c r="T13" s="137"/>
    </row>
    <row r="14" spans="2:21" ht="13.5" customHeight="1" x14ac:dyDescent="0.15">
      <c r="C14" s="137"/>
      <c r="D14" s="137"/>
      <c r="E14" s="137"/>
      <c r="F14" s="137"/>
      <c r="G14" s="137"/>
      <c r="H14" s="137"/>
      <c r="I14" s="137"/>
      <c r="J14" s="137"/>
      <c r="K14" s="137"/>
      <c r="L14" s="137"/>
      <c r="M14" s="137"/>
      <c r="N14" s="137"/>
      <c r="O14" s="137"/>
      <c r="P14" s="137"/>
      <c r="Q14" s="137"/>
      <c r="R14" s="137"/>
      <c r="S14" s="137"/>
      <c r="T14" s="137"/>
    </row>
    <row r="15" spans="2:21" ht="13.5" customHeight="1" x14ac:dyDescent="0.15">
      <c r="C15" s="137"/>
      <c r="D15" s="137"/>
      <c r="E15" s="137"/>
      <c r="F15" s="137"/>
      <c r="G15" s="137"/>
      <c r="H15" s="137"/>
      <c r="I15" s="137"/>
      <c r="J15" s="137"/>
      <c r="K15" s="137"/>
      <c r="L15" s="137"/>
      <c r="M15" s="137"/>
      <c r="N15" s="137"/>
      <c r="O15" s="137"/>
      <c r="P15" s="137"/>
      <c r="Q15" s="137"/>
      <c r="R15" s="137"/>
      <c r="S15" s="137"/>
      <c r="T15" s="137"/>
    </row>
    <row r="16" spans="2:21" ht="20.100000000000001" customHeight="1" x14ac:dyDescent="0.15"/>
    <row r="17" spans="2:20" ht="20.100000000000001" customHeight="1" x14ac:dyDescent="0.15">
      <c r="B17" s="1" t="s">
        <v>72</v>
      </c>
    </row>
    <row r="18" spans="2:20" ht="20.100000000000001" customHeight="1" x14ac:dyDescent="0.15">
      <c r="B18" s="1" t="s">
        <v>70</v>
      </c>
    </row>
    <row r="19" spans="2:20" ht="12.75" customHeight="1" x14ac:dyDescent="0.15">
      <c r="C19" s="137"/>
      <c r="D19" s="137"/>
      <c r="E19" s="137"/>
      <c r="F19" s="137"/>
      <c r="G19" s="137"/>
      <c r="H19" s="137"/>
      <c r="I19" s="137"/>
      <c r="J19" s="137"/>
      <c r="K19" s="137"/>
      <c r="L19" s="137"/>
      <c r="M19" s="137"/>
      <c r="N19" s="137"/>
      <c r="O19" s="137"/>
      <c r="P19" s="137"/>
      <c r="Q19" s="137"/>
      <c r="R19" s="137"/>
      <c r="S19" s="137"/>
      <c r="T19" s="137"/>
    </row>
    <row r="20" spans="2:20" ht="12.75" customHeight="1" x14ac:dyDescent="0.15">
      <c r="C20" s="137"/>
      <c r="D20" s="137"/>
      <c r="E20" s="137"/>
      <c r="F20" s="137"/>
      <c r="G20" s="137"/>
      <c r="H20" s="137"/>
      <c r="I20" s="137"/>
      <c r="J20" s="137"/>
      <c r="K20" s="137"/>
      <c r="L20" s="137"/>
      <c r="M20" s="137"/>
      <c r="N20" s="137"/>
      <c r="O20" s="137"/>
      <c r="P20" s="137"/>
      <c r="Q20" s="137"/>
      <c r="R20" s="137"/>
      <c r="S20" s="137"/>
      <c r="T20" s="137"/>
    </row>
    <row r="21" spans="2:20" ht="12.75" customHeight="1" x14ac:dyDescent="0.15">
      <c r="C21" s="137"/>
      <c r="D21" s="137"/>
      <c r="E21" s="137"/>
      <c r="F21" s="137"/>
      <c r="G21" s="137"/>
      <c r="H21" s="137"/>
      <c r="I21" s="137"/>
      <c r="J21" s="137"/>
      <c r="K21" s="137"/>
      <c r="L21" s="137"/>
      <c r="M21" s="137"/>
      <c r="N21" s="137"/>
      <c r="O21" s="137"/>
      <c r="P21" s="137"/>
      <c r="Q21" s="137"/>
      <c r="R21" s="137"/>
      <c r="S21" s="137"/>
      <c r="T21" s="137"/>
    </row>
    <row r="22" spans="2:20" ht="20.100000000000001" customHeight="1" x14ac:dyDescent="0.15"/>
    <row r="23" spans="2:20" ht="20.100000000000001" customHeight="1" x14ac:dyDescent="0.15">
      <c r="B23" s="1" t="s">
        <v>12</v>
      </c>
    </row>
    <row r="24" spans="2:20" ht="20.100000000000001" customHeight="1" x14ac:dyDescent="0.15">
      <c r="B24" s="128" t="s">
        <v>73</v>
      </c>
      <c r="C24" s="128"/>
      <c r="D24" s="128"/>
      <c r="E24" s="128"/>
      <c r="F24" s="128"/>
      <c r="G24" s="128"/>
      <c r="H24" s="128"/>
      <c r="I24" s="128"/>
      <c r="J24" s="128"/>
      <c r="K24" s="128"/>
      <c r="L24" s="128"/>
      <c r="M24" s="128"/>
      <c r="N24" s="128"/>
      <c r="O24" s="128"/>
      <c r="P24" s="128"/>
      <c r="Q24" s="128"/>
      <c r="R24" s="128"/>
      <c r="S24" s="128"/>
      <c r="T24" s="128"/>
    </row>
    <row r="25" spans="2:20" s="12" customFormat="1" ht="36.75" customHeight="1" x14ac:dyDescent="0.15">
      <c r="B25" s="64" t="s">
        <v>1</v>
      </c>
      <c r="C25" s="59"/>
      <c r="D25" s="60"/>
      <c r="E25" s="64" t="s">
        <v>2</v>
      </c>
      <c r="F25" s="60"/>
      <c r="G25" s="100" t="s">
        <v>49</v>
      </c>
      <c r="H25" s="64" t="s">
        <v>10</v>
      </c>
      <c r="I25" s="65"/>
      <c r="J25" s="58" t="s">
        <v>8</v>
      </c>
      <c r="K25" s="59"/>
      <c r="L25" s="60"/>
      <c r="M25" s="44" t="s">
        <v>9</v>
      </c>
      <c r="N25" s="46"/>
      <c r="O25" s="46"/>
      <c r="P25" s="46"/>
      <c r="Q25" s="45"/>
      <c r="R25" s="47" t="s">
        <v>4</v>
      </c>
      <c r="S25" s="48"/>
      <c r="T25" s="49"/>
    </row>
    <row r="26" spans="2:20" s="12" customFormat="1" ht="14.25" customHeight="1" x14ac:dyDescent="0.15">
      <c r="B26" s="66"/>
      <c r="C26" s="62"/>
      <c r="D26" s="63"/>
      <c r="E26" s="66"/>
      <c r="F26" s="63"/>
      <c r="G26" s="101"/>
      <c r="H26" s="66"/>
      <c r="I26" s="67"/>
      <c r="J26" s="61"/>
      <c r="K26" s="62"/>
      <c r="L26" s="63"/>
      <c r="M26" s="44" t="s">
        <v>50</v>
      </c>
      <c r="N26" s="45"/>
      <c r="O26" s="44" t="s">
        <v>51</v>
      </c>
      <c r="P26" s="46"/>
      <c r="Q26" s="45"/>
      <c r="R26" s="50"/>
      <c r="S26" s="51"/>
      <c r="T26" s="52"/>
    </row>
    <row r="27" spans="2:20" ht="15.95" customHeight="1" x14ac:dyDescent="0.15">
      <c r="B27" s="107" t="s">
        <v>48</v>
      </c>
      <c r="C27" s="108"/>
      <c r="D27" s="109"/>
      <c r="E27" s="78"/>
      <c r="F27" s="79"/>
      <c r="G27" s="53"/>
      <c r="H27" s="64"/>
      <c r="I27" s="65"/>
      <c r="J27" s="68"/>
      <c r="K27" s="69"/>
      <c r="L27" s="13" t="s">
        <v>13</v>
      </c>
      <c r="M27" s="84"/>
      <c r="N27" s="84" t="s">
        <v>54</v>
      </c>
      <c r="O27" s="92">
        <f>M27*133000</f>
        <v>0</v>
      </c>
      <c r="P27" s="93"/>
      <c r="Q27" s="14" t="s">
        <v>13</v>
      </c>
      <c r="R27" s="74" t="str">
        <f>IF(MIN(J27,O27)=0,"",MIN(J27,O27))</f>
        <v/>
      </c>
      <c r="S27" s="75"/>
      <c r="T27" s="14" t="s">
        <v>13</v>
      </c>
    </row>
    <row r="28" spans="2:20" ht="15.95" customHeight="1" x14ac:dyDescent="0.15">
      <c r="B28" s="110"/>
      <c r="C28" s="111"/>
      <c r="D28" s="112"/>
      <c r="E28" s="80"/>
      <c r="F28" s="81"/>
      <c r="G28" s="54"/>
      <c r="H28" s="66"/>
      <c r="I28" s="67"/>
      <c r="J28" s="70"/>
      <c r="K28" s="71"/>
      <c r="L28" s="15"/>
      <c r="M28" s="85"/>
      <c r="N28" s="85"/>
      <c r="O28" s="94"/>
      <c r="P28" s="95"/>
      <c r="Q28" s="16"/>
      <c r="R28" s="76"/>
      <c r="S28" s="77"/>
      <c r="T28" s="17"/>
    </row>
    <row r="29" spans="2:20" ht="15.95" customHeight="1" x14ac:dyDescent="0.15">
      <c r="B29" s="107" t="s">
        <v>14</v>
      </c>
      <c r="C29" s="108"/>
      <c r="D29" s="109"/>
      <c r="E29" s="78"/>
      <c r="F29" s="79"/>
      <c r="G29" s="53"/>
      <c r="H29" s="64"/>
      <c r="I29" s="65"/>
      <c r="J29" s="68"/>
      <c r="K29" s="69"/>
      <c r="L29" s="13" t="s">
        <v>13</v>
      </c>
      <c r="M29" s="96"/>
      <c r="N29" s="86" t="s">
        <v>55</v>
      </c>
      <c r="O29" s="92">
        <f>M29*5000000</f>
        <v>0</v>
      </c>
      <c r="P29" s="93"/>
      <c r="Q29" s="14" t="s">
        <v>13</v>
      </c>
      <c r="R29" s="74" t="str">
        <f t="shared" ref="R29" si="0">IF(MIN(J29,O29)=0,"",MIN(J29,O29))</f>
        <v/>
      </c>
      <c r="S29" s="75"/>
      <c r="T29" s="18" t="s">
        <v>13</v>
      </c>
    </row>
    <row r="30" spans="2:20" ht="15.95" customHeight="1" x14ac:dyDescent="0.15">
      <c r="B30" s="110"/>
      <c r="C30" s="111"/>
      <c r="D30" s="112"/>
      <c r="E30" s="80"/>
      <c r="F30" s="81"/>
      <c r="G30" s="54"/>
      <c r="H30" s="66"/>
      <c r="I30" s="67"/>
      <c r="J30" s="70"/>
      <c r="K30" s="71"/>
      <c r="L30" s="15"/>
      <c r="M30" s="97"/>
      <c r="N30" s="87"/>
      <c r="O30" s="94"/>
      <c r="P30" s="95"/>
      <c r="Q30" s="16"/>
      <c r="R30" s="76"/>
      <c r="S30" s="77"/>
      <c r="T30" s="16"/>
    </row>
    <row r="31" spans="2:20" ht="15.95" customHeight="1" x14ac:dyDescent="0.15">
      <c r="B31" s="107" t="s">
        <v>15</v>
      </c>
      <c r="C31" s="108"/>
      <c r="D31" s="109"/>
      <c r="E31" s="78"/>
      <c r="F31" s="79"/>
      <c r="G31" s="53"/>
      <c r="H31" s="64"/>
      <c r="I31" s="65"/>
      <c r="J31" s="68"/>
      <c r="K31" s="69"/>
      <c r="L31" s="13" t="s">
        <v>13</v>
      </c>
      <c r="M31" s="84"/>
      <c r="N31" s="84" t="s">
        <v>56</v>
      </c>
      <c r="O31" s="92">
        <f>M31*3600</f>
        <v>0</v>
      </c>
      <c r="P31" s="93"/>
      <c r="Q31" s="14" t="s">
        <v>13</v>
      </c>
      <c r="R31" s="74" t="str">
        <f t="shared" ref="R31" si="1">IF(MIN(J31,O31)=0,"",MIN(J31,O31))</f>
        <v/>
      </c>
      <c r="S31" s="75"/>
      <c r="T31" s="18" t="s">
        <v>13</v>
      </c>
    </row>
    <row r="32" spans="2:20" ht="15.95" customHeight="1" x14ac:dyDescent="0.15">
      <c r="B32" s="110"/>
      <c r="C32" s="111"/>
      <c r="D32" s="112"/>
      <c r="E32" s="80"/>
      <c r="F32" s="81"/>
      <c r="G32" s="54"/>
      <c r="H32" s="66"/>
      <c r="I32" s="67"/>
      <c r="J32" s="70"/>
      <c r="K32" s="71"/>
      <c r="L32" s="15"/>
      <c r="M32" s="85"/>
      <c r="N32" s="85"/>
      <c r="O32" s="94"/>
      <c r="P32" s="95"/>
      <c r="Q32" s="16"/>
      <c r="R32" s="76"/>
      <c r="S32" s="77"/>
      <c r="T32" s="16"/>
    </row>
    <row r="33" spans="2:20" ht="15.95" customHeight="1" x14ac:dyDescent="0.15">
      <c r="B33" s="107" t="s">
        <v>16</v>
      </c>
      <c r="C33" s="108"/>
      <c r="D33" s="109"/>
      <c r="E33" s="78"/>
      <c r="F33" s="79"/>
      <c r="G33" s="53"/>
      <c r="H33" s="64"/>
      <c r="I33" s="65"/>
      <c r="J33" s="68"/>
      <c r="K33" s="69"/>
      <c r="L33" s="13" t="s">
        <v>13</v>
      </c>
      <c r="M33" s="84"/>
      <c r="N33" s="84" t="s">
        <v>54</v>
      </c>
      <c r="O33" s="92">
        <f>M33*4320000</f>
        <v>0</v>
      </c>
      <c r="P33" s="93"/>
      <c r="Q33" s="14" t="s">
        <v>13</v>
      </c>
      <c r="R33" s="74" t="str">
        <f t="shared" ref="R33" si="2">IF(MIN(J33,O33)=0,"",MIN(J33,O33))</f>
        <v/>
      </c>
      <c r="S33" s="75"/>
      <c r="T33" s="14" t="s">
        <v>13</v>
      </c>
    </row>
    <row r="34" spans="2:20" ht="15.95" customHeight="1" x14ac:dyDescent="0.15">
      <c r="B34" s="110"/>
      <c r="C34" s="111"/>
      <c r="D34" s="112"/>
      <c r="E34" s="80"/>
      <c r="F34" s="81"/>
      <c r="G34" s="54"/>
      <c r="H34" s="66"/>
      <c r="I34" s="67"/>
      <c r="J34" s="70"/>
      <c r="K34" s="71"/>
      <c r="L34" s="15"/>
      <c r="M34" s="85"/>
      <c r="N34" s="85"/>
      <c r="O34" s="94"/>
      <c r="P34" s="95"/>
      <c r="Q34" s="16"/>
      <c r="R34" s="76"/>
      <c r="S34" s="77"/>
      <c r="T34" s="17"/>
    </row>
    <row r="35" spans="2:20" ht="15.95" customHeight="1" x14ac:dyDescent="0.15">
      <c r="B35" s="107" t="s">
        <v>17</v>
      </c>
      <c r="C35" s="108"/>
      <c r="D35" s="109"/>
      <c r="E35" s="78"/>
      <c r="F35" s="79"/>
      <c r="G35" s="53"/>
      <c r="H35" s="64"/>
      <c r="I35" s="65"/>
      <c r="J35" s="68"/>
      <c r="K35" s="69"/>
      <c r="L35" s="13" t="s">
        <v>13</v>
      </c>
      <c r="M35" s="84"/>
      <c r="N35" s="84" t="s">
        <v>55</v>
      </c>
      <c r="O35" s="92">
        <f>M35*51400</f>
        <v>0</v>
      </c>
      <c r="P35" s="93"/>
      <c r="Q35" s="14" t="s">
        <v>13</v>
      </c>
      <c r="R35" s="74" t="str">
        <f t="shared" ref="R35" si="3">IF(MIN(J35,O35)=0,"",MIN(J35,O35))</f>
        <v/>
      </c>
      <c r="S35" s="75"/>
      <c r="T35" s="14" t="s">
        <v>13</v>
      </c>
    </row>
    <row r="36" spans="2:20" ht="15.95" customHeight="1" x14ac:dyDescent="0.15">
      <c r="B36" s="110"/>
      <c r="C36" s="111"/>
      <c r="D36" s="112"/>
      <c r="E36" s="80"/>
      <c r="F36" s="81"/>
      <c r="G36" s="54"/>
      <c r="H36" s="66"/>
      <c r="I36" s="67"/>
      <c r="J36" s="70"/>
      <c r="K36" s="71"/>
      <c r="L36" s="19"/>
      <c r="M36" s="85"/>
      <c r="N36" s="85"/>
      <c r="O36" s="94"/>
      <c r="P36" s="95"/>
      <c r="Q36" s="16"/>
      <c r="R36" s="76"/>
      <c r="S36" s="77"/>
      <c r="T36" s="16"/>
    </row>
    <row r="37" spans="2:20" ht="15.95" customHeight="1" x14ac:dyDescent="0.15">
      <c r="B37" s="107" t="s">
        <v>18</v>
      </c>
      <c r="C37" s="108"/>
      <c r="D37" s="109"/>
      <c r="E37" s="78"/>
      <c r="F37" s="79"/>
      <c r="G37" s="53"/>
      <c r="H37" s="64"/>
      <c r="I37" s="65"/>
      <c r="J37" s="68"/>
      <c r="K37" s="69"/>
      <c r="L37" s="13" t="s">
        <v>13</v>
      </c>
      <c r="M37" s="84"/>
      <c r="N37" s="84" t="s">
        <v>55</v>
      </c>
      <c r="O37" s="92">
        <f>M37*21000000</f>
        <v>0</v>
      </c>
      <c r="P37" s="93"/>
      <c r="Q37" s="14" t="s">
        <v>13</v>
      </c>
      <c r="R37" s="74" t="str">
        <f t="shared" ref="R37" si="4">IF(MIN(J37,O37)=0,"",MIN(J37,O37))</f>
        <v/>
      </c>
      <c r="S37" s="75"/>
      <c r="T37" s="14" t="s">
        <v>13</v>
      </c>
    </row>
    <row r="38" spans="2:20" ht="15.95" customHeight="1" x14ac:dyDescent="0.15">
      <c r="B38" s="110"/>
      <c r="C38" s="111"/>
      <c r="D38" s="112"/>
      <c r="E38" s="80"/>
      <c r="F38" s="81"/>
      <c r="G38" s="54"/>
      <c r="H38" s="66"/>
      <c r="I38" s="67"/>
      <c r="J38" s="70"/>
      <c r="K38" s="71"/>
      <c r="L38" s="19"/>
      <c r="M38" s="85"/>
      <c r="N38" s="85"/>
      <c r="O38" s="94"/>
      <c r="P38" s="95"/>
      <c r="Q38" s="16"/>
      <c r="R38" s="76"/>
      <c r="S38" s="77"/>
      <c r="T38" s="16"/>
    </row>
    <row r="39" spans="2:20" ht="15.95" customHeight="1" x14ac:dyDescent="0.15">
      <c r="B39" s="107" t="s">
        <v>19</v>
      </c>
      <c r="C39" s="108"/>
      <c r="D39" s="109"/>
      <c r="E39" s="78"/>
      <c r="F39" s="79"/>
      <c r="G39" s="53"/>
      <c r="H39" s="64"/>
      <c r="I39" s="65"/>
      <c r="J39" s="68"/>
      <c r="K39" s="69"/>
      <c r="L39" s="13" t="s">
        <v>13</v>
      </c>
      <c r="M39" s="98"/>
      <c r="N39" s="88"/>
      <c r="O39" s="113"/>
      <c r="P39" s="114"/>
      <c r="Q39" s="14" t="s">
        <v>13</v>
      </c>
      <c r="R39" s="74" t="str">
        <f t="shared" ref="R39" si="5">IF(MIN(J39,O39)=0,"",MIN(J39,O39))</f>
        <v/>
      </c>
      <c r="S39" s="75"/>
      <c r="T39" s="14" t="s">
        <v>13</v>
      </c>
    </row>
    <row r="40" spans="2:20" ht="15.95" customHeight="1" x14ac:dyDescent="0.15">
      <c r="B40" s="110"/>
      <c r="C40" s="111"/>
      <c r="D40" s="112"/>
      <c r="E40" s="80"/>
      <c r="F40" s="81"/>
      <c r="G40" s="54"/>
      <c r="H40" s="66"/>
      <c r="I40" s="67"/>
      <c r="J40" s="70"/>
      <c r="K40" s="71"/>
      <c r="L40" s="15"/>
      <c r="M40" s="99"/>
      <c r="N40" s="89"/>
      <c r="O40" s="115"/>
      <c r="P40" s="116"/>
      <c r="Q40" s="16"/>
      <c r="R40" s="76"/>
      <c r="S40" s="77"/>
      <c r="T40" s="16"/>
    </row>
    <row r="41" spans="2:20" ht="15.95" customHeight="1" x14ac:dyDescent="0.15">
      <c r="B41" s="107" t="s">
        <v>59</v>
      </c>
      <c r="C41" s="108"/>
      <c r="D41" s="109"/>
      <c r="E41" s="78"/>
      <c r="F41" s="79"/>
      <c r="G41" s="53"/>
      <c r="H41" s="64"/>
      <c r="I41" s="65"/>
      <c r="J41" s="68"/>
      <c r="K41" s="69"/>
      <c r="L41" s="13" t="s">
        <v>13</v>
      </c>
      <c r="M41" s="84"/>
      <c r="N41" s="84" t="s">
        <v>53</v>
      </c>
      <c r="O41" s="92">
        <f>M41*905000</f>
        <v>0</v>
      </c>
      <c r="P41" s="93"/>
      <c r="Q41" s="14" t="s">
        <v>13</v>
      </c>
      <c r="R41" s="74" t="str">
        <f t="shared" ref="R41" si="6">IF(MIN(J41,O41)=0,"",MIN(J41,O41))</f>
        <v/>
      </c>
      <c r="S41" s="75"/>
      <c r="T41" s="14" t="s">
        <v>13</v>
      </c>
    </row>
    <row r="42" spans="2:20" ht="15.95" customHeight="1" x14ac:dyDescent="0.15">
      <c r="B42" s="110"/>
      <c r="C42" s="111"/>
      <c r="D42" s="112"/>
      <c r="E42" s="80"/>
      <c r="F42" s="81"/>
      <c r="G42" s="54"/>
      <c r="H42" s="66"/>
      <c r="I42" s="67"/>
      <c r="J42" s="70"/>
      <c r="K42" s="71"/>
      <c r="L42" s="15"/>
      <c r="M42" s="85"/>
      <c r="N42" s="85"/>
      <c r="O42" s="94"/>
      <c r="P42" s="95"/>
      <c r="Q42" s="16"/>
      <c r="R42" s="76"/>
      <c r="S42" s="77"/>
      <c r="T42" s="16"/>
    </row>
    <row r="43" spans="2:20" ht="15.95" customHeight="1" x14ac:dyDescent="0.15">
      <c r="B43" s="107" t="s">
        <v>60</v>
      </c>
      <c r="C43" s="108"/>
      <c r="D43" s="109"/>
      <c r="E43" s="78"/>
      <c r="F43" s="79"/>
      <c r="G43" s="53"/>
      <c r="H43" s="64"/>
      <c r="I43" s="65"/>
      <c r="J43" s="68"/>
      <c r="K43" s="69"/>
      <c r="L43" s="13" t="s">
        <v>13</v>
      </c>
      <c r="M43" s="84"/>
      <c r="N43" s="84" t="s">
        <v>55</v>
      </c>
      <c r="O43" s="92">
        <f>M43*205000</f>
        <v>0</v>
      </c>
      <c r="P43" s="93"/>
      <c r="Q43" s="14" t="s">
        <v>13</v>
      </c>
      <c r="R43" s="74" t="str">
        <f t="shared" ref="R43" si="7">IF(MIN(J43,O43)=0,"",MIN(J43,O43))</f>
        <v/>
      </c>
      <c r="S43" s="75"/>
      <c r="T43" s="14" t="s">
        <v>13</v>
      </c>
    </row>
    <row r="44" spans="2:20" ht="15.95" customHeight="1" x14ac:dyDescent="0.15">
      <c r="B44" s="110"/>
      <c r="C44" s="111"/>
      <c r="D44" s="112"/>
      <c r="E44" s="80"/>
      <c r="F44" s="81"/>
      <c r="G44" s="54"/>
      <c r="H44" s="66"/>
      <c r="I44" s="67"/>
      <c r="J44" s="70"/>
      <c r="K44" s="71"/>
      <c r="L44" s="15"/>
      <c r="M44" s="85"/>
      <c r="N44" s="85"/>
      <c r="O44" s="94"/>
      <c r="P44" s="95"/>
      <c r="Q44" s="16"/>
      <c r="R44" s="76"/>
      <c r="S44" s="77"/>
      <c r="T44" s="16"/>
    </row>
    <row r="45" spans="2:20" ht="27.95" customHeight="1" x14ac:dyDescent="0.15">
      <c r="B45" s="103" t="s">
        <v>5</v>
      </c>
      <c r="C45" s="103"/>
      <c r="D45" s="103"/>
      <c r="E45" s="104"/>
      <c r="F45" s="104"/>
      <c r="G45" s="20"/>
      <c r="H45" s="105"/>
      <c r="I45" s="106"/>
      <c r="J45" s="126" t="str">
        <f>IF(SUM(J27:L44)=0,"",SUM(J27:L44))</f>
        <v/>
      </c>
      <c r="K45" s="127"/>
      <c r="L45" s="21" t="s">
        <v>13</v>
      </c>
      <c r="M45" s="55" t="str">
        <f>IF(SUM(O27:Q44)=0,"",SUM(O27:Q44))</f>
        <v/>
      </c>
      <c r="N45" s="56"/>
      <c r="O45" s="56"/>
      <c r="P45" s="57"/>
      <c r="Q45" s="21" t="s">
        <v>13</v>
      </c>
      <c r="R45" s="126" t="str">
        <f>IF(SUM(R27:T44)=0,"",SUM(R27:T44))</f>
        <v/>
      </c>
      <c r="S45" s="127"/>
      <c r="T45" s="21" t="s">
        <v>13</v>
      </c>
    </row>
    <row r="46" spans="2:20" ht="9.9499999999999993" customHeight="1" x14ac:dyDescent="0.15">
      <c r="B46" s="22"/>
      <c r="C46" s="22"/>
      <c r="D46" s="22"/>
      <c r="E46" s="23"/>
      <c r="F46" s="23"/>
      <c r="G46" s="24"/>
      <c r="H46" s="24"/>
      <c r="I46" s="24"/>
      <c r="J46" s="25"/>
      <c r="K46" s="25"/>
      <c r="L46" s="25"/>
      <c r="M46" s="25"/>
      <c r="N46" s="25"/>
      <c r="O46" s="25"/>
      <c r="P46" s="25"/>
      <c r="Q46" s="25"/>
      <c r="R46" s="26"/>
      <c r="S46" s="26"/>
      <c r="T46" s="26"/>
    </row>
    <row r="47" spans="2:20" ht="20.100000000000001" customHeight="1" x14ac:dyDescent="0.15">
      <c r="B47" s="128" t="s">
        <v>76</v>
      </c>
      <c r="C47" s="128"/>
      <c r="D47" s="128"/>
      <c r="E47" s="128"/>
      <c r="F47" s="128"/>
      <c r="G47" s="128"/>
      <c r="H47" s="128"/>
      <c r="I47" s="128"/>
      <c r="J47" s="128"/>
      <c r="K47" s="128"/>
      <c r="L47" s="128"/>
      <c r="M47" s="128"/>
      <c r="N47" s="128"/>
      <c r="O47" s="128"/>
      <c r="P47" s="128"/>
      <c r="Q47" s="128"/>
      <c r="R47" s="128"/>
      <c r="S47" s="128"/>
      <c r="T47" s="128"/>
    </row>
    <row r="48" spans="2:20" s="12" customFormat="1" ht="36.75" customHeight="1" x14ac:dyDescent="0.15">
      <c r="B48" s="64" t="s">
        <v>1</v>
      </c>
      <c r="C48" s="59"/>
      <c r="D48" s="60"/>
      <c r="E48" s="64" t="s">
        <v>2</v>
      </c>
      <c r="F48" s="60"/>
      <c r="G48" s="90" t="s">
        <v>49</v>
      </c>
      <c r="H48" s="64" t="s">
        <v>10</v>
      </c>
      <c r="I48" s="65"/>
      <c r="J48" s="58" t="s">
        <v>8</v>
      </c>
      <c r="K48" s="59"/>
      <c r="L48" s="60"/>
      <c r="M48" s="44" t="s">
        <v>9</v>
      </c>
      <c r="N48" s="46"/>
      <c r="O48" s="46"/>
      <c r="P48" s="46"/>
      <c r="Q48" s="45"/>
      <c r="R48" s="47" t="s">
        <v>4</v>
      </c>
      <c r="S48" s="48"/>
      <c r="T48" s="49"/>
    </row>
    <row r="49" spans="2:20" s="12" customFormat="1" ht="17.25" customHeight="1" x14ac:dyDescent="0.15">
      <c r="B49" s="66"/>
      <c r="C49" s="62"/>
      <c r="D49" s="63"/>
      <c r="E49" s="66"/>
      <c r="F49" s="63"/>
      <c r="G49" s="91"/>
      <c r="H49" s="66"/>
      <c r="I49" s="67"/>
      <c r="J49" s="61"/>
      <c r="K49" s="62"/>
      <c r="L49" s="63"/>
      <c r="M49" s="44" t="s">
        <v>50</v>
      </c>
      <c r="N49" s="45"/>
      <c r="O49" s="44" t="s">
        <v>52</v>
      </c>
      <c r="P49" s="46"/>
      <c r="Q49" s="45"/>
      <c r="R49" s="50"/>
      <c r="S49" s="51"/>
      <c r="T49" s="52"/>
    </row>
    <row r="50" spans="2:20" ht="15.95" customHeight="1" x14ac:dyDescent="0.15">
      <c r="B50" s="120" t="s">
        <v>20</v>
      </c>
      <c r="C50" s="121"/>
      <c r="D50" s="122"/>
      <c r="E50" s="78"/>
      <c r="F50" s="79"/>
      <c r="G50" s="53"/>
      <c r="H50" s="64"/>
      <c r="I50" s="65"/>
      <c r="J50" s="68"/>
      <c r="K50" s="69"/>
      <c r="L50" s="13" t="s">
        <v>13</v>
      </c>
      <c r="M50" s="84"/>
      <c r="N50" s="84" t="s">
        <v>53</v>
      </c>
      <c r="O50" s="92">
        <f>M50*905000</f>
        <v>0</v>
      </c>
      <c r="P50" s="93"/>
      <c r="Q50" s="14" t="s">
        <v>13</v>
      </c>
      <c r="R50" s="74" t="str">
        <f>IF(MIN(J50,O50)=0,"",MIN(J50,O50))</f>
        <v/>
      </c>
      <c r="S50" s="75"/>
      <c r="T50" s="14" t="s">
        <v>13</v>
      </c>
    </row>
    <row r="51" spans="2:20" ht="15.95" customHeight="1" x14ac:dyDescent="0.15">
      <c r="B51" s="123"/>
      <c r="C51" s="124"/>
      <c r="D51" s="125"/>
      <c r="E51" s="80"/>
      <c r="F51" s="81"/>
      <c r="G51" s="54"/>
      <c r="H51" s="66"/>
      <c r="I51" s="67"/>
      <c r="J51" s="70"/>
      <c r="K51" s="71"/>
      <c r="L51" s="15"/>
      <c r="M51" s="85"/>
      <c r="N51" s="85"/>
      <c r="O51" s="94"/>
      <c r="P51" s="95"/>
      <c r="Q51" s="16"/>
      <c r="R51" s="76"/>
      <c r="S51" s="77"/>
      <c r="T51" s="17"/>
    </row>
    <row r="52" spans="2:20" ht="15.95" customHeight="1" x14ac:dyDescent="0.15">
      <c r="B52" s="120" t="s">
        <v>74</v>
      </c>
      <c r="C52" s="121"/>
      <c r="D52" s="122"/>
      <c r="E52" s="78"/>
      <c r="F52" s="79"/>
      <c r="G52" s="53"/>
      <c r="H52" s="64"/>
      <c r="I52" s="65"/>
      <c r="J52" s="68"/>
      <c r="K52" s="69"/>
      <c r="L52" s="13" t="s">
        <v>13</v>
      </c>
      <c r="M52" s="84"/>
      <c r="N52" s="84" t="s">
        <v>55</v>
      </c>
      <c r="O52" s="92">
        <f>M52*205000</f>
        <v>0</v>
      </c>
      <c r="P52" s="93"/>
      <c r="Q52" s="14" t="s">
        <v>13</v>
      </c>
      <c r="R52" s="74" t="str">
        <f t="shared" ref="R52" si="8">IF(MIN(J52,O52)=0,"",MIN(J52,O52))</f>
        <v/>
      </c>
      <c r="S52" s="75"/>
      <c r="T52" s="18" t="s">
        <v>13</v>
      </c>
    </row>
    <row r="53" spans="2:20" ht="15.95" customHeight="1" x14ac:dyDescent="0.15">
      <c r="B53" s="123"/>
      <c r="C53" s="124"/>
      <c r="D53" s="125"/>
      <c r="E53" s="80"/>
      <c r="F53" s="81"/>
      <c r="G53" s="54"/>
      <c r="H53" s="66"/>
      <c r="I53" s="67"/>
      <c r="J53" s="70"/>
      <c r="K53" s="71"/>
      <c r="L53" s="15"/>
      <c r="M53" s="85"/>
      <c r="N53" s="85"/>
      <c r="O53" s="94"/>
      <c r="P53" s="95"/>
      <c r="Q53" s="16"/>
      <c r="R53" s="76"/>
      <c r="S53" s="77"/>
      <c r="T53" s="16"/>
    </row>
    <row r="54" spans="2:20" ht="15.95" customHeight="1" x14ac:dyDescent="0.15">
      <c r="B54" s="120" t="s">
        <v>15</v>
      </c>
      <c r="C54" s="121"/>
      <c r="D54" s="122"/>
      <c r="E54" s="78"/>
      <c r="F54" s="79"/>
      <c r="G54" s="53"/>
      <c r="H54" s="64"/>
      <c r="I54" s="65"/>
      <c r="J54" s="68"/>
      <c r="K54" s="69"/>
      <c r="L54" s="13" t="s">
        <v>13</v>
      </c>
      <c r="M54" s="84"/>
      <c r="N54" s="84" t="s">
        <v>56</v>
      </c>
      <c r="O54" s="92">
        <f>M54*3600</f>
        <v>0</v>
      </c>
      <c r="P54" s="93"/>
      <c r="Q54" s="14" t="s">
        <v>13</v>
      </c>
      <c r="R54" s="74" t="str">
        <f t="shared" ref="R54" si="9">IF(MIN(J54,O54)=0,"",MIN(J54,O54))</f>
        <v/>
      </c>
      <c r="S54" s="75"/>
      <c r="T54" s="18" t="s">
        <v>13</v>
      </c>
    </row>
    <row r="55" spans="2:20" ht="15.95" customHeight="1" x14ac:dyDescent="0.15">
      <c r="B55" s="123"/>
      <c r="C55" s="124"/>
      <c r="D55" s="125"/>
      <c r="E55" s="80"/>
      <c r="F55" s="81"/>
      <c r="G55" s="54"/>
      <c r="H55" s="66"/>
      <c r="I55" s="67"/>
      <c r="J55" s="70"/>
      <c r="K55" s="71"/>
      <c r="L55" s="15"/>
      <c r="M55" s="85"/>
      <c r="N55" s="85"/>
      <c r="O55" s="94"/>
      <c r="P55" s="95"/>
      <c r="Q55" s="16"/>
      <c r="R55" s="76"/>
      <c r="S55" s="77"/>
      <c r="T55" s="16"/>
    </row>
    <row r="56" spans="2:20" ht="15.95" customHeight="1" x14ac:dyDescent="0.15">
      <c r="B56" s="120" t="s">
        <v>21</v>
      </c>
      <c r="C56" s="121"/>
      <c r="D56" s="122"/>
      <c r="E56" s="78"/>
      <c r="F56" s="79"/>
      <c r="G56" s="53"/>
      <c r="H56" s="64"/>
      <c r="I56" s="65"/>
      <c r="J56" s="68"/>
      <c r="K56" s="69"/>
      <c r="L56" s="13" t="s">
        <v>13</v>
      </c>
      <c r="M56" s="84"/>
      <c r="N56" s="84" t="s">
        <v>55</v>
      </c>
      <c r="O56" s="92">
        <f>M56*51400</f>
        <v>0</v>
      </c>
      <c r="P56" s="93"/>
      <c r="Q56" s="14" t="s">
        <v>13</v>
      </c>
      <c r="R56" s="74" t="str">
        <f t="shared" ref="R56" si="10">IF(MIN(J56,O56)=0,"",MIN(J56,O56))</f>
        <v/>
      </c>
      <c r="S56" s="75"/>
      <c r="T56" s="14" t="s">
        <v>13</v>
      </c>
    </row>
    <row r="57" spans="2:20" ht="15.95" customHeight="1" x14ac:dyDescent="0.15">
      <c r="B57" s="123"/>
      <c r="C57" s="124"/>
      <c r="D57" s="125"/>
      <c r="E57" s="80"/>
      <c r="F57" s="81"/>
      <c r="G57" s="54"/>
      <c r="H57" s="66"/>
      <c r="I57" s="67"/>
      <c r="J57" s="70"/>
      <c r="K57" s="71"/>
      <c r="L57" s="15"/>
      <c r="M57" s="85"/>
      <c r="N57" s="85"/>
      <c r="O57" s="94"/>
      <c r="P57" s="95"/>
      <c r="Q57" s="16"/>
      <c r="R57" s="76"/>
      <c r="S57" s="77"/>
      <c r="T57" s="17"/>
    </row>
    <row r="58" spans="2:20" ht="15.95" customHeight="1" x14ac:dyDescent="0.15">
      <c r="B58" s="120" t="s">
        <v>22</v>
      </c>
      <c r="C58" s="121"/>
      <c r="D58" s="122"/>
      <c r="E58" s="78"/>
      <c r="F58" s="79"/>
      <c r="G58" s="53"/>
      <c r="H58" s="64"/>
      <c r="I58" s="65"/>
      <c r="J58" s="68"/>
      <c r="K58" s="69"/>
      <c r="L58" s="13" t="s">
        <v>13</v>
      </c>
      <c r="M58" s="98"/>
      <c r="N58" s="98"/>
      <c r="O58" s="129"/>
      <c r="P58" s="130"/>
      <c r="Q58" s="27" t="s">
        <v>13</v>
      </c>
      <c r="R58" s="74" t="str">
        <f t="shared" ref="R58" si="11">IF(MIN(J58,O58)=0,"",MIN(J58,O58))</f>
        <v/>
      </c>
      <c r="S58" s="75"/>
      <c r="T58" s="14" t="s">
        <v>13</v>
      </c>
    </row>
    <row r="59" spans="2:20" ht="15.95" customHeight="1" x14ac:dyDescent="0.15">
      <c r="B59" s="123"/>
      <c r="C59" s="124"/>
      <c r="D59" s="125"/>
      <c r="E59" s="80"/>
      <c r="F59" s="81"/>
      <c r="G59" s="54"/>
      <c r="H59" s="66"/>
      <c r="I59" s="67"/>
      <c r="J59" s="70"/>
      <c r="K59" s="71"/>
      <c r="L59" s="15"/>
      <c r="M59" s="99"/>
      <c r="N59" s="99"/>
      <c r="O59" s="131"/>
      <c r="P59" s="132"/>
      <c r="Q59" s="28"/>
      <c r="R59" s="76"/>
      <c r="S59" s="77"/>
      <c r="T59" s="16"/>
    </row>
    <row r="60" spans="2:20" ht="27.95" customHeight="1" x14ac:dyDescent="0.15">
      <c r="B60" s="103" t="s">
        <v>5</v>
      </c>
      <c r="C60" s="103"/>
      <c r="D60" s="103"/>
      <c r="E60" s="104"/>
      <c r="F60" s="104"/>
      <c r="G60" s="20"/>
      <c r="H60" s="105"/>
      <c r="I60" s="106"/>
      <c r="J60" s="126" t="str">
        <f>IF(SUM(J50:L59)=0,"",SUM(J50:L59))</f>
        <v/>
      </c>
      <c r="K60" s="127"/>
      <c r="L60" s="29" t="s">
        <v>13</v>
      </c>
      <c r="M60" s="56" t="str">
        <f>IF(SUM(O50:Q59)=0,"",SUM(O50:Q59))</f>
        <v/>
      </c>
      <c r="N60" s="56"/>
      <c r="O60" s="56"/>
      <c r="P60" s="57"/>
      <c r="Q60" s="30" t="s">
        <v>13</v>
      </c>
      <c r="R60" s="126" t="str">
        <f>IF(SUM(R50:T59)=0,"",SUM(R50:T59))</f>
        <v/>
      </c>
      <c r="S60" s="127"/>
      <c r="T60" s="21" t="s">
        <v>13</v>
      </c>
    </row>
    <row r="61" spans="2:20" ht="9.9499999999999993" customHeight="1" x14ac:dyDescent="0.15"/>
    <row r="62" spans="2:20" ht="20.100000000000001" customHeight="1" x14ac:dyDescent="0.15">
      <c r="B62" s="128" t="s">
        <v>11</v>
      </c>
      <c r="C62" s="128"/>
      <c r="D62" s="128"/>
      <c r="E62" s="128"/>
      <c r="F62" s="128"/>
      <c r="G62" s="128"/>
      <c r="H62" s="128"/>
      <c r="I62" s="128"/>
      <c r="J62" s="128"/>
      <c r="K62" s="128"/>
      <c r="L62" s="128"/>
      <c r="M62" s="128"/>
      <c r="N62" s="128"/>
      <c r="O62" s="128"/>
      <c r="P62" s="128"/>
      <c r="Q62" s="128"/>
      <c r="R62" s="128"/>
      <c r="S62" s="128"/>
      <c r="T62" s="128"/>
    </row>
    <row r="63" spans="2:20" s="12" customFormat="1" ht="36.75" customHeight="1" x14ac:dyDescent="0.15">
      <c r="B63" s="64" t="s">
        <v>1</v>
      </c>
      <c r="C63" s="59"/>
      <c r="D63" s="60"/>
      <c r="E63" s="64" t="s">
        <v>2</v>
      </c>
      <c r="F63" s="60"/>
      <c r="G63" s="90" t="s">
        <v>49</v>
      </c>
      <c r="H63" s="64" t="s">
        <v>10</v>
      </c>
      <c r="I63" s="65"/>
      <c r="J63" s="58" t="s">
        <v>8</v>
      </c>
      <c r="K63" s="59"/>
      <c r="L63" s="60"/>
      <c r="M63" s="44" t="s">
        <v>9</v>
      </c>
      <c r="N63" s="46"/>
      <c r="O63" s="46"/>
      <c r="P63" s="46"/>
      <c r="Q63" s="45"/>
      <c r="R63" s="47" t="s">
        <v>4</v>
      </c>
      <c r="S63" s="48"/>
      <c r="T63" s="49"/>
    </row>
    <row r="64" spans="2:20" s="12" customFormat="1" ht="17.25" customHeight="1" x14ac:dyDescent="0.15">
      <c r="B64" s="66"/>
      <c r="C64" s="62"/>
      <c r="D64" s="63"/>
      <c r="E64" s="66"/>
      <c r="F64" s="63"/>
      <c r="G64" s="91"/>
      <c r="H64" s="66"/>
      <c r="I64" s="67"/>
      <c r="J64" s="61"/>
      <c r="K64" s="62"/>
      <c r="L64" s="63"/>
      <c r="M64" s="44" t="s">
        <v>50</v>
      </c>
      <c r="N64" s="45"/>
      <c r="O64" s="44" t="s">
        <v>52</v>
      </c>
      <c r="P64" s="46"/>
      <c r="Q64" s="45"/>
      <c r="R64" s="50"/>
      <c r="S64" s="51"/>
      <c r="T64" s="52"/>
    </row>
    <row r="65" spans="2:20" ht="15.95" customHeight="1" x14ac:dyDescent="0.15">
      <c r="B65" s="107" t="s">
        <v>23</v>
      </c>
      <c r="C65" s="108"/>
      <c r="D65" s="109"/>
      <c r="E65" s="78"/>
      <c r="F65" s="79"/>
      <c r="G65" s="53"/>
      <c r="H65" s="64"/>
      <c r="I65" s="65"/>
      <c r="J65" s="68"/>
      <c r="K65" s="69"/>
      <c r="L65" s="13" t="s">
        <v>13</v>
      </c>
      <c r="M65" s="84"/>
      <c r="N65" s="84" t="s">
        <v>53</v>
      </c>
      <c r="O65" s="72"/>
      <c r="P65" s="69"/>
      <c r="Q65" s="13" t="s">
        <v>13</v>
      </c>
      <c r="R65" s="74" t="str">
        <f>IF(MIN(J65,O65)=0,"",MIN(J65,O65))</f>
        <v/>
      </c>
      <c r="S65" s="75"/>
      <c r="T65" s="14" t="s">
        <v>13</v>
      </c>
    </row>
    <row r="66" spans="2:20" ht="15.95" customHeight="1" x14ac:dyDescent="0.15">
      <c r="B66" s="110"/>
      <c r="C66" s="111"/>
      <c r="D66" s="112"/>
      <c r="E66" s="80"/>
      <c r="F66" s="81"/>
      <c r="G66" s="54"/>
      <c r="H66" s="66"/>
      <c r="I66" s="67"/>
      <c r="J66" s="70"/>
      <c r="K66" s="71"/>
      <c r="L66" s="15"/>
      <c r="M66" s="85"/>
      <c r="N66" s="85"/>
      <c r="O66" s="73"/>
      <c r="P66" s="71"/>
      <c r="Q66" s="15"/>
      <c r="R66" s="76"/>
      <c r="S66" s="77"/>
      <c r="T66" s="17"/>
    </row>
    <row r="67" spans="2:20" ht="27.95" customHeight="1" x14ac:dyDescent="0.15">
      <c r="B67" s="103" t="s">
        <v>5</v>
      </c>
      <c r="C67" s="103"/>
      <c r="D67" s="103"/>
      <c r="E67" s="104"/>
      <c r="F67" s="104"/>
      <c r="G67" s="20"/>
      <c r="H67" s="105"/>
      <c r="I67" s="106"/>
      <c r="J67" s="126" t="str">
        <f>IF(SUM(J65:L66)=0,"",SUM(J65:L66))</f>
        <v/>
      </c>
      <c r="K67" s="127"/>
      <c r="L67" s="30" t="s">
        <v>13</v>
      </c>
      <c r="M67" s="55" t="str">
        <f>IF(SUM(O65:Q66)=0,"",SUM(O65:Q66))</f>
        <v/>
      </c>
      <c r="N67" s="56"/>
      <c r="O67" s="56"/>
      <c r="P67" s="57"/>
      <c r="Q67" s="30" t="s">
        <v>13</v>
      </c>
      <c r="R67" s="126" t="str">
        <f>IF(SUM(R65:T66)=0,"",SUM(R65:T66))</f>
        <v/>
      </c>
      <c r="S67" s="127"/>
      <c r="T67" s="21" t="s">
        <v>13</v>
      </c>
    </row>
    <row r="68" spans="2:20" ht="9.9499999999999993" customHeight="1" x14ac:dyDescent="0.15">
      <c r="B68" s="22"/>
      <c r="C68" s="22"/>
      <c r="D68" s="22"/>
      <c r="E68" s="23"/>
      <c r="F68" s="23"/>
      <c r="G68" s="24"/>
      <c r="H68" s="31"/>
      <c r="I68" s="31"/>
      <c r="J68" s="25"/>
      <c r="K68" s="25"/>
      <c r="L68" s="32"/>
      <c r="M68" s="32"/>
      <c r="N68" s="32"/>
      <c r="O68" s="25"/>
      <c r="P68" s="25"/>
      <c r="Q68" s="32"/>
      <c r="R68" s="26"/>
      <c r="S68" s="26"/>
      <c r="T68" s="32"/>
    </row>
    <row r="69" spans="2:20" ht="20.100000000000001" customHeight="1" x14ac:dyDescent="0.15">
      <c r="B69" s="128" t="s">
        <v>24</v>
      </c>
      <c r="C69" s="128"/>
      <c r="D69" s="128"/>
      <c r="E69" s="128"/>
      <c r="F69" s="128"/>
      <c r="G69" s="128"/>
      <c r="H69" s="128"/>
      <c r="I69" s="128"/>
      <c r="J69" s="128"/>
      <c r="K69" s="128"/>
      <c r="L69" s="128"/>
      <c r="M69" s="128"/>
      <c r="N69" s="128"/>
      <c r="O69" s="128"/>
      <c r="P69" s="128"/>
      <c r="Q69" s="128"/>
      <c r="R69" s="128"/>
      <c r="S69" s="128"/>
      <c r="T69" s="128"/>
    </row>
    <row r="70" spans="2:20" s="12" customFormat="1" ht="36.75" customHeight="1" x14ac:dyDescent="0.15">
      <c r="B70" s="64" t="s">
        <v>1</v>
      </c>
      <c r="C70" s="59"/>
      <c r="D70" s="60"/>
      <c r="E70" s="64" t="s">
        <v>2</v>
      </c>
      <c r="F70" s="60"/>
      <c r="G70" s="90" t="s">
        <v>49</v>
      </c>
      <c r="H70" s="64" t="s">
        <v>10</v>
      </c>
      <c r="I70" s="65"/>
      <c r="J70" s="58" t="s">
        <v>8</v>
      </c>
      <c r="K70" s="59"/>
      <c r="L70" s="60"/>
      <c r="M70" s="44" t="s">
        <v>9</v>
      </c>
      <c r="N70" s="46"/>
      <c r="O70" s="46"/>
      <c r="P70" s="46"/>
      <c r="Q70" s="45"/>
      <c r="R70" s="47" t="s">
        <v>4</v>
      </c>
      <c r="S70" s="48"/>
      <c r="T70" s="49"/>
    </row>
    <row r="71" spans="2:20" s="12" customFormat="1" ht="18" customHeight="1" x14ac:dyDescent="0.15">
      <c r="B71" s="66"/>
      <c r="C71" s="62"/>
      <c r="D71" s="63"/>
      <c r="E71" s="66"/>
      <c r="F71" s="63"/>
      <c r="G71" s="91"/>
      <c r="H71" s="66"/>
      <c r="I71" s="67"/>
      <c r="J71" s="61"/>
      <c r="K71" s="62"/>
      <c r="L71" s="63"/>
      <c r="M71" s="44" t="s">
        <v>50</v>
      </c>
      <c r="N71" s="45"/>
      <c r="O71" s="44" t="s">
        <v>52</v>
      </c>
      <c r="P71" s="46"/>
      <c r="Q71" s="45"/>
      <c r="R71" s="50"/>
      <c r="S71" s="51"/>
      <c r="T71" s="52"/>
    </row>
    <row r="72" spans="2:20" ht="15.95" customHeight="1" x14ac:dyDescent="0.15">
      <c r="B72" s="107" t="s">
        <v>25</v>
      </c>
      <c r="C72" s="108"/>
      <c r="D72" s="109"/>
      <c r="E72" s="78"/>
      <c r="F72" s="79"/>
      <c r="G72" s="53"/>
      <c r="H72" s="64"/>
      <c r="I72" s="65"/>
      <c r="J72" s="68"/>
      <c r="K72" s="69"/>
      <c r="L72" s="13" t="s">
        <v>13</v>
      </c>
      <c r="M72" s="84"/>
      <c r="N72" s="84" t="s">
        <v>55</v>
      </c>
      <c r="O72" s="92">
        <f>M72*11000000</f>
        <v>0</v>
      </c>
      <c r="P72" s="93"/>
      <c r="Q72" s="14" t="s">
        <v>13</v>
      </c>
      <c r="R72" s="74" t="str">
        <f>IF(MIN(J72,O72)=0,"",MIN(J72,O72))</f>
        <v/>
      </c>
      <c r="S72" s="75"/>
      <c r="T72" s="14" t="s">
        <v>13</v>
      </c>
    </row>
    <row r="73" spans="2:20" ht="15.95" customHeight="1" x14ac:dyDescent="0.15">
      <c r="B73" s="110"/>
      <c r="C73" s="111"/>
      <c r="D73" s="112"/>
      <c r="E73" s="80"/>
      <c r="F73" s="81"/>
      <c r="G73" s="54"/>
      <c r="H73" s="66"/>
      <c r="I73" s="67"/>
      <c r="J73" s="70"/>
      <c r="K73" s="71"/>
      <c r="L73" s="15"/>
      <c r="M73" s="85"/>
      <c r="N73" s="85"/>
      <c r="O73" s="94"/>
      <c r="P73" s="95"/>
      <c r="Q73" s="16"/>
      <c r="R73" s="76"/>
      <c r="S73" s="77"/>
      <c r="T73" s="17"/>
    </row>
    <row r="74" spans="2:20" ht="15.95" customHeight="1" x14ac:dyDescent="0.15">
      <c r="B74" s="107" t="s">
        <v>26</v>
      </c>
      <c r="C74" s="108"/>
      <c r="D74" s="109"/>
      <c r="E74" s="78"/>
      <c r="F74" s="79"/>
      <c r="G74" s="53"/>
      <c r="H74" s="64"/>
      <c r="I74" s="65"/>
      <c r="J74" s="68"/>
      <c r="K74" s="69"/>
      <c r="L74" s="13" t="s">
        <v>13</v>
      </c>
      <c r="M74" s="84"/>
      <c r="N74" s="84" t="s">
        <v>55</v>
      </c>
      <c r="O74" s="92">
        <f>M74*6600000</f>
        <v>0</v>
      </c>
      <c r="P74" s="93"/>
      <c r="Q74" s="14" t="s">
        <v>13</v>
      </c>
      <c r="R74" s="74" t="str">
        <f t="shared" ref="R74" si="12">IF(MIN(J74,O74)=0,"",MIN(J74,O74))</f>
        <v/>
      </c>
      <c r="S74" s="75"/>
      <c r="T74" s="18" t="s">
        <v>13</v>
      </c>
    </row>
    <row r="75" spans="2:20" ht="15.95" customHeight="1" x14ac:dyDescent="0.15">
      <c r="B75" s="110"/>
      <c r="C75" s="111"/>
      <c r="D75" s="112"/>
      <c r="E75" s="80"/>
      <c r="F75" s="81"/>
      <c r="G75" s="54"/>
      <c r="H75" s="66"/>
      <c r="I75" s="67"/>
      <c r="J75" s="70"/>
      <c r="K75" s="71"/>
      <c r="L75" s="15"/>
      <c r="M75" s="85"/>
      <c r="N75" s="85"/>
      <c r="O75" s="94"/>
      <c r="P75" s="95"/>
      <c r="Q75" s="16"/>
      <c r="R75" s="76"/>
      <c r="S75" s="77"/>
      <c r="T75" s="16"/>
    </row>
    <row r="76" spans="2:20" ht="15.95" customHeight="1" x14ac:dyDescent="0.15">
      <c r="B76" s="107" t="s">
        <v>27</v>
      </c>
      <c r="C76" s="108"/>
      <c r="D76" s="109"/>
      <c r="E76" s="78"/>
      <c r="F76" s="79"/>
      <c r="G76" s="53"/>
      <c r="H76" s="64"/>
      <c r="I76" s="65"/>
      <c r="J76" s="68"/>
      <c r="K76" s="69"/>
      <c r="L76" s="13" t="s">
        <v>13</v>
      </c>
      <c r="M76" s="84"/>
      <c r="N76" s="84" t="s">
        <v>55</v>
      </c>
      <c r="O76" s="92">
        <f>M76*5500000</f>
        <v>0</v>
      </c>
      <c r="P76" s="93"/>
      <c r="Q76" s="14" t="s">
        <v>13</v>
      </c>
      <c r="R76" s="74" t="str">
        <f t="shared" ref="R76" si="13">IF(MIN(J76,O76)=0,"",MIN(J76,O76))</f>
        <v/>
      </c>
      <c r="S76" s="75"/>
      <c r="T76" s="18" t="s">
        <v>13</v>
      </c>
    </row>
    <row r="77" spans="2:20" ht="15.95" customHeight="1" x14ac:dyDescent="0.15">
      <c r="B77" s="110"/>
      <c r="C77" s="111"/>
      <c r="D77" s="112"/>
      <c r="E77" s="80"/>
      <c r="F77" s="81"/>
      <c r="G77" s="54"/>
      <c r="H77" s="66"/>
      <c r="I77" s="67"/>
      <c r="J77" s="70"/>
      <c r="K77" s="71"/>
      <c r="L77" s="15"/>
      <c r="M77" s="85"/>
      <c r="N77" s="85"/>
      <c r="O77" s="94"/>
      <c r="P77" s="95"/>
      <c r="Q77" s="16"/>
      <c r="R77" s="76"/>
      <c r="S77" s="77"/>
      <c r="T77" s="16"/>
    </row>
    <row r="78" spans="2:20" ht="15.95" customHeight="1" x14ac:dyDescent="0.15">
      <c r="B78" s="107" t="s">
        <v>28</v>
      </c>
      <c r="C78" s="108"/>
      <c r="D78" s="109"/>
      <c r="E78" s="78"/>
      <c r="F78" s="79"/>
      <c r="G78" s="53"/>
      <c r="H78" s="64"/>
      <c r="I78" s="65"/>
      <c r="J78" s="68"/>
      <c r="K78" s="69"/>
      <c r="L78" s="13" t="s">
        <v>13</v>
      </c>
      <c r="M78" s="84"/>
      <c r="N78" s="84" t="s">
        <v>55</v>
      </c>
      <c r="O78" s="92">
        <f>M78*66000000</f>
        <v>0</v>
      </c>
      <c r="P78" s="93"/>
      <c r="Q78" s="14" t="s">
        <v>13</v>
      </c>
      <c r="R78" s="74" t="str">
        <f t="shared" ref="R78" si="14">IF(MIN(J78,O78)=0,"",MIN(J78,O78))</f>
        <v/>
      </c>
      <c r="S78" s="75"/>
      <c r="T78" s="14" t="s">
        <v>13</v>
      </c>
    </row>
    <row r="79" spans="2:20" ht="15.95" customHeight="1" x14ac:dyDescent="0.15">
      <c r="B79" s="110"/>
      <c r="C79" s="111"/>
      <c r="D79" s="112"/>
      <c r="E79" s="80"/>
      <c r="F79" s="81"/>
      <c r="G79" s="54"/>
      <c r="H79" s="66"/>
      <c r="I79" s="67"/>
      <c r="J79" s="70"/>
      <c r="K79" s="71"/>
      <c r="L79" s="15"/>
      <c r="M79" s="85"/>
      <c r="N79" s="85"/>
      <c r="O79" s="94"/>
      <c r="P79" s="95"/>
      <c r="Q79" s="16"/>
      <c r="R79" s="76"/>
      <c r="S79" s="77"/>
      <c r="T79" s="17"/>
    </row>
    <row r="80" spans="2:20" ht="15.95" customHeight="1" x14ac:dyDescent="0.15">
      <c r="B80" s="107" t="s">
        <v>29</v>
      </c>
      <c r="C80" s="108"/>
      <c r="D80" s="109"/>
      <c r="E80" s="78"/>
      <c r="F80" s="79"/>
      <c r="G80" s="53"/>
      <c r="H80" s="64"/>
      <c r="I80" s="65"/>
      <c r="J80" s="68"/>
      <c r="K80" s="69"/>
      <c r="L80" s="13" t="s">
        <v>13</v>
      </c>
      <c r="M80" s="84"/>
      <c r="N80" s="84" t="s">
        <v>55</v>
      </c>
      <c r="O80" s="92">
        <f>M80*1100000</f>
        <v>0</v>
      </c>
      <c r="P80" s="93"/>
      <c r="Q80" s="14" t="s">
        <v>13</v>
      </c>
      <c r="R80" s="74" t="str">
        <f t="shared" ref="R80" si="15">IF(MIN(J80,O80)=0,"",MIN(J80,O80))</f>
        <v/>
      </c>
      <c r="S80" s="75"/>
      <c r="T80" s="14" t="s">
        <v>13</v>
      </c>
    </row>
    <row r="81" spans="2:20" ht="15.95" customHeight="1" x14ac:dyDescent="0.15">
      <c r="B81" s="110"/>
      <c r="C81" s="111"/>
      <c r="D81" s="112"/>
      <c r="E81" s="80"/>
      <c r="F81" s="81"/>
      <c r="G81" s="54"/>
      <c r="H81" s="66"/>
      <c r="I81" s="67"/>
      <c r="J81" s="70"/>
      <c r="K81" s="71"/>
      <c r="L81" s="15"/>
      <c r="M81" s="85"/>
      <c r="N81" s="85"/>
      <c r="O81" s="94"/>
      <c r="P81" s="95"/>
      <c r="Q81" s="16"/>
      <c r="R81" s="76"/>
      <c r="S81" s="77"/>
      <c r="T81" s="16"/>
    </row>
    <row r="82" spans="2:20" ht="15.95" customHeight="1" x14ac:dyDescent="0.15">
      <c r="B82" s="107" t="s">
        <v>30</v>
      </c>
      <c r="C82" s="108"/>
      <c r="D82" s="109"/>
      <c r="E82" s="78"/>
      <c r="F82" s="79"/>
      <c r="G82" s="53"/>
      <c r="H82" s="64"/>
      <c r="I82" s="65"/>
      <c r="J82" s="68"/>
      <c r="K82" s="69"/>
      <c r="L82" s="13" t="s">
        <v>13</v>
      </c>
      <c r="M82" s="84"/>
      <c r="N82" s="84" t="s">
        <v>55</v>
      </c>
      <c r="O82" s="92">
        <f>M82*2200000</f>
        <v>0</v>
      </c>
      <c r="P82" s="93"/>
      <c r="Q82" s="14" t="s">
        <v>13</v>
      </c>
      <c r="R82" s="74" t="str">
        <f t="shared" ref="R82" si="16">IF(MIN(J82,O82)=0,"",MIN(J82,O82))</f>
        <v/>
      </c>
      <c r="S82" s="75"/>
      <c r="T82" s="14" t="s">
        <v>13</v>
      </c>
    </row>
    <row r="83" spans="2:20" ht="15.95" customHeight="1" x14ac:dyDescent="0.15">
      <c r="B83" s="110"/>
      <c r="C83" s="111"/>
      <c r="D83" s="112"/>
      <c r="E83" s="80"/>
      <c r="F83" s="81"/>
      <c r="G83" s="54"/>
      <c r="H83" s="66"/>
      <c r="I83" s="67"/>
      <c r="J83" s="70"/>
      <c r="K83" s="71"/>
      <c r="L83" s="15"/>
      <c r="M83" s="85"/>
      <c r="N83" s="85"/>
      <c r="O83" s="94"/>
      <c r="P83" s="95"/>
      <c r="Q83" s="16"/>
      <c r="R83" s="76"/>
      <c r="S83" s="77"/>
      <c r="T83" s="17"/>
    </row>
    <row r="84" spans="2:20" ht="15.95" customHeight="1" x14ac:dyDescent="0.15">
      <c r="B84" s="107" t="s">
        <v>31</v>
      </c>
      <c r="C84" s="108"/>
      <c r="D84" s="109"/>
      <c r="E84" s="78"/>
      <c r="F84" s="79"/>
      <c r="G84" s="53"/>
      <c r="H84" s="64"/>
      <c r="I84" s="65"/>
      <c r="J84" s="68"/>
      <c r="K84" s="69"/>
      <c r="L84" s="13" t="s">
        <v>13</v>
      </c>
      <c r="M84" s="84"/>
      <c r="N84" s="84" t="s">
        <v>55</v>
      </c>
      <c r="O84" s="92">
        <f>M84*1100000</f>
        <v>0</v>
      </c>
      <c r="P84" s="93"/>
      <c r="Q84" s="14" t="s">
        <v>13</v>
      </c>
      <c r="R84" s="74" t="str">
        <f t="shared" ref="R84" si="17">IF(MIN(J84,O84)=0,"",MIN(J84,O84))</f>
        <v/>
      </c>
      <c r="S84" s="75"/>
      <c r="T84" s="14" t="s">
        <v>13</v>
      </c>
    </row>
    <row r="85" spans="2:20" ht="15.95" customHeight="1" x14ac:dyDescent="0.15">
      <c r="B85" s="110"/>
      <c r="C85" s="111"/>
      <c r="D85" s="112"/>
      <c r="E85" s="80"/>
      <c r="F85" s="81"/>
      <c r="G85" s="54"/>
      <c r="H85" s="66"/>
      <c r="I85" s="67"/>
      <c r="J85" s="70"/>
      <c r="K85" s="71"/>
      <c r="L85" s="15"/>
      <c r="M85" s="85"/>
      <c r="N85" s="85"/>
      <c r="O85" s="94"/>
      <c r="P85" s="95"/>
      <c r="Q85" s="16"/>
      <c r="R85" s="76"/>
      <c r="S85" s="77"/>
      <c r="T85" s="16"/>
    </row>
    <row r="86" spans="2:20" ht="27.95" customHeight="1" x14ac:dyDescent="0.15">
      <c r="B86" s="103" t="s">
        <v>5</v>
      </c>
      <c r="C86" s="103"/>
      <c r="D86" s="103"/>
      <c r="E86" s="104"/>
      <c r="F86" s="104"/>
      <c r="G86" s="20"/>
      <c r="H86" s="105"/>
      <c r="I86" s="106"/>
      <c r="J86" s="126" t="str">
        <f>IF(SUM(J72:L85)=0,"",SUM(J72:L85))</f>
        <v/>
      </c>
      <c r="K86" s="127"/>
      <c r="L86" s="30" t="s">
        <v>13</v>
      </c>
      <c r="M86" s="55" t="str">
        <f>IF(SUM(O72:Q85)=0,"",SUM(O72:Q85))</f>
        <v/>
      </c>
      <c r="N86" s="56"/>
      <c r="O86" s="56"/>
      <c r="P86" s="57"/>
      <c r="Q86" s="30" t="s">
        <v>13</v>
      </c>
      <c r="R86" s="126" t="str">
        <f>IF(SUM(R72:T85)=0,"",SUM(R72:T85))</f>
        <v/>
      </c>
      <c r="S86" s="127"/>
      <c r="T86" s="21" t="s">
        <v>13</v>
      </c>
    </row>
    <row r="87" spans="2:20" ht="9.9499999999999993" customHeight="1" x14ac:dyDescent="0.15">
      <c r="B87" s="22"/>
      <c r="C87" s="22"/>
      <c r="D87" s="22"/>
      <c r="E87" s="23"/>
      <c r="F87" s="23"/>
      <c r="G87" s="24"/>
      <c r="H87" s="24"/>
      <c r="I87" s="24"/>
      <c r="J87" s="25"/>
      <c r="K87" s="25"/>
      <c r="L87" s="25"/>
      <c r="M87" s="25"/>
      <c r="N87" s="25"/>
      <c r="O87" s="25"/>
      <c r="P87" s="25"/>
      <c r="Q87" s="25"/>
      <c r="R87" s="26"/>
      <c r="S87" s="26"/>
      <c r="T87" s="26"/>
    </row>
    <row r="88" spans="2:20" ht="20.100000000000001" customHeight="1" x14ac:dyDescent="0.15">
      <c r="B88" s="102" t="s">
        <v>77</v>
      </c>
      <c r="C88" s="102"/>
      <c r="D88" s="102"/>
      <c r="E88" s="102"/>
      <c r="F88" s="102"/>
      <c r="G88" s="102"/>
      <c r="H88" s="102"/>
      <c r="I88" s="102"/>
      <c r="J88" s="102"/>
      <c r="K88" s="102"/>
      <c r="L88" s="102"/>
      <c r="M88" s="102"/>
      <c r="N88" s="102"/>
      <c r="O88" s="102"/>
      <c r="P88" s="102"/>
      <c r="Q88" s="102"/>
      <c r="R88" s="102"/>
      <c r="S88" s="102"/>
      <c r="T88" s="102"/>
    </row>
    <row r="89" spans="2:20" s="12" customFormat="1" ht="36.75" customHeight="1" x14ac:dyDescent="0.15">
      <c r="B89" s="64" t="s">
        <v>1</v>
      </c>
      <c r="C89" s="59"/>
      <c r="D89" s="60"/>
      <c r="E89" s="64" t="s">
        <v>2</v>
      </c>
      <c r="F89" s="60"/>
      <c r="G89" s="90" t="s">
        <v>57</v>
      </c>
      <c r="H89" s="64" t="s">
        <v>10</v>
      </c>
      <c r="I89" s="65"/>
      <c r="J89" s="58" t="s">
        <v>8</v>
      </c>
      <c r="K89" s="59"/>
      <c r="L89" s="60"/>
      <c r="M89" s="44" t="s">
        <v>9</v>
      </c>
      <c r="N89" s="46"/>
      <c r="O89" s="46"/>
      <c r="P89" s="46"/>
      <c r="Q89" s="45"/>
      <c r="R89" s="47" t="s">
        <v>4</v>
      </c>
      <c r="S89" s="48"/>
      <c r="T89" s="49"/>
    </row>
    <row r="90" spans="2:20" s="12" customFormat="1" ht="17.25" customHeight="1" x14ac:dyDescent="0.15">
      <c r="B90" s="66"/>
      <c r="C90" s="62"/>
      <c r="D90" s="63"/>
      <c r="E90" s="66"/>
      <c r="F90" s="63"/>
      <c r="G90" s="91"/>
      <c r="H90" s="66"/>
      <c r="I90" s="67"/>
      <c r="J90" s="61"/>
      <c r="K90" s="62"/>
      <c r="L90" s="63"/>
      <c r="M90" s="44" t="s">
        <v>50</v>
      </c>
      <c r="N90" s="45"/>
      <c r="O90" s="44" t="s">
        <v>52</v>
      </c>
      <c r="P90" s="46"/>
      <c r="Q90" s="45"/>
      <c r="R90" s="50"/>
      <c r="S90" s="51"/>
      <c r="T90" s="52"/>
    </row>
    <row r="91" spans="2:20" ht="15.95" customHeight="1" x14ac:dyDescent="0.15">
      <c r="B91" s="107" t="s">
        <v>48</v>
      </c>
      <c r="C91" s="108"/>
      <c r="D91" s="109"/>
      <c r="E91" s="78"/>
      <c r="F91" s="79"/>
      <c r="G91" s="53"/>
      <c r="H91" s="64"/>
      <c r="I91" s="65"/>
      <c r="J91" s="68"/>
      <c r="K91" s="69"/>
      <c r="L91" s="13" t="s">
        <v>13</v>
      </c>
      <c r="M91" s="82"/>
      <c r="N91" s="84" t="s">
        <v>54</v>
      </c>
      <c r="O91" s="72">
        <f>M91*133000</f>
        <v>0</v>
      </c>
      <c r="P91" s="69"/>
      <c r="Q91" s="13" t="s">
        <v>13</v>
      </c>
      <c r="R91" s="74" t="str">
        <f>IF(MIN(J91,O91)=0,"",MIN(J91,O91))</f>
        <v/>
      </c>
      <c r="S91" s="75"/>
      <c r="T91" s="14" t="s">
        <v>13</v>
      </c>
    </row>
    <row r="92" spans="2:20" ht="15.95" customHeight="1" x14ac:dyDescent="0.15">
      <c r="B92" s="110"/>
      <c r="C92" s="111"/>
      <c r="D92" s="112"/>
      <c r="E92" s="80"/>
      <c r="F92" s="81"/>
      <c r="G92" s="54"/>
      <c r="H92" s="66"/>
      <c r="I92" s="67"/>
      <c r="J92" s="70"/>
      <c r="K92" s="71"/>
      <c r="L92" s="15"/>
      <c r="M92" s="83"/>
      <c r="N92" s="85"/>
      <c r="O92" s="73"/>
      <c r="P92" s="71"/>
      <c r="Q92" s="15"/>
      <c r="R92" s="76"/>
      <c r="S92" s="77"/>
      <c r="T92" s="17"/>
    </row>
    <row r="93" spans="2:20" ht="15.95" customHeight="1" x14ac:dyDescent="0.15">
      <c r="B93" s="107" t="s">
        <v>32</v>
      </c>
      <c r="C93" s="108"/>
      <c r="D93" s="109"/>
      <c r="E93" s="78"/>
      <c r="F93" s="79"/>
      <c r="G93" s="53"/>
      <c r="H93" s="64"/>
      <c r="I93" s="65"/>
      <c r="J93" s="68"/>
      <c r="K93" s="69"/>
      <c r="L93" s="13" t="s">
        <v>13</v>
      </c>
      <c r="M93" s="82"/>
      <c r="N93" s="86" t="s">
        <v>56</v>
      </c>
      <c r="O93" s="72">
        <f>M93*3600</f>
        <v>0</v>
      </c>
      <c r="P93" s="69"/>
      <c r="Q93" s="13" t="s">
        <v>13</v>
      </c>
      <c r="R93" s="74" t="str">
        <f t="shared" ref="R93" si="18">IF(MIN(J93,O93)=0,"",MIN(J93,O93))</f>
        <v/>
      </c>
      <c r="S93" s="75"/>
      <c r="T93" s="18" t="s">
        <v>13</v>
      </c>
    </row>
    <row r="94" spans="2:20" ht="15.95" customHeight="1" x14ac:dyDescent="0.15">
      <c r="B94" s="110"/>
      <c r="C94" s="111"/>
      <c r="D94" s="112"/>
      <c r="E94" s="80"/>
      <c r="F94" s="81"/>
      <c r="G94" s="54"/>
      <c r="H94" s="66"/>
      <c r="I94" s="67"/>
      <c r="J94" s="70"/>
      <c r="K94" s="71"/>
      <c r="L94" s="15"/>
      <c r="M94" s="83"/>
      <c r="N94" s="87"/>
      <c r="O94" s="73"/>
      <c r="P94" s="71"/>
      <c r="Q94" s="15"/>
      <c r="R94" s="76"/>
      <c r="S94" s="77"/>
      <c r="T94" s="16"/>
    </row>
    <row r="95" spans="2:20" ht="15.95" customHeight="1" x14ac:dyDescent="0.15">
      <c r="B95" s="107" t="s">
        <v>33</v>
      </c>
      <c r="C95" s="108"/>
      <c r="D95" s="109"/>
      <c r="E95" s="78"/>
      <c r="F95" s="79"/>
      <c r="G95" s="53"/>
      <c r="H95" s="64"/>
      <c r="I95" s="65"/>
      <c r="J95" s="68"/>
      <c r="K95" s="69"/>
      <c r="L95" s="13" t="s">
        <v>13</v>
      </c>
      <c r="M95" s="82"/>
      <c r="N95" s="84" t="s">
        <v>54</v>
      </c>
      <c r="O95" s="72">
        <f>M95*4320000</f>
        <v>0</v>
      </c>
      <c r="P95" s="69"/>
      <c r="Q95" s="13" t="s">
        <v>13</v>
      </c>
      <c r="R95" s="74" t="str">
        <f t="shared" ref="R95" si="19">IF(MIN(J95,O95)=0,"",MIN(J95,O95))</f>
        <v/>
      </c>
      <c r="S95" s="75"/>
      <c r="T95" s="18" t="s">
        <v>13</v>
      </c>
    </row>
    <row r="96" spans="2:20" ht="15.95" customHeight="1" x14ac:dyDescent="0.15">
      <c r="B96" s="110"/>
      <c r="C96" s="111"/>
      <c r="D96" s="112"/>
      <c r="E96" s="80"/>
      <c r="F96" s="81"/>
      <c r="G96" s="54"/>
      <c r="H96" s="66"/>
      <c r="I96" s="67"/>
      <c r="J96" s="70"/>
      <c r="K96" s="71"/>
      <c r="L96" s="15"/>
      <c r="M96" s="83"/>
      <c r="N96" s="85"/>
      <c r="O96" s="73"/>
      <c r="P96" s="71"/>
      <c r="Q96" s="15"/>
      <c r="R96" s="76"/>
      <c r="S96" s="77"/>
      <c r="T96" s="16"/>
    </row>
    <row r="97" spans="2:20" ht="15.95" customHeight="1" x14ac:dyDescent="0.15">
      <c r="B97" s="107" t="s">
        <v>21</v>
      </c>
      <c r="C97" s="108"/>
      <c r="D97" s="109"/>
      <c r="E97" s="78"/>
      <c r="F97" s="79"/>
      <c r="G97" s="53"/>
      <c r="H97" s="64"/>
      <c r="I97" s="65"/>
      <c r="J97" s="68"/>
      <c r="K97" s="69"/>
      <c r="L97" s="13" t="s">
        <v>13</v>
      </c>
      <c r="M97" s="82"/>
      <c r="N97" s="84" t="s">
        <v>55</v>
      </c>
      <c r="O97" s="72">
        <f>M97*51400</f>
        <v>0</v>
      </c>
      <c r="P97" s="69"/>
      <c r="Q97" s="13" t="s">
        <v>13</v>
      </c>
      <c r="R97" s="74" t="str">
        <f t="shared" ref="R97" si="20">IF(MIN(J97,O97)=0,"",MIN(J97,O97))</f>
        <v/>
      </c>
      <c r="S97" s="75"/>
      <c r="T97" s="14" t="s">
        <v>13</v>
      </c>
    </row>
    <row r="98" spans="2:20" ht="15.95" customHeight="1" x14ac:dyDescent="0.15">
      <c r="B98" s="110"/>
      <c r="C98" s="111"/>
      <c r="D98" s="112"/>
      <c r="E98" s="80"/>
      <c r="F98" s="81"/>
      <c r="G98" s="54"/>
      <c r="H98" s="66"/>
      <c r="I98" s="67"/>
      <c r="J98" s="70"/>
      <c r="K98" s="71"/>
      <c r="L98" s="15"/>
      <c r="M98" s="83"/>
      <c r="N98" s="85"/>
      <c r="O98" s="73"/>
      <c r="P98" s="71"/>
      <c r="Q98" s="15"/>
      <c r="R98" s="76"/>
      <c r="S98" s="77"/>
      <c r="T98" s="17"/>
    </row>
    <row r="99" spans="2:20" ht="15.95" customHeight="1" x14ac:dyDescent="0.15">
      <c r="B99" s="107" t="s">
        <v>22</v>
      </c>
      <c r="C99" s="108"/>
      <c r="D99" s="109"/>
      <c r="E99" s="78"/>
      <c r="F99" s="79"/>
      <c r="G99" s="53"/>
      <c r="H99" s="64"/>
      <c r="I99" s="65"/>
      <c r="J99" s="68"/>
      <c r="K99" s="69"/>
      <c r="L99" s="13" t="s">
        <v>13</v>
      </c>
      <c r="M99" s="98"/>
      <c r="N99" s="88"/>
      <c r="O99" s="72"/>
      <c r="P99" s="69"/>
      <c r="Q99" s="13" t="s">
        <v>13</v>
      </c>
      <c r="R99" s="74" t="str">
        <f t="shared" ref="R99" si="21">IF(MIN(J99,O99)=0,"",MIN(J99,O99))</f>
        <v/>
      </c>
      <c r="S99" s="75"/>
      <c r="T99" s="14" t="s">
        <v>13</v>
      </c>
    </row>
    <row r="100" spans="2:20" ht="15.95" customHeight="1" x14ac:dyDescent="0.15">
      <c r="B100" s="110"/>
      <c r="C100" s="111"/>
      <c r="D100" s="112"/>
      <c r="E100" s="80"/>
      <c r="F100" s="81"/>
      <c r="G100" s="54"/>
      <c r="H100" s="66"/>
      <c r="I100" s="67"/>
      <c r="J100" s="70"/>
      <c r="K100" s="71"/>
      <c r="L100" s="15"/>
      <c r="M100" s="99"/>
      <c r="N100" s="89"/>
      <c r="O100" s="73"/>
      <c r="P100" s="71"/>
      <c r="Q100" s="15"/>
      <c r="R100" s="76"/>
      <c r="S100" s="77"/>
      <c r="T100" s="16"/>
    </row>
    <row r="101" spans="2:20" ht="15.95" customHeight="1" x14ac:dyDescent="0.15">
      <c r="B101" s="107" t="s">
        <v>34</v>
      </c>
      <c r="C101" s="108"/>
      <c r="D101" s="109"/>
      <c r="E101" s="78"/>
      <c r="F101" s="79"/>
      <c r="G101" s="53"/>
      <c r="H101" s="64"/>
      <c r="I101" s="65"/>
      <c r="J101" s="68"/>
      <c r="K101" s="69"/>
      <c r="L101" s="13" t="s">
        <v>13</v>
      </c>
      <c r="M101" s="82"/>
      <c r="N101" s="84" t="s">
        <v>53</v>
      </c>
      <c r="O101" s="72">
        <f>M101*905000</f>
        <v>0</v>
      </c>
      <c r="P101" s="69"/>
      <c r="Q101" s="13" t="s">
        <v>13</v>
      </c>
      <c r="R101" s="74" t="str">
        <f t="shared" ref="R101" si="22">IF(MIN(J101,O101)=0,"",MIN(J101,O101))</f>
        <v/>
      </c>
      <c r="S101" s="75"/>
      <c r="T101" s="14" t="s">
        <v>13</v>
      </c>
    </row>
    <row r="102" spans="2:20" ht="15.95" customHeight="1" x14ac:dyDescent="0.15">
      <c r="B102" s="110"/>
      <c r="C102" s="111"/>
      <c r="D102" s="112"/>
      <c r="E102" s="80"/>
      <c r="F102" s="81"/>
      <c r="G102" s="54"/>
      <c r="H102" s="66"/>
      <c r="I102" s="67"/>
      <c r="J102" s="70"/>
      <c r="K102" s="71"/>
      <c r="L102" s="15"/>
      <c r="M102" s="83"/>
      <c r="N102" s="85"/>
      <c r="O102" s="73"/>
      <c r="P102" s="71"/>
      <c r="Q102" s="15"/>
      <c r="R102" s="76"/>
      <c r="S102" s="77"/>
      <c r="T102" s="17"/>
    </row>
    <row r="103" spans="2:20" ht="15.95" customHeight="1" x14ac:dyDescent="0.15">
      <c r="B103" s="107" t="s">
        <v>75</v>
      </c>
      <c r="C103" s="108"/>
      <c r="D103" s="109"/>
      <c r="E103" s="78"/>
      <c r="F103" s="79"/>
      <c r="G103" s="53"/>
      <c r="H103" s="64"/>
      <c r="I103" s="65"/>
      <c r="J103" s="68"/>
      <c r="K103" s="69"/>
      <c r="L103" s="13" t="s">
        <v>13</v>
      </c>
      <c r="M103" s="82"/>
      <c r="N103" s="84" t="s">
        <v>55</v>
      </c>
      <c r="O103" s="72">
        <f>M103*205000</f>
        <v>0</v>
      </c>
      <c r="P103" s="69"/>
      <c r="Q103" s="13" t="s">
        <v>13</v>
      </c>
      <c r="R103" s="74" t="str">
        <f t="shared" ref="R103" si="23">IF(MIN(J103,O103)=0,"",MIN(J103,O103))</f>
        <v/>
      </c>
      <c r="S103" s="75"/>
      <c r="T103" s="14" t="s">
        <v>13</v>
      </c>
    </row>
    <row r="104" spans="2:20" ht="15.95" customHeight="1" x14ac:dyDescent="0.15">
      <c r="B104" s="110"/>
      <c r="C104" s="111"/>
      <c r="D104" s="112"/>
      <c r="E104" s="80"/>
      <c r="F104" s="81"/>
      <c r="G104" s="54"/>
      <c r="H104" s="66"/>
      <c r="I104" s="67"/>
      <c r="J104" s="70"/>
      <c r="K104" s="71"/>
      <c r="L104" s="15"/>
      <c r="M104" s="83"/>
      <c r="N104" s="85"/>
      <c r="O104" s="73"/>
      <c r="P104" s="71"/>
      <c r="Q104" s="15"/>
      <c r="R104" s="76"/>
      <c r="S104" s="77"/>
      <c r="T104" s="16"/>
    </row>
    <row r="105" spans="2:20" ht="15.95" customHeight="1" x14ac:dyDescent="0.15">
      <c r="B105" s="107" t="s">
        <v>79</v>
      </c>
      <c r="C105" s="108"/>
      <c r="D105" s="109"/>
      <c r="E105" s="78"/>
      <c r="F105" s="79"/>
      <c r="G105" s="53"/>
      <c r="H105" s="64"/>
      <c r="I105" s="65"/>
      <c r="J105" s="68"/>
      <c r="K105" s="69"/>
      <c r="L105" s="13" t="s">
        <v>13</v>
      </c>
      <c r="M105" s="82"/>
      <c r="N105" s="84" t="s">
        <v>53</v>
      </c>
      <c r="O105" s="72">
        <f>M105*300000</f>
        <v>0</v>
      </c>
      <c r="P105" s="69"/>
      <c r="Q105" s="13" t="s">
        <v>13</v>
      </c>
      <c r="R105" s="74" t="str">
        <f t="shared" ref="R105" si="24">IF(MIN(J105,O105)=0,"",MIN(J105,O105))</f>
        <v/>
      </c>
      <c r="S105" s="75"/>
      <c r="T105" s="14" t="s">
        <v>13</v>
      </c>
    </row>
    <row r="106" spans="2:20" ht="15.95" customHeight="1" x14ac:dyDescent="0.15">
      <c r="B106" s="110"/>
      <c r="C106" s="111"/>
      <c r="D106" s="112"/>
      <c r="E106" s="80"/>
      <c r="F106" s="81"/>
      <c r="G106" s="54"/>
      <c r="H106" s="66"/>
      <c r="I106" s="67"/>
      <c r="J106" s="70"/>
      <c r="K106" s="71"/>
      <c r="L106" s="15"/>
      <c r="M106" s="83"/>
      <c r="N106" s="85"/>
      <c r="O106" s="73"/>
      <c r="P106" s="71"/>
      <c r="Q106" s="15"/>
      <c r="R106" s="76"/>
      <c r="S106" s="77"/>
      <c r="T106" s="17"/>
    </row>
    <row r="107" spans="2:20" ht="15.95" customHeight="1" x14ac:dyDescent="0.15">
      <c r="B107" s="107" t="s">
        <v>80</v>
      </c>
      <c r="C107" s="108"/>
      <c r="D107" s="109"/>
      <c r="E107" s="78"/>
      <c r="F107" s="79"/>
      <c r="G107" s="53"/>
      <c r="H107" s="64"/>
      <c r="I107" s="65"/>
      <c r="J107" s="68"/>
      <c r="K107" s="69"/>
      <c r="L107" s="13" t="s">
        <v>13</v>
      </c>
      <c r="M107" s="82"/>
      <c r="N107" s="84" t="s">
        <v>55</v>
      </c>
      <c r="O107" s="72">
        <f>M107*1500000</f>
        <v>0</v>
      </c>
      <c r="P107" s="69"/>
      <c r="Q107" s="13" t="s">
        <v>13</v>
      </c>
      <c r="R107" s="74" t="str">
        <f t="shared" ref="R107" si="25">IF(MIN(J107,O107)=0,"",MIN(J107,O107))</f>
        <v/>
      </c>
      <c r="S107" s="75"/>
      <c r="T107" s="14" t="s">
        <v>13</v>
      </c>
    </row>
    <row r="108" spans="2:20" ht="27.75" customHeight="1" x14ac:dyDescent="0.15">
      <c r="B108" s="110"/>
      <c r="C108" s="111"/>
      <c r="D108" s="112"/>
      <c r="E108" s="80"/>
      <c r="F108" s="81"/>
      <c r="G108" s="54"/>
      <c r="H108" s="66"/>
      <c r="I108" s="67"/>
      <c r="J108" s="70"/>
      <c r="K108" s="71"/>
      <c r="L108" s="15"/>
      <c r="M108" s="83"/>
      <c r="N108" s="85"/>
      <c r="O108" s="73"/>
      <c r="P108" s="71"/>
      <c r="Q108" s="15"/>
      <c r="R108" s="76"/>
      <c r="S108" s="77"/>
      <c r="T108" s="16"/>
    </row>
    <row r="109" spans="2:20" ht="27.95" customHeight="1" x14ac:dyDescent="0.15">
      <c r="B109" s="103" t="s">
        <v>5</v>
      </c>
      <c r="C109" s="103"/>
      <c r="D109" s="103"/>
      <c r="E109" s="104"/>
      <c r="F109" s="104"/>
      <c r="G109" s="20"/>
      <c r="H109" s="105"/>
      <c r="I109" s="106"/>
      <c r="J109" s="126" t="str">
        <f>IF(SUM(J91:L108)=0,"",SUM(J91:L108))</f>
        <v/>
      </c>
      <c r="K109" s="127"/>
      <c r="L109" s="29" t="s">
        <v>13</v>
      </c>
      <c r="M109" s="55" t="str">
        <f>IF(SUM(O91:Q108)=0,"",SUM(O91:Q108))</f>
        <v/>
      </c>
      <c r="N109" s="56"/>
      <c r="O109" s="56"/>
      <c r="P109" s="57"/>
      <c r="Q109" s="30" t="s">
        <v>13</v>
      </c>
      <c r="R109" s="126" t="str">
        <f>IF(SUM(R91:T108)=0,"",SUM(R91:T108))</f>
        <v/>
      </c>
      <c r="S109" s="127"/>
      <c r="T109" s="21" t="s">
        <v>13</v>
      </c>
    </row>
    <row r="110" spans="2:20" ht="9.9499999999999993" customHeight="1" x14ac:dyDescent="0.15">
      <c r="B110" s="22"/>
      <c r="C110" s="22"/>
      <c r="D110" s="22"/>
      <c r="E110" s="23"/>
      <c r="F110" s="23"/>
      <c r="G110" s="24"/>
      <c r="H110" s="31"/>
      <c r="I110" s="31"/>
      <c r="J110" s="25"/>
      <c r="K110" s="25"/>
      <c r="L110" s="32"/>
      <c r="M110" s="32"/>
      <c r="N110" s="32"/>
      <c r="O110" s="25"/>
      <c r="P110" s="25"/>
      <c r="Q110" s="32"/>
      <c r="R110" s="26"/>
      <c r="S110" s="26"/>
      <c r="T110" s="32"/>
    </row>
    <row r="111" spans="2:20" ht="19.5" customHeight="1" x14ac:dyDescent="0.15">
      <c r="B111" s="128" t="s">
        <v>35</v>
      </c>
      <c r="C111" s="128"/>
      <c r="D111" s="128"/>
      <c r="E111" s="128"/>
      <c r="F111" s="128"/>
      <c r="G111" s="128"/>
      <c r="H111" s="128"/>
      <c r="I111" s="128"/>
      <c r="J111" s="128"/>
      <c r="K111" s="128"/>
      <c r="L111" s="128"/>
      <c r="M111" s="128"/>
      <c r="N111" s="128"/>
      <c r="O111" s="128"/>
      <c r="P111" s="128"/>
      <c r="Q111" s="128"/>
      <c r="R111" s="128"/>
      <c r="S111" s="128"/>
      <c r="T111" s="128"/>
    </row>
    <row r="112" spans="2:20" ht="36.75" customHeight="1" x14ac:dyDescent="0.15">
      <c r="B112" s="64" t="s">
        <v>1</v>
      </c>
      <c r="C112" s="59"/>
      <c r="D112" s="60"/>
      <c r="E112" s="64" t="s">
        <v>2</v>
      </c>
      <c r="F112" s="60"/>
      <c r="G112" s="90" t="s">
        <v>3</v>
      </c>
      <c r="H112" s="64" t="s">
        <v>10</v>
      </c>
      <c r="I112" s="65"/>
      <c r="J112" s="58" t="s">
        <v>8</v>
      </c>
      <c r="K112" s="59"/>
      <c r="L112" s="60"/>
      <c r="M112" s="44" t="s">
        <v>9</v>
      </c>
      <c r="N112" s="46"/>
      <c r="O112" s="46"/>
      <c r="P112" s="46"/>
      <c r="Q112" s="45"/>
      <c r="R112" s="47" t="s">
        <v>4</v>
      </c>
      <c r="S112" s="48"/>
      <c r="T112" s="49"/>
    </row>
    <row r="113" spans="2:21" ht="15" customHeight="1" x14ac:dyDescent="0.15">
      <c r="B113" s="66"/>
      <c r="C113" s="62"/>
      <c r="D113" s="63"/>
      <c r="E113" s="66"/>
      <c r="F113" s="63"/>
      <c r="G113" s="91"/>
      <c r="H113" s="66"/>
      <c r="I113" s="67"/>
      <c r="J113" s="61"/>
      <c r="K113" s="62"/>
      <c r="L113" s="63"/>
      <c r="M113" s="44" t="s">
        <v>50</v>
      </c>
      <c r="N113" s="45"/>
      <c r="O113" s="44" t="s">
        <v>52</v>
      </c>
      <c r="P113" s="46"/>
      <c r="Q113" s="45"/>
      <c r="R113" s="50"/>
      <c r="S113" s="51"/>
      <c r="T113" s="52"/>
    </row>
    <row r="114" spans="2:21" ht="15.75" customHeight="1" x14ac:dyDescent="0.15">
      <c r="B114" s="107" t="s">
        <v>36</v>
      </c>
      <c r="C114" s="108"/>
      <c r="D114" s="109"/>
      <c r="E114" s="78"/>
      <c r="F114" s="79"/>
      <c r="G114" s="53"/>
      <c r="H114" s="64"/>
      <c r="I114" s="65"/>
      <c r="J114" s="68"/>
      <c r="K114" s="69"/>
      <c r="L114" s="13" t="s">
        <v>13</v>
      </c>
      <c r="M114" s="146"/>
      <c r="N114" s="147"/>
      <c r="O114" s="72"/>
      <c r="P114" s="69"/>
      <c r="Q114" s="13" t="s">
        <v>13</v>
      </c>
      <c r="R114" s="74" t="str">
        <f>IF(MIN(J114,O114)=0,"",MIN(J114,O114))</f>
        <v/>
      </c>
      <c r="S114" s="75"/>
      <c r="T114" s="14" t="s">
        <v>13</v>
      </c>
    </row>
    <row r="115" spans="2:21" ht="15.75" customHeight="1" x14ac:dyDescent="0.15">
      <c r="B115" s="110"/>
      <c r="C115" s="111"/>
      <c r="D115" s="112"/>
      <c r="E115" s="80"/>
      <c r="F115" s="81"/>
      <c r="G115" s="54"/>
      <c r="H115" s="66"/>
      <c r="I115" s="67"/>
      <c r="J115" s="70"/>
      <c r="K115" s="71"/>
      <c r="L115" s="15"/>
      <c r="M115" s="148"/>
      <c r="N115" s="149"/>
      <c r="O115" s="73"/>
      <c r="P115" s="71"/>
      <c r="Q115" s="15"/>
      <c r="R115" s="76"/>
      <c r="S115" s="77"/>
      <c r="T115" s="17"/>
    </row>
    <row r="116" spans="2:21" ht="15.75" customHeight="1" x14ac:dyDescent="0.15">
      <c r="B116" s="107" t="s">
        <v>37</v>
      </c>
      <c r="C116" s="108"/>
      <c r="D116" s="109"/>
      <c r="E116" s="78"/>
      <c r="F116" s="79"/>
      <c r="G116" s="53"/>
      <c r="H116" s="64"/>
      <c r="I116" s="65"/>
      <c r="J116" s="68"/>
      <c r="K116" s="69"/>
      <c r="L116" s="13" t="s">
        <v>13</v>
      </c>
      <c r="M116" s="148"/>
      <c r="N116" s="149"/>
      <c r="O116" s="72"/>
      <c r="P116" s="69"/>
      <c r="Q116" s="13" t="s">
        <v>13</v>
      </c>
      <c r="R116" s="74" t="str">
        <f t="shared" ref="R116" si="26">IF(MIN(J116,O116)=0,"",MIN(J116,O116))</f>
        <v/>
      </c>
      <c r="S116" s="75"/>
      <c r="T116" s="18" t="s">
        <v>13</v>
      </c>
    </row>
    <row r="117" spans="2:21" ht="15.75" customHeight="1" x14ac:dyDescent="0.15">
      <c r="B117" s="110"/>
      <c r="C117" s="111"/>
      <c r="D117" s="112"/>
      <c r="E117" s="80"/>
      <c r="F117" s="81"/>
      <c r="G117" s="54"/>
      <c r="H117" s="66"/>
      <c r="I117" s="67"/>
      <c r="J117" s="70"/>
      <c r="K117" s="71"/>
      <c r="L117" s="15"/>
      <c r="M117" s="148"/>
      <c r="N117" s="149"/>
      <c r="O117" s="73"/>
      <c r="P117" s="71"/>
      <c r="Q117" s="15"/>
      <c r="R117" s="76"/>
      <c r="S117" s="77"/>
      <c r="T117" s="16"/>
    </row>
    <row r="118" spans="2:21" ht="15.75" customHeight="1" x14ac:dyDescent="0.15">
      <c r="B118" s="107" t="s">
        <v>38</v>
      </c>
      <c r="C118" s="108"/>
      <c r="D118" s="109"/>
      <c r="E118" s="78"/>
      <c r="F118" s="79"/>
      <c r="G118" s="53"/>
      <c r="H118" s="64"/>
      <c r="I118" s="65"/>
      <c r="J118" s="68"/>
      <c r="K118" s="69"/>
      <c r="L118" s="13" t="s">
        <v>13</v>
      </c>
      <c r="M118" s="148"/>
      <c r="N118" s="149"/>
      <c r="O118" s="72"/>
      <c r="P118" s="69"/>
      <c r="Q118" s="13" t="s">
        <v>13</v>
      </c>
      <c r="R118" s="74" t="str">
        <f t="shared" ref="R118" si="27">IF(MIN(J118,O118)=0,"",MIN(J118,O118))</f>
        <v/>
      </c>
      <c r="S118" s="75"/>
      <c r="T118" s="18" t="s">
        <v>13</v>
      </c>
    </row>
    <row r="119" spans="2:21" ht="15.75" customHeight="1" x14ac:dyDescent="0.15">
      <c r="B119" s="110"/>
      <c r="C119" s="111"/>
      <c r="D119" s="112"/>
      <c r="E119" s="80"/>
      <c r="F119" s="81"/>
      <c r="G119" s="54"/>
      <c r="H119" s="66"/>
      <c r="I119" s="67"/>
      <c r="J119" s="70"/>
      <c r="K119" s="71"/>
      <c r="L119" s="15"/>
      <c r="M119" s="148"/>
      <c r="N119" s="149"/>
      <c r="O119" s="73"/>
      <c r="P119" s="71"/>
      <c r="Q119" s="15"/>
      <c r="R119" s="76"/>
      <c r="S119" s="77"/>
      <c r="T119" s="16"/>
    </row>
    <row r="120" spans="2:21" ht="15.75" customHeight="1" x14ac:dyDescent="0.15">
      <c r="B120" s="107" t="s">
        <v>39</v>
      </c>
      <c r="C120" s="108"/>
      <c r="D120" s="109"/>
      <c r="E120" s="78"/>
      <c r="F120" s="79"/>
      <c r="G120" s="53"/>
      <c r="H120" s="64"/>
      <c r="I120" s="65"/>
      <c r="J120" s="68"/>
      <c r="K120" s="69"/>
      <c r="L120" s="13" t="s">
        <v>13</v>
      </c>
      <c r="M120" s="148"/>
      <c r="N120" s="149"/>
      <c r="O120" s="72"/>
      <c r="P120" s="69"/>
      <c r="Q120" s="13" t="s">
        <v>13</v>
      </c>
      <c r="R120" s="74" t="str">
        <f t="shared" ref="R120" si="28">IF(MIN(J120,O120)=0,"",MIN(J120,O120))</f>
        <v/>
      </c>
      <c r="S120" s="75"/>
      <c r="T120" s="14" t="s">
        <v>13</v>
      </c>
    </row>
    <row r="121" spans="2:21" ht="15.75" customHeight="1" x14ac:dyDescent="0.15">
      <c r="B121" s="110"/>
      <c r="C121" s="111"/>
      <c r="D121" s="112"/>
      <c r="E121" s="80"/>
      <c r="F121" s="81"/>
      <c r="G121" s="54"/>
      <c r="H121" s="66"/>
      <c r="I121" s="67"/>
      <c r="J121" s="70"/>
      <c r="K121" s="71"/>
      <c r="L121" s="15"/>
      <c r="M121" s="150"/>
      <c r="N121" s="151"/>
      <c r="O121" s="73"/>
      <c r="P121" s="71"/>
      <c r="Q121" s="15"/>
      <c r="R121" s="76"/>
      <c r="S121" s="77"/>
      <c r="T121" s="17"/>
    </row>
    <row r="122" spans="2:21" ht="27.75" customHeight="1" x14ac:dyDescent="0.15">
      <c r="B122" s="117" t="s">
        <v>5</v>
      </c>
      <c r="C122" s="118"/>
      <c r="D122" s="119"/>
      <c r="E122" s="141"/>
      <c r="F122" s="142"/>
      <c r="G122" s="20"/>
      <c r="H122" s="143"/>
      <c r="I122" s="144"/>
      <c r="J122" s="134" t="str">
        <f>IF(SUM(J114:L121)=0,"",SUM(J114:L121))</f>
        <v/>
      </c>
      <c r="K122" s="127"/>
      <c r="L122" s="30" t="s">
        <v>13</v>
      </c>
      <c r="M122" s="55" t="str">
        <f>IF(SUM(O114:Q121)=0,"",SUM(O114:Q121))</f>
        <v/>
      </c>
      <c r="N122" s="56"/>
      <c r="O122" s="56"/>
      <c r="P122" s="57"/>
      <c r="Q122" s="30" t="s">
        <v>13</v>
      </c>
      <c r="R122" s="126" t="str">
        <f>IF(SUM(R114:T121)=0,"",SUM(R114:T121))</f>
        <v/>
      </c>
      <c r="S122" s="127"/>
      <c r="T122" s="21" t="s">
        <v>13</v>
      </c>
    </row>
    <row r="123" spans="2:21" ht="9.9499999999999993" customHeight="1" x14ac:dyDescent="0.15">
      <c r="B123" s="33"/>
      <c r="C123" s="33"/>
      <c r="D123" s="33"/>
      <c r="E123" s="34"/>
      <c r="F123" s="34"/>
      <c r="G123" s="35"/>
      <c r="H123" s="36"/>
      <c r="I123" s="36"/>
      <c r="J123" s="37"/>
      <c r="K123" s="37"/>
      <c r="L123" s="38"/>
      <c r="M123" s="39"/>
      <c r="N123" s="39"/>
      <c r="O123" s="39"/>
      <c r="P123" s="39"/>
      <c r="Q123" s="38"/>
      <c r="R123" s="37"/>
      <c r="S123" s="37"/>
      <c r="T123" s="38"/>
      <c r="U123" s="40"/>
    </row>
    <row r="124" spans="2:21" ht="20.100000000000001" customHeight="1" x14ac:dyDescent="0.15">
      <c r="B124" s="128" t="s">
        <v>78</v>
      </c>
      <c r="C124" s="128"/>
      <c r="D124" s="128"/>
      <c r="E124" s="128"/>
      <c r="F124" s="128"/>
      <c r="G124" s="128"/>
      <c r="H124" s="128"/>
      <c r="I124" s="128"/>
      <c r="J124" s="128"/>
      <c r="K124" s="128"/>
      <c r="L124" s="128"/>
      <c r="M124" s="128"/>
      <c r="N124" s="128"/>
      <c r="O124" s="128"/>
      <c r="P124" s="128"/>
      <c r="Q124" s="128"/>
      <c r="R124" s="128"/>
      <c r="S124" s="128"/>
      <c r="T124" s="128"/>
    </row>
    <row r="125" spans="2:21" s="12" customFormat="1" ht="36.75" customHeight="1" x14ac:dyDescent="0.15">
      <c r="B125" s="64" t="s">
        <v>1</v>
      </c>
      <c r="C125" s="59"/>
      <c r="D125" s="60"/>
      <c r="E125" s="64" t="s">
        <v>2</v>
      </c>
      <c r="F125" s="60"/>
      <c r="G125" s="90" t="s">
        <v>3</v>
      </c>
      <c r="H125" s="64" t="s">
        <v>10</v>
      </c>
      <c r="I125" s="65"/>
      <c r="J125" s="58" t="s">
        <v>8</v>
      </c>
      <c r="K125" s="59"/>
      <c r="L125" s="60"/>
      <c r="M125" s="44" t="s">
        <v>9</v>
      </c>
      <c r="N125" s="46"/>
      <c r="O125" s="46"/>
      <c r="P125" s="46"/>
      <c r="Q125" s="45"/>
      <c r="R125" s="47" t="s">
        <v>68</v>
      </c>
      <c r="S125" s="48"/>
      <c r="T125" s="49"/>
    </row>
    <row r="126" spans="2:21" s="12" customFormat="1" ht="15" customHeight="1" x14ac:dyDescent="0.15">
      <c r="B126" s="66"/>
      <c r="C126" s="62"/>
      <c r="D126" s="63"/>
      <c r="E126" s="66"/>
      <c r="F126" s="63"/>
      <c r="G126" s="91"/>
      <c r="H126" s="66"/>
      <c r="I126" s="67"/>
      <c r="J126" s="61"/>
      <c r="K126" s="62"/>
      <c r="L126" s="63"/>
      <c r="M126" s="44" t="s">
        <v>50</v>
      </c>
      <c r="N126" s="45"/>
      <c r="O126" s="44" t="s">
        <v>52</v>
      </c>
      <c r="P126" s="46"/>
      <c r="Q126" s="45"/>
      <c r="R126" s="50"/>
      <c r="S126" s="51"/>
      <c r="T126" s="52"/>
    </row>
    <row r="127" spans="2:21" ht="15.95" customHeight="1" x14ac:dyDescent="0.15">
      <c r="B127" s="107" t="s">
        <v>63</v>
      </c>
      <c r="C127" s="108"/>
      <c r="D127" s="109"/>
      <c r="E127" s="78"/>
      <c r="F127" s="79"/>
      <c r="G127" s="53"/>
      <c r="H127" s="64"/>
      <c r="I127" s="65"/>
      <c r="J127" s="68"/>
      <c r="K127" s="69"/>
      <c r="L127" s="13" t="s">
        <v>13</v>
      </c>
      <c r="M127" s="165"/>
      <c r="N127" s="162" t="s">
        <v>69</v>
      </c>
      <c r="O127" s="72">
        <f>M127*500000</f>
        <v>0</v>
      </c>
      <c r="P127" s="69"/>
      <c r="Q127" s="159" t="s">
        <v>13</v>
      </c>
      <c r="R127" s="74" t="str">
        <f>IF(MIN(J137,O127)=0,"",MIN(J137,O127))</f>
        <v/>
      </c>
      <c r="S127" s="75"/>
      <c r="T127" s="152" t="s">
        <v>13</v>
      </c>
    </row>
    <row r="128" spans="2:21" ht="15.95" customHeight="1" x14ac:dyDescent="0.15">
      <c r="B128" s="110"/>
      <c r="C128" s="111"/>
      <c r="D128" s="112"/>
      <c r="E128" s="80"/>
      <c r="F128" s="81"/>
      <c r="G128" s="54"/>
      <c r="H128" s="66"/>
      <c r="I128" s="67"/>
      <c r="J128" s="70"/>
      <c r="K128" s="71"/>
      <c r="L128" s="15"/>
      <c r="M128" s="166"/>
      <c r="N128" s="163"/>
      <c r="O128" s="157"/>
      <c r="P128" s="158"/>
      <c r="Q128" s="160"/>
      <c r="R128" s="155"/>
      <c r="S128" s="156"/>
      <c r="T128" s="153"/>
    </row>
    <row r="129" spans="2:20" ht="15.95" customHeight="1" x14ac:dyDescent="0.15">
      <c r="B129" s="107" t="s">
        <v>64</v>
      </c>
      <c r="C129" s="108"/>
      <c r="D129" s="109"/>
      <c r="E129" s="78"/>
      <c r="F129" s="79"/>
      <c r="G129" s="53"/>
      <c r="H129" s="64"/>
      <c r="I129" s="65"/>
      <c r="J129" s="68"/>
      <c r="K129" s="69"/>
      <c r="L129" s="13" t="s">
        <v>13</v>
      </c>
      <c r="M129" s="166"/>
      <c r="N129" s="163"/>
      <c r="O129" s="157"/>
      <c r="P129" s="158"/>
      <c r="Q129" s="160"/>
      <c r="R129" s="155"/>
      <c r="S129" s="156"/>
      <c r="T129" s="153"/>
    </row>
    <row r="130" spans="2:20" ht="15.95" customHeight="1" x14ac:dyDescent="0.15">
      <c r="B130" s="110"/>
      <c r="C130" s="111"/>
      <c r="D130" s="112"/>
      <c r="E130" s="80"/>
      <c r="F130" s="81"/>
      <c r="G130" s="54"/>
      <c r="H130" s="66"/>
      <c r="I130" s="67"/>
      <c r="J130" s="70"/>
      <c r="K130" s="71"/>
      <c r="L130" s="15"/>
      <c r="M130" s="166"/>
      <c r="N130" s="163"/>
      <c r="O130" s="157"/>
      <c r="P130" s="158"/>
      <c r="Q130" s="160"/>
      <c r="R130" s="155"/>
      <c r="S130" s="156"/>
      <c r="T130" s="153"/>
    </row>
    <row r="131" spans="2:20" ht="15.95" customHeight="1" x14ac:dyDescent="0.15">
      <c r="B131" s="107" t="s">
        <v>65</v>
      </c>
      <c r="C131" s="108"/>
      <c r="D131" s="109"/>
      <c r="E131" s="78"/>
      <c r="F131" s="79"/>
      <c r="G131" s="53"/>
      <c r="H131" s="64"/>
      <c r="I131" s="65"/>
      <c r="J131" s="68"/>
      <c r="K131" s="69"/>
      <c r="L131" s="13" t="s">
        <v>13</v>
      </c>
      <c r="M131" s="166"/>
      <c r="N131" s="163"/>
      <c r="O131" s="157"/>
      <c r="P131" s="158"/>
      <c r="Q131" s="160"/>
      <c r="R131" s="155"/>
      <c r="S131" s="156"/>
      <c r="T131" s="153"/>
    </row>
    <row r="132" spans="2:20" ht="15.95" customHeight="1" x14ac:dyDescent="0.15">
      <c r="B132" s="110"/>
      <c r="C132" s="111"/>
      <c r="D132" s="112"/>
      <c r="E132" s="80"/>
      <c r="F132" s="81"/>
      <c r="G132" s="54"/>
      <c r="H132" s="66"/>
      <c r="I132" s="67"/>
      <c r="J132" s="70"/>
      <c r="K132" s="71"/>
      <c r="L132" s="15"/>
      <c r="M132" s="166"/>
      <c r="N132" s="163"/>
      <c r="O132" s="157"/>
      <c r="P132" s="158"/>
      <c r="Q132" s="160"/>
      <c r="R132" s="155"/>
      <c r="S132" s="156"/>
      <c r="T132" s="153"/>
    </row>
    <row r="133" spans="2:20" ht="15.95" customHeight="1" x14ac:dyDescent="0.15">
      <c r="B133" s="107" t="s">
        <v>66</v>
      </c>
      <c r="C133" s="108"/>
      <c r="D133" s="109"/>
      <c r="E133" s="78"/>
      <c r="F133" s="79"/>
      <c r="G133" s="53"/>
      <c r="H133" s="64"/>
      <c r="I133" s="65"/>
      <c r="J133" s="68"/>
      <c r="K133" s="69"/>
      <c r="L133" s="13" t="s">
        <v>13</v>
      </c>
      <c r="M133" s="166"/>
      <c r="N133" s="163"/>
      <c r="O133" s="157"/>
      <c r="P133" s="158"/>
      <c r="Q133" s="160"/>
      <c r="R133" s="155"/>
      <c r="S133" s="156"/>
      <c r="T133" s="153"/>
    </row>
    <row r="134" spans="2:20" ht="15.95" customHeight="1" x14ac:dyDescent="0.15">
      <c r="B134" s="110"/>
      <c r="C134" s="111"/>
      <c r="D134" s="112"/>
      <c r="E134" s="80"/>
      <c r="F134" s="81"/>
      <c r="G134" s="54"/>
      <c r="H134" s="66"/>
      <c r="I134" s="67"/>
      <c r="J134" s="70"/>
      <c r="K134" s="71"/>
      <c r="L134" s="15"/>
      <c r="M134" s="166"/>
      <c r="N134" s="163"/>
      <c r="O134" s="157"/>
      <c r="P134" s="158"/>
      <c r="Q134" s="160"/>
      <c r="R134" s="155"/>
      <c r="S134" s="156"/>
      <c r="T134" s="153"/>
    </row>
    <row r="135" spans="2:20" ht="15.95" customHeight="1" x14ac:dyDescent="0.15">
      <c r="B135" s="107" t="s">
        <v>67</v>
      </c>
      <c r="C135" s="108"/>
      <c r="D135" s="109"/>
      <c r="E135" s="78"/>
      <c r="F135" s="79"/>
      <c r="G135" s="53"/>
      <c r="H135" s="64"/>
      <c r="I135" s="65"/>
      <c r="J135" s="68"/>
      <c r="K135" s="69"/>
      <c r="L135" s="13" t="s">
        <v>13</v>
      </c>
      <c r="M135" s="166"/>
      <c r="N135" s="163"/>
      <c r="O135" s="157"/>
      <c r="P135" s="158"/>
      <c r="Q135" s="160"/>
      <c r="R135" s="155"/>
      <c r="S135" s="156"/>
      <c r="T135" s="153"/>
    </row>
    <row r="136" spans="2:20" ht="15.95" customHeight="1" x14ac:dyDescent="0.15">
      <c r="B136" s="110"/>
      <c r="C136" s="111"/>
      <c r="D136" s="112"/>
      <c r="E136" s="80"/>
      <c r="F136" s="81"/>
      <c r="G136" s="54"/>
      <c r="H136" s="66"/>
      <c r="I136" s="67"/>
      <c r="J136" s="70"/>
      <c r="K136" s="71"/>
      <c r="L136" s="15"/>
      <c r="M136" s="167"/>
      <c r="N136" s="164"/>
      <c r="O136" s="73"/>
      <c r="P136" s="71"/>
      <c r="Q136" s="161"/>
      <c r="R136" s="76"/>
      <c r="S136" s="77"/>
      <c r="T136" s="154"/>
    </row>
    <row r="137" spans="2:20" ht="27.95" customHeight="1" x14ac:dyDescent="0.15">
      <c r="B137" s="117" t="s">
        <v>5</v>
      </c>
      <c r="C137" s="118"/>
      <c r="D137" s="119"/>
      <c r="E137" s="141"/>
      <c r="F137" s="142"/>
      <c r="G137" s="20"/>
      <c r="H137" s="143"/>
      <c r="I137" s="144"/>
      <c r="J137" s="134" t="str">
        <f>IF(SUM(J127:L136)=0,"",SUM(J127:L136))</f>
        <v/>
      </c>
      <c r="K137" s="127"/>
      <c r="L137" s="30" t="s">
        <v>13</v>
      </c>
      <c r="M137" s="126" t="str">
        <f>IF(SUM(O127:Q136)=0,"",SUM(O127:Q136))</f>
        <v/>
      </c>
      <c r="N137" s="133"/>
      <c r="O137" s="133"/>
      <c r="P137" s="127"/>
      <c r="Q137" s="30" t="s">
        <v>13</v>
      </c>
      <c r="R137" s="126" t="str">
        <f>IF(SUM(R127:T136)=0,"",SUM(R127:T136))</f>
        <v/>
      </c>
      <c r="S137" s="127"/>
      <c r="T137" s="21" t="s">
        <v>13</v>
      </c>
    </row>
    <row r="138" spans="2:20" ht="9.9499999999999993" customHeight="1" x14ac:dyDescent="0.15">
      <c r="B138" s="22"/>
      <c r="C138" s="22"/>
      <c r="D138" s="22"/>
      <c r="E138" s="23"/>
      <c r="F138" s="23"/>
      <c r="G138" s="24"/>
      <c r="H138" s="31"/>
      <c r="I138" s="31"/>
      <c r="J138" s="25"/>
      <c r="K138" s="25"/>
      <c r="L138" s="32"/>
      <c r="M138" s="32"/>
      <c r="N138" s="32"/>
      <c r="O138" s="25"/>
      <c r="P138" s="25"/>
      <c r="Q138" s="32"/>
      <c r="R138" s="26"/>
      <c r="S138" s="26"/>
      <c r="T138" s="32"/>
    </row>
    <row r="139" spans="2:20" ht="20.25" customHeight="1" x14ac:dyDescent="0.15">
      <c r="B139" s="1" t="s">
        <v>42</v>
      </c>
      <c r="F139" s="41" t="s">
        <v>46</v>
      </c>
      <c r="G139" s="42"/>
      <c r="H139" s="43" t="s">
        <v>43</v>
      </c>
      <c r="I139" s="42"/>
      <c r="J139" s="43" t="s">
        <v>44</v>
      </c>
      <c r="K139" s="42"/>
      <c r="L139" s="43" t="s">
        <v>45</v>
      </c>
      <c r="M139" s="43"/>
      <c r="N139" s="43"/>
    </row>
  </sheetData>
  <mergeCells count="462">
    <mergeCell ref="H127:I128"/>
    <mergeCell ref="E125:F126"/>
    <mergeCell ref="G125:G126"/>
    <mergeCell ref="H125:I126"/>
    <mergeCell ref="J125:L126"/>
    <mergeCell ref="E31:F32"/>
    <mergeCell ref="E33:F34"/>
    <mergeCell ref="E39:F40"/>
    <mergeCell ref="B114:D115"/>
    <mergeCell ref="E114:F115"/>
    <mergeCell ref="G114:G115"/>
    <mergeCell ref="H114:I115"/>
    <mergeCell ref="J114:K115"/>
    <mergeCell ref="M114:N121"/>
    <mergeCell ref="B116:D117"/>
    <mergeCell ref="E116:F117"/>
    <mergeCell ref="G116:G117"/>
    <mergeCell ref="H116:I117"/>
    <mergeCell ref="J116:K117"/>
    <mergeCell ref="B118:D119"/>
    <mergeCell ref="E118:F119"/>
    <mergeCell ref="G118:G119"/>
    <mergeCell ref="H118:I119"/>
    <mergeCell ref="J118:K119"/>
    <mergeCell ref="B120:D121"/>
    <mergeCell ref="E120:F121"/>
    <mergeCell ref="B137:D137"/>
    <mergeCell ref="E137:F137"/>
    <mergeCell ref="H137:I137"/>
    <mergeCell ref="B78:D79"/>
    <mergeCell ref="B80:D81"/>
    <mergeCell ref="B82:D83"/>
    <mergeCell ref="B84:D85"/>
    <mergeCell ref="E80:F81"/>
    <mergeCell ref="E82:F83"/>
    <mergeCell ref="E84:F85"/>
    <mergeCell ref="B91:D92"/>
    <mergeCell ref="B95:D96"/>
    <mergeCell ref="B97:D98"/>
    <mergeCell ref="B99:D100"/>
    <mergeCell ref="B101:D102"/>
    <mergeCell ref="B103:D104"/>
    <mergeCell ref="B111:T111"/>
    <mergeCell ref="O114:P115"/>
    <mergeCell ref="R114:S115"/>
    <mergeCell ref="O116:P117"/>
    <mergeCell ref="R116:S117"/>
    <mergeCell ref="O118:P119"/>
    <mergeCell ref="R118:S119"/>
    <mergeCell ref="T127:T136"/>
    <mergeCell ref="M25:Q25"/>
    <mergeCell ref="R25:T26"/>
    <mergeCell ref="B43:D44"/>
    <mergeCell ref="B27:D28"/>
    <mergeCell ref="B29:D30"/>
    <mergeCell ref="E27:F28"/>
    <mergeCell ref="E29:F30"/>
    <mergeCell ref="B107:D108"/>
    <mergeCell ref="E76:F77"/>
    <mergeCell ref="E78:F79"/>
    <mergeCell ref="B76:D77"/>
    <mergeCell ref="E41:F42"/>
    <mergeCell ref="B31:D32"/>
    <mergeCell ref="B33:D34"/>
    <mergeCell ref="B39:D40"/>
    <mergeCell ref="B41:D42"/>
    <mergeCell ref="H41:I42"/>
    <mergeCell ref="E43:F44"/>
    <mergeCell ref="E58:F59"/>
    <mergeCell ref="R35:S36"/>
    <mergeCell ref="R37:S38"/>
    <mergeCell ref="G27:G28"/>
    <mergeCell ref="G29:G30"/>
    <mergeCell ref="G31:G32"/>
    <mergeCell ref="B3:U3"/>
    <mergeCell ref="C13:T15"/>
    <mergeCell ref="C19:T21"/>
    <mergeCell ref="B24:T24"/>
    <mergeCell ref="I5:K5"/>
    <mergeCell ref="I9:K9"/>
    <mergeCell ref="I10:K10"/>
    <mergeCell ref="L5:U5"/>
    <mergeCell ref="Q6:U6"/>
    <mergeCell ref="Q7:U7"/>
    <mergeCell ref="I6:K8"/>
    <mergeCell ref="Q8:U8"/>
    <mergeCell ref="R137:S137"/>
    <mergeCell ref="H135:I136"/>
    <mergeCell ref="J135:K136"/>
    <mergeCell ref="E135:F136"/>
    <mergeCell ref="H129:I130"/>
    <mergeCell ref="H133:I134"/>
    <mergeCell ref="J129:K130"/>
    <mergeCell ref="J133:K134"/>
    <mergeCell ref="M137:P137"/>
    <mergeCell ref="E129:F130"/>
    <mergeCell ref="E133:F134"/>
    <mergeCell ref="G129:G130"/>
    <mergeCell ref="G133:G134"/>
    <mergeCell ref="G135:G136"/>
    <mergeCell ref="J137:K137"/>
    <mergeCell ref="R127:S136"/>
    <mergeCell ref="E131:F132"/>
    <mergeCell ref="G131:G132"/>
    <mergeCell ref="H131:I132"/>
    <mergeCell ref="J131:K132"/>
    <mergeCell ref="O127:P136"/>
    <mergeCell ref="Q127:Q136"/>
    <mergeCell ref="N127:N136"/>
    <mergeCell ref="M127:M136"/>
    <mergeCell ref="R86:S86"/>
    <mergeCell ref="E112:F113"/>
    <mergeCell ref="G112:G113"/>
    <mergeCell ref="H112:I113"/>
    <mergeCell ref="O97:P98"/>
    <mergeCell ref="O99:P100"/>
    <mergeCell ref="M97:M98"/>
    <mergeCell ref="M99:M100"/>
    <mergeCell ref="M101:M102"/>
    <mergeCell ref="M103:M104"/>
    <mergeCell ref="O101:P102"/>
    <mergeCell ref="O103:P104"/>
    <mergeCell ref="N107:N108"/>
    <mergeCell ref="J99:K100"/>
    <mergeCell ref="J101:K102"/>
    <mergeCell ref="J103:K104"/>
    <mergeCell ref="J105:K106"/>
    <mergeCell ref="J107:K108"/>
    <mergeCell ref="E99:F100"/>
    <mergeCell ref="R50:S51"/>
    <mergeCell ref="R52:S53"/>
    <mergeCell ref="R54:S55"/>
    <mergeCell ref="E65:F66"/>
    <mergeCell ref="B45:D45"/>
    <mergeCell ref="E45:F45"/>
    <mergeCell ref="O56:P57"/>
    <mergeCell ref="O58:P59"/>
    <mergeCell ref="H45:I45"/>
    <mergeCell ref="J45:K45"/>
    <mergeCell ref="B62:T62"/>
    <mergeCell ref="B54:D55"/>
    <mergeCell ref="B60:D60"/>
    <mergeCell ref="E60:F60"/>
    <mergeCell ref="J60:K60"/>
    <mergeCell ref="R60:S60"/>
    <mergeCell ref="B47:T47"/>
    <mergeCell ref="H60:I60"/>
    <mergeCell ref="M45:P45"/>
    <mergeCell ref="E54:F55"/>
    <mergeCell ref="G50:G51"/>
    <mergeCell ref="G52:G53"/>
    <mergeCell ref="G54:G55"/>
    <mergeCell ref="H50:I51"/>
    <mergeCell ref="R43:S44"/>
    <mergeCell ref="H43:I44"/>
    <mergeCell ref="J74:K75"/>
    <mergeCell ref="J76:K77"/>
    <mergeCell ref="J78:K79"/>
    <mergeCell ref="J80:K81"/>
    <mergeCell ref="J82:K83"/>
    <mergeCell ref="J84:K85"/>
    <mergeCell ref="O65:P66"/>
    <mergeCell ref="R65:S66"/>
    <mergeCell ref="J52:K53"/>
    <mergeCell ref="J54:K55"/>
    <mergeCell ref="J56:K57"/>
    <mergeCell ref="J58:K59"/>
    <mergeCell ref="O52:P53"/>
    <mergeCell ref="O54:P55"/>
    <mergeCell ref="R45:S45"/>
    <mergeCell ref="B69:T69"/>
    <mergeCell ref="B67:D67"/>
    <mergeCell ref="E67:F67"/>
    <mergeCell ref="H67:I67"/>
    <mergeCell ref="J67:K67"/>
    <mergeCell ref="R67:S67"/>
    <mergeCell ref="E74:F75"/>
    <mergeCell ref="B133:D134"/>
    <mergeCell ref="B135:D136"/>
    <mergeCell ref="B109:D109"/>
    <mergeCell ref="B125:D126"/>
    <mergeCell ref="B112:D113"/>
    <mergeCell ref="B122:D122"/>
    <mergeCell ref="B56:D57"/>
    <mergeCell ref="B58:D59"/>
    <mergeCell ref="B50:D51"/>
    <mergeCell ref="B52:D53"/>
    <mergeCell ref="B65:D66"/>
    <mergeCell ref="B72:D73"/>
    <mergeCell ref="B74:D75"/>
    <mergeCell ref="B124:T124"/>
    <mergeCell ref="B127:D128"/>
    <mergeCell ref="E122:F122"/>
    <mergeCell ref="H122:I122"/>
    <mergeCell ref="J122:K122"/>
    <mergeCell ref="M122:P122"/>
    <mergeCell ref="R122:S122"/>
    <mergeCell ref="B131:D132"/>
    <mergeCell ref="J127:K128"/>
    <mergeCell ref="E127:F128"/>
    <mergeCell ref="G127:G128"/>
    <mergeCell ref="O35:P36"/>
    <mergeCell ref="O37:P38"/>
    <mergeCell ref="H27:I28"/>
    <mergeCell ref="H29:I30"/>
    <mergeCell ref="H31:I32"/>
    <mergeCell ref="H33:I34"/>
    <mergeCell ref="H39:I40"/>
    <mergeCell ref="B105:D106"/>
    <mergeCell ref="B129:D130"/>
    <mergeCell ref="E72:F73"/>
    <mergeCell ref="H52:I53"/>
    <mergeCell ref="H54:I55"/>
    <mergeCell ref="E50:F51"/>
    <mergeCell ref="E109:F109"/>
    <mergeCell ref="H109:I109"/>
    <mergeCell ref="J109:K109"/>
    <mergeCell ref="J86:K86"/>
    <mergeCell ref="G33:G34"/>
    <mergeCell ref="G39:G40"/>
    <mergeCell ref="G41:G42"/>
    <mergeCell ref="G43:G44"/>
    <mergeCell ref="J43:K44"/>
    <mergeCell ref="B35:D36"/>
    <mergeCell ref="B37:D38"/>
    <mergeCell ref="R56:S57"/>
    <mergeCell ref="R58:S59"/>
    <mergeCell ref="M63:Q63"/>
    <mergeCell ref="R63:T64"/>
    <mergeCell ref="J65:K66"/>
    <mergeCell ref="M74:M75"/>
    <mergeCell ref="M76:M77"/>
    <mergeCell ref="M78:M79"/>
    <mergeCell ref="G74:G75"/>
    <mergeCell ref="G76:G77"/>
    <mergeCell ref="G78:G79"/>
    <mergeCell ref="R72:S73"/>
    <mergeCell ref="R74:S75"/>
    <mergeCell ref="R76:S77"/>
    <mergeCell ref="R78:S79"/>
    <mergeCell ref="M67:P67"/>
    <mergeCell ref="R70:T71"/>
    <mergeCell ref="H56:I57"/>
    <mergeCell ref="H58:I59"/>
    <mergeCell ref="O74:P75"/>
    <mergeCell ref="O76:P77"/>
    <mergeCell ref="O78:P79"/>
    <mergeCell ref="O71:Q71"/>
    <mergeCell ref="N72:N73"/>
    <mergeCell ref="N80:N81"/>
    <mergeCell ref="N82:N83"/>
    <mergeCell ref="N84:N85"/>
    <mergeCell ref="H93:I94"/>
    <mergeCell ref="O91:P92"/>
    <mergeCell ref="O93:P94"/>
    <mergeCell ref="B88:T88"/>
    <mergeCell ref="B86:D86"/>
    <mergeCell ref="E86:F86"/>
    <mergeCell ref="H86:I86"/>
    <mergeCell ref="B93:D94"/>
    <mergeCell ref="M86:P86"/>
    <mergeCell ref="G93:G94"/>
    <mergeCell ref="B89:D90"/>
    <mergeCell ref="E89:F90"/>
    <mergeCell ref="G89:G90"/>
    <mergeCell ref="H89:I90"/>
    <mergeCell ref="J89:L90"/>
    <mergeCell ref="M90:N90"/>
    <mergeCell ref="O90:Q90"/>
    <mergeCell ref="G80:G81"/>
    <mergeCell ref="G82:G83"/>
    <mergeCell ref="G84:G85"/>
    <mergeCell ref="H80:I81"/>
    <mergeCell ref="O95:P96"/>
    <mergeCell ref="H105:I106"/>
    <mergeCell ref="H107:I108"/>
    <mergeCell ref="J91:K92"/>
    <mergeCell ref="J93:K94"/>
    <mergeCell ref="J95:K96"/>
    <mergeCell ref="J97:K98"/>
    <mergeCell ref="B48:D49"/>
    <mergeCell ref="R80:S81"/>
    <mergeCell ref="R82:S83"/>
    <mergeCell ref="R84:S85"/>
    <mergeCell ref="O80:P81"/>
    <mergeCell ref="O82:P83"/>
    <mergeCell ref="O84:P85"/>
    <mergeCell ref="R89:T90"/>
    <mergeCell ref="M95:M96"/>
    <mergeCell ref="M89:Q89"/>
    <mergeCell ref="N91:N92"/>
    <mergeCell ref="M80:M81"/>
    <mergeCell ref="M82:M83"/>
    <mergeCell ref="M84:M85"/>
    <mergeCell ref="N74:N75"/>
    <mergeCell ref="N76:N77"/>
    <mergeCell ref="N78:N79"/>
    <mergeCell ref="R91:S92"/>
    <mergeCell ref="R93:S94"/>
    <mergeCell ref="R95:S96"/>
    <mergeCell ref="R97:S98"/>
    <mergeCell ref="R99:S100"/>
    <mergeCell ref="R101:S102"/>
    <mergeCell ref="R103:S104"/>
    <mergeCell ref="R105:S106"/>
    <mergeCell ref="R107:S108"/>
    <mergeCell ref="J50:K51"/>
    <mergeCell ref="G56:G57"/>
    <mergeCell ref="G58:G59"/>
    <mergeCell ref="E52:F53"/>
    <mergeCell ref="E56:F57"/>
    <mergeCell ref="B25:D26"/>
    <mergeCell ref="E25:F26"/>
    <mergeCell ref="G25:G26"/>
    <mergeCell ref="H25:I26"/>
    <mergeCell ref="J25:L26"/>
    <mergeCell ref="J31:K32"/>
    <mergeCell ref="J33:K34"/>
    <mergeCell ref="J39:K40"/>
    <mergeCell ref="J41:K42"/>
    <mergeCell ref="J27:K28"/>
    <mergeCell ref="J29:K30"/>
    <mergeCell ref="J35:K36"/>
    <mergeCell ref="J37:K38"/>
    <mergeCell ref="E35:F36"/>
    <mergeCell ref="E37:F38"/>
    <mergeCell ref="G35:G36"/>
    <mergeCell ref="G37:G38"/>
    <mergeCell ref="H35:I36"/>
    <mergeCell ref="H37:I38"/>
    <mergeCell ref="M60:P60"/>
    <mergeCell ref="M50:M51"/>
    <mergeCell ref="M52:M53"/>
    <mergeCell ref="M54:M55"/>
    <mergeCell ref="M56:M57"/>
    <mergeCell ref="M58:M59"/>
    <mergeCell ref="N50:N51"/>
    <mergeCell ref="N52:N53"/>
    <mergeCell ref="N54:N55"/>
    <mergeCell ref="N56:N57"/>
    <mergeCell ref="N58:N59"/>
    <mergeCell ref="O50:P51"/>
    <mergeCell ref="M43:M44"/>
    <mergeCell ref="R27:S28"/>
    <mergeCell ref="R29:S30"/>
    <mergeCell ref="R31:S32"/>
    <mergeCell ref="R33:S34"/>
    <mergeCell ref="R39:S40"/>
    <mergeCell ref="R41:S42"/>
    <mergeCell ref="E48:F49"/>
    <mergeCell ref="G48:G49"/>
    <mergeCell ref="H48:I49"/>
    <mergeCell ref="J48:L49"/>
    <mergeCell ref="M48:Q48"/>
    <mergeCell ref="O49:Q49"/>
    <mergeCell ref="O41:P42"/>
    <mergeCell ref="O43:P44"/>
    <mergeCell ref="M35:M36"/>
    <mergeCell ref="M37:M38"/>
    <mergeCell ref="N35:N36"/>
    <mergeCell ref="O27:P28"/>
    <mergeCell ref="O29:P30"/>
    <mergeCell ref="O31:P32"/>
    <mergeCell ref="O33:P34"/>
    <mergeCell ref="O39:P40"/>
    <mergeCell ref="N37:N38"/>
    <mergeCell ref="O72:P73"/>
    <mergeCell ref="B70:D71"/>
    <mergeCell ref="E70:F71"/>
    <mergeCell ref="G70:G71"/>
    <mergeCell ref="H70:I71"/>
    <mergeCell ref="J70:L71"/>
    <mergeCell ref="M71:N71"/>
    <mergeCell ref="R48:T49"/>
    <mergeCell ref="M26:N26"/>
    <mergeCell ref="N27:N28"/>
    <mergeCell ref="N29:N30"/>
    <mergeCell ref="N31:N32"/>
    <mergeCell ref="N33:N34"/>
    <mergeCell ref="N39:N40"/>
    <mergeCell ref="N41:N42"/>
    <mergeCell ref="N43:N44"/>
    <mergeCell ref="M49:N49"/>
    <mergeCell ref="O26:Q26"/>
    <mergeCell ref="M27:M28"/>
    <mergeCell ref="M31:M32"/>
    <mergeCell ref="M29:M30"/>
    <mergeCell ref="M33:M34"/>
    <mergeCell ref="M39:M40"/>
    <mergeCell ref="M41:M42"/>
    <mergeCell ref="M70:Q70"/>
    <mergeCell ref="B63:D64"/>
    <mergeCell ref="E63:F64"/>
    <mergeCell ref="H63:I64"/>
    <mergeCell ref="G63:G64"/>
    <mergeCell ref="J63:L64"/>
    <mergeCell ref="M64:N64"/>
    <mergeCell ref="O64:Q64"/>
    <mergeCell ref="M65:M66"/>
    <mergeCell ref="N65:N66"/>
    <mergeCell ref="H65:I66"/>
    <mergeCell ref="G65:G66"/>
    <mergeCell ref="H101:I102"/>
    <mergeCell ref="H103:I104"/>
    <mergeCell ref="E95:F96"/>
    <mergeCell ref="E91:F92"/>
    <mergeCell ref="E93:F94"/>
    <mergeCell ref="H91:I92"/>
    <mergeCell ref="H95:I96"/>
    <mergeCell ref="M72:M73"/>
    <mergeCell ref="G72:G73"/>
    <mergeCell ref="J72:K73"/>
    <mergeCell ref="H72:I73"/>
    <mergeCell ref="H74:I75"/>
    <mergeCell ref="H76:I77"/>
    <mergeCell ref="H78:I79"/>
    <mergeCell ref="H82:I83"/>
    <mergeCell ref="H84:I85"/>
    <mergeCell ref="E105:F106"/>
    <mergeCell ref="E107:F108"/>
    <mergeCell ref="G91:G92"/>
    <mergeCell ref="M91:M92"/>
    <mergeCell ref="M93:M94"/>
    <mergeCell ref="E97:F98"/>
    <mergeCell ref="N95:N96"/>
    <mergeCell ref="N93:N94"/>
    <mergeCell ref="N97:N98"/>
    <mergeCell ref="N99:N100"/>
    <mergeCell ref="N101:N102"/>
    <mergeCell ref="N103:N104"/>
    <mergeCell ref="G95:G96"/>
    <mergeCell ref="G97:G98"/>
    <mergeCell ref="G99:G100"/>
    <mergeCell ref="G101:G102"/>
    <mergeCell ref="G103:G104"/>
    <mergeCell ref="M105:M106"/>
    <mergeCell ref="M107:M108"/>
    <mergeCell ref="N105:N106"/>
    <mergeCell ref="E101:F102"/>
    <mergeCell ref="E103:F104"/>
    <mergeCell ref="H97:I98"/>
    <mergeCell ref="H99:I100"/>
    <mergeCell ref="M126:N126"/>
    <mergeCell ref="O126:Q126"/>
    <mergeCell ref="R125:T126"/>
    <mergeCell ref="M125:Q125"/>
    <mergeCell ref="G105:G106"/>
    <mergeCell ref="G107:G108"/>
    <mergeCell ref="M109:P109"/>
    <mergeCell ref="J112:L113"/>
    <mergeCell ref="M112:Q112"/>
    <mergeCell ref="R112:T113"/>
    <mergeCell ref="M113:N113"/>
    <mergeCell ref="O113:Q113"/>
    <mergeCell ref="G120:G121"/>
    <mergeCell ref="H120:I121"/>
    <mergeCell ref="J120:K121"/>
    <mergeCell ref="O120:P121"/>
    <mergeCell ref="R120:S121"/>
    <mergeCell ref="O105:P106"/>
    <mergeCell ref="O107:P108"/>
    <mergeCell ref="R109:S109"/>
  </mergeCells>
  <phoneticPr fontId="2"/>
  <printOptions horizontalCentered="1"/>
  <pageMargins left="0.55118110236220474" right="0.27559055118110237" top="0.64" bottom="0.43307086614173229" header="0.31496062992125984" footer="0.15748031496062992"/>
  <pageSetup paperSize="9" scale="76" orientation="portrait" r:id="rId1"/>
  <rowBreaks count="2" manualBreakCount="2">
    <brk id="61" max="18" man="1"/>
    <brk id="110"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第2号様式</vt:lpstr>
      <vt:lpstr>第2号様式!Print_Area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pc033020153ku</dc:creator>
  <cp:lastModifiedBy>201op</cp:lastModifiedBy>
  <cp:lastPrinted>2023-10-03T02:40:01Z</cp:lastPrinted>
  <dcterms:created xsi:type="dcterms:W3CDTF">2013-04-25T05:36:00Z</dcterms:created>
  <dcterms:modified xsi:type="dcterms:W3CDTF">2023-10-18T07:44:39Z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