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2表　人口動態総覧（４－１）" sheetId="1" r:id="rId1"/>
    <sheet name="人口動態総覧（４－２）" sheetId="2" r:id="rId2"/>
    <sheet name="人口動態総覧（４－３）" sheetId="3" r:id="rId3"/>
    <sheet name="人口動態総覧（４－４）" sheetId="4" r:id="rId4"/>
  </sheets>
  <definedNames>
    <definedName name="_xlnm.Print_Area" localSheetId="1">'人口動態総覧（４－２）'!$A$1:$U$46</definedName>
    <definedName name="_xlnm.Print_Area" localSheetId="3">'人口動態総覧（４－４）'!$A$1:$U$46</definedName>
  </definedNames>
  <calcPr fullCalcOnLoad="1"/>
</workbook>
</file>

<file path=xl/sharedStrings.xml><?xml version="1.0" encoding="utf-8"?>
<sst xmlns="http://schemas.openxmlformats.org/spreadsheetml/2006/main" count="252" uniqueCount="103">
  <si>
    <t>符号</t>
  </si>
  <si>
    <t>率</t>
  </si>
  <si>
    <t>男</t>
  </si>
  <si>
    <t>女</t>
  </si>
  <si>
    <t>2,500g未満の出生（再掲）</t>
  </si>
  <si>
    <t>津軽地域（弘前保健所）</t>
  </si>
  <si>
    <t>八戸地域（八戸保健所）</t>
  </si>
  <si>
    <t>青森地域（青森保健所）</t>
  </si>
  <si>
    <t>西北五地域（五所川原保健所）</t>
  </si>
  <si>
    <t>上十三地域（上十三保健所）</t>
  </si>
  <si>
    <t>下北地域（むつ保健所）</t>
  </si>
  <si>
    <t>青森市</t>
  </si>
  <si>
    <t>平内町　</t>
  </si>
  <si>
    <t>蟹田町</t>
  </si>
  <si>
    <t>今別町</t>
  </si>
  <si>
    <t>三厩村</t>
  </si>
  <si>
    <t>弘前市</t>
  </si>
  <si>
    <t>岩木町</t>
  </si>
  <si>
    <t>相馬村</t>
  </si>
  <si>
    <t>西目屋村</t>
  </si>
  <si>
    <t>板柳町</t>
  </si>
  <si>
    <t>藤崎町</t>
  </si>
  <si>
    <t>大鰐町</t>
  </si>
  <si>
    <t>尾上町</t>
  </si>
  <si>
    <t>浪岡町</t>
  </si>
  <si>
    <t>平賀町</t>
  </si>
  <si>
    <t>常盤村</t>
  </si>
  <si>
    <t>田舎館村</t>
  </si>
  <si>
    <t>碇ヶ関村</t>
  </si>
  <si>
    <t>八戸市</t>
  </si>
  <si>
    <t>百石町</t>
  </si>
  <si>
    <t>下田町</t>
  </si>
  <si>
    <t>三戸町</t>
  </si>
  <si>
    <t>五戸町</t>
  </si>
  <si>
    <t>田子町</t>
  </si>
  <si>
    <t>名川町</t>
  </si>
  <si>
    <t>南部町</t>
  </si>
  <si>
    <t>階上町</t>
  </si>
  <si>
    <t>福地村</t>
  </si>
  <si>
    <t>南郷村</t>
  </si>
  <si>
    <t>倉石村</t>
  </si>
  <si>
    <t>新郷村</t>
  </si>
  <si>
    <t>青森県　（０２）</t>
  </si>
  <si>
    <t>五所川原市</t>
  </si>
  <si>
    <t>鯵ヶ沢町</t>
  </si>
  <si>
    <t>木造町</t>
  </si>
  <si>
    <t>深浦町</t>
  </si>
  <si>
    <t>森田村</t>
  </si>
  <si>
    <t>岩崎村</t>
  </si>
  <si>
    <t>柏村</t>
  </si>
  <si>
    <t>稲垣村</t>
  </si>
  <si>
    <t>車力村</t>
  </si>
  <si>
    <t>金木町</t>
  </si>
  <si>
    <t>中里町</t>
  </si>
  <si>
    <t>鶴田町</t>
  </si>
  <si>
    <t>市浦村</t>
  </si>
  <si>
    <t>小泊村</t>
  </si>
  <si>
    <t>十和田市</t>
  </si>
  <si>
    <t>三沢市</t>
  </si>
  <si>
    <t>野辺地町</t>
  </si>
  <si>
    <t>七戸町</t>
  </si>
  <si>
    <t>十和田湖町</t>
  </si>
  <si>
    <t>六戸町</t>
  </si>
  <si>
    <t>横浜町</t>
  </si>
  <si>
    <t>上北町</t>
  </si>
  <si>
    <t>東北町</t>
  </si>
  <si>
    <t>天間林村</t>
  </si>
  <si>
    <t>六ヶ所村</t>
  </si>
  <si>
    <t>むつ市</t>
  </si>
  <si>
    <t>川内町</t>
  </si>
  <si>
    <t>大畑町</t>
  </si>
  <si>
    <t>大間町</t>
  </si>
  <si>
    <t>東通村</t>
  </si>
  <si>
    <t>風間浦村</t>
  </si>
  <si>
    <t>佐井村</t>
  </si>
  <si>
    <t>脇野沢村</t>
  </si>
  <si>
    <t>早期新生児死亡</t>
  </si>
  <si>
    <t>黒石市</t>
  </si>
  <si>
    <t>出                 生</t>
  </si>
  <si>
    <t>死                 亡</t>
  </si>
  <si>
    <t>自  然  増  加</t>
  </si>
  <si>
    <t>乳  児  死  亡</t>
  </si>
  <si>
    <t>新  生  児  死  亡</t>
  </si>
  <si>
    <t>死                          産</t>
  </si>
  <si>
    <t>周  産  期  死  亡</t>
  </si>
  <si>
    <t>婚        姻</t>
  </si>
  <si>
    <t>離          婚</t>
  </si>
  <si>
    <t>総　数</t>
  </si>
  <si>
    <t>割　合</t>
  </si>
  <si>
    <t>自　然</t>
  </si>
  <si>
    <t>人　工</t>
  </si>
  <si>
    <t>妊娠満22週以後</t>
  </si>
  <si>
    <t>件　数</t>
  </si>
  <si>
    <t>平成15年10月1日　現在推計人口</t>
  </si>
  <si>
    <t>　　　　 平成14年</t>
  </si>
  <si>
    <t>青森県平成15年</t>
  </si>
  <si>
    <t>県・保健医療圏
（保健所）・市町村別</t>
  </si>
  <si>
    <t>蓬田村</t>
  </si>
  <si>
    <t>平舘村</t>
  </si>
  <si>
    <t>第2表　人口動態総覧、保健医療圏（保健所）・市町村別　（４－１）</t>
  </si>
  <si>
    <t>第2表　人口動態総覧、保健医療圏（保健所）・市町村別　（４－2）</t>
  </si>
  <si>
    <t>第2表　人口動態総覧、保健医療圏（保健所）・市町村別　（４－３）</t>
  </si>
  <si>
    <t>第2表　人口動態総覧、保健医療圏（保健所）・市町村別　（４－４）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</si>
</sst>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#,##0\ ;\-\ "/>
    <numFmt numFmtId="178" formatCode="#,##0.0\ ;\-#,##0.0\ ;\-\ "/>
    <numFmt numFmtId="179" formatCode="#,##0\ ;\-#,##0\ ;\-\ "/>
    <numFmt numFmtId="180" formatCode="#,##0.0\ ;\-#,##0\ ;\-\ "/>
    <numFmt numFmtId="181" formatCode="#,##0.00\ ;\-#,##0.00\ ;\-\ "/>
    <numFmt numFmtId="182" formatCode="#,##0.0_ "/>
    <numFmt numFmtId="183" formatCode="0;&quot;△ &quot;0"/>
    <numFmt numFmtId="184" formatCode="#,##0\ ;&quot;△&quot;#,##0\ ;\-\ "/>
    <numFmt numFmtId="185" formatCode="#,##0.0\ ;&quot;△&quot;#,##0.0\ ;\-\ "/>
    <numFmt numFmtId="186" formatCode="0.E+00"/>
    <numFmt numFmtId="187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6" fontId="0" fillId="0" borderId="20" xfId="0" applyNumberFormat="1" applyBorder="1" applyAlignment="1">
      <alignment/>
    </xf>
    <xf numFmtId="178" fontId="0" fillId="0" borderId="17" xfId="0" applyNumberFormat="1" applyBorder="1" applyAlignment="1">
      <alignment/>
    </xf>
    <xf numFmtId="176" fontId="0" fillId="0" borderId="21" xfId="0" applyNumberFormat="1" applyBorder="1" applyAlignment="1">
      <alignment/>
    </xf>
    <xf numFmtId="178" fontId="0" fillId="0" borderId="19" xfId="0" applyNumberFormat="1" applyBorder="1" applyAlignment="1">
      <alignment/>
    </xf>
    <xf numFmtId="176" fontId="0" fillId="0" borderId="22" xfId="0" applyNumberFormat="1" applyBorder="1" applyAlignment="1">
      <alignment/>
    </xf>
    <xf numFmtId="178" fontId="0" fillId="0" borderId="23" xfId="0" applyNumberFormat="1" applyBorder="1" applyAlignment="1">
      <alignment/>
    </xf>
    <xf numFmtId="176" fontId="0" fillId="0" borderId="24" xfId="0" applyNumberFormat="1" applyBorder="1" applyAlignment="1">
      <alignment/>
    </xf>
    <xf numFmtId="178" fontId="0" fillId="0" borderId="25" xfId="0" applyNumberFormat="1" applyBorder="1" applyAlignment="1">
      <alignment/>
    </xf>
    <xf numFmtId="176" fontId="0" fillId="0" borderId="26" xfId="0" applyNumberFormat="1" applyBorder="1" applyAlignment="1">
      <alignment/>
    </xf>
    <xf numFmtId="178" fontId="0" fillId="0" borderId="27" xfId="0" applyNumberFormat="1" applyBorder="1" applyAlignment="1">
      <alignment/>
    </xf>
    <xf numFmtId="176" fontId="0" fillId="0" borderId="28" xfId="0" applyNumberFormat="1" applyBorder="1" applyAlignment="1">
      <alignment/>
    </xf>
    <xf numFmtId="178" fontId="0" fillId="0" borderId="29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0" fillId="0" borderId="29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6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28" xfId="0" applyNumberFormat="1" applyBorder="1" applyAlignment="1">
      <alignment/>
    </xf>
    <xf numFmtId="176" fontId="0" fillId="0" borderId="30" xfId="0" applyNumberFormat="1" applyBorder="1" applyAlignment="1">
      <alignment/>
    </xf>
    <xf numFmtId="176" fontId="0" fillId="0" borderId="31" xfId="0" applyNumberFormat="1" applyBorder="1" applyAlignment="1">
      <alignment/>
    </xf>
    <xf numFmtId="176" fontId="0" fillId="0" borderId="32" xfId="0" applyNumberFormat="1" applyBorder="1" applyAlignment="1">
      <alignment/>
    </xf>
    <xf numFmtId="176" fontId="0" fillId="0" borderId="33" xfId="0" applyNumberFormat="1" applyBorder="1" applyAlignment="1">
      <alignment/>
    </xf>
    <xf numFmtId="179" fontId="0" fillId="0" borderId="33" xfId="0" applyNumberFormat="1" applyBorder="1" applyAlignment="1">
      <alignment/>
    </xf>
    <xf numFmtId="179" fontId="0" fillId="0" borderId="34" xfId="0" applyNumberFormat="1" applyBorder="1" applyAlignment="1">
      <alignment/>
    </xf>
    <xf numFmtId="176" fontId="0" fillId="0" borderId="35" xfId="0" applyNumberFormat="1" applyBorder="1" applyAlignment="1">
      <alignment/>
    </xf>
    <xf numFmtId="179" fontId="0" fillId="0" borderId="35" xfId="0" applyNumberFormat="1" applyBorder="1" applyAlignment="1">
      <alignment/>
    </xf>
    <xf numFmtId="0" fontId="0" fillId="0" borderId="36" xfId="0" applyBorder="1" applyAlignment="1">
      <alignment horizontal="center" vertical="center"/>
    </xf>
    <xf numFmtId="176" fontId="0" fillId="0" borderId="36" xfId="0" applyNumberFormat="1" applyBorder="1" applyAlignment="1">
      <alignment/>
    </xf>
    <xf numFmtId="178" fontId="0" fillId="0" borderId="36" xfId="0" applyNumberFormat="1" applyBorder="1" applyAlignment="1">
      <alignment/>
    </xf>
    <xf numFmtId="0" fontId="0" fillId="0" borderId="13" xfId="0" applyBorder="1" applyAlignment="1">
      <alignment horizontal="center" vertical="center" wrapText="1"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30" xfId="0" applyNumberFormat="1" applyBorder="1" applyAlignment="1">
      <alignment/>
    </xf>
    <xf numFmtId="179" fontId="0" fillId="0" borderId="31" xfId="0" applyNumberForma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27" xfId="0" applyNumberFormat="1" applyBorder="1" applyAlignment="1">
      <alignment/>
    </xf>
    <xf numFmtId="180" fontId="0" fillId="0" borderId="29" xfId="0" applyNumberFormat="1" applyBorder="1" applyAlignment="1">
      <alignment/>
    </xf>
    <xf numFmtId="177" fontId="0" fillId="0" borderId="22" xfId="0" applyNumberFormat="1" applyBorder="1" applyAlignment="1">
      <alignment/>
    </xf>
    <xf numFmtId="177" fontId="0" fillId="0" borderId="26" xfId="0" applyNumberFormat="1" applyBorder="1" applyAlignment="1">
      <alignment/>
    </xf>
    <xf numFmtId="177" fontId="0" fillId="0" borderId="24" xfId="0" applyNumberFormat="1" applyBorder="1" applyAlignment="1">
      <alignment/>
    </xf>
    <xf numFmtId="177" fontId="0" fillId="0" borderId="28" xfId="0" applyNumberFormat="1" applyBorder="1" applyAlignment="1">
      <alignment/>
    </xf>
    <xf numFmtId="182" fontId="0" fillId="0" borderId="27" xfId="0" applyNumberFormat="1" applyBorder="1" applyAlignment="1">
      <alignment/>
    </xf>
    <xf numFmtId="177" fontId="0" fillId="0" borderId="37" xfId="0" applyNumberFormat="1" applyBorder="1" applyAlignment="1">
      <alignment/>
    </xf>
    <xf numFmtId="177" fontId="0" fillId="0" borderId="38" xfId="0" applyNumberFormat="1" applyBorder="1" applyAlignment="1">
      <alignment/>
    </xf>
    <xf numFmtId="177" fontId="0" fillId="0" borderId="39" xfId="0" applyNumberFormat="1" applyBorder="1" applyAlignment="1">
      <alignment/>
    </xf>
    <xf numFmtId="177" fontId="0" fillId="0" borderId="40" xfId="0" applyNumberFormat="1" applyBorder="1" applyAlignment="1">
      <alignment/>
    </xf>
    <xf numFmtId="181" fontId="0" fillId="0" borderId="32" xfId="0" applyNumberFormat="1" applyBorder="1" applyAlignment="1">
      <alignment/>
    </xf>
    <xf numFmtId="181" fontId="0" fillId="0" borderId="35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79" fontId="0" fillId="0" borderId="37" xfId="0" applyNumberFormat="1" applyBorder="1" applyAlignment="1">
      <alignment/>
    </xf>
    <xf numFmtId="179" fontId="0" fillId="0" borderId="39" xfId="0" applyNumberFormat="1" applyBorder="1" applyAlignment="1">
      <alignment/>
    </xf>
    <xf numFmtId="179" fontId="0" fillId="0" borderId="38" xfId="0" applyNumberFormat="1" applyBorder="1" applyAlignment="1">
      <alignment/>
    </xf>
    <xf numFmtId="179" fontId="0" fillId="0" borderId="40" xfId="0" applyNumberFormat="1" applyBorder="1" applyAlignment="1">
      <alignment/>
    </xf>
    <xf numFmtId="184" fontId="0" fillId="0" borderId="0" xfId="0" applyNumberFormat="1" applyAlignment="1">
      <alignment/>
    </xf>
    <xf numFmtId="184" fontId="0" fillId="0" borderId="23" xfId="0" applyNumberFormat="1" applyBorder="1" applyAlignment="1">
      <alignment/>
    </xf>
    <xf numFmtId="184" fontId="0" fillId="0" borderId="25" xfId="0" applyNumberFormat="1" applyBorder="1" applyAlignment="1">
      <alignment/>
    </xf>
    <xf numFmtId="184" fontId="0" fillId="0" borderId="27" xfId="0" applyNumberFormat="1" applyBorder="1" applyAlignment="1">
      <alignment/>
    </xf>
    <xf numFmtId="184" fontId="0" fillId="0" borderId="29" xfId="0" applyNumberFormat="1" applyBorder="1" applyAlignment="1">
      <alignment/>
    </xf>
    <xf numFmtId="184" fontId="0" fillId="0" borderId="36" xfId="0" applyNumberForma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22" xfId="0" applyNumberFormat="1" applyBorder="1" applyAlignment="1">
      <alignment/>
    </xf>
    <xf numFmtId="184" fontId="0" fillId="0" borderId="24" xfId="0" applyNumberFormat="1" applyBorder="1" applyAlignment="1">
      <alignment/>
    </xf>
    <xf numFmtId="184" fontId="0" fillId="0" borderId="26" xfId="0" applyNumberFormat="1" applyBorder="1" applyAlignment="1">
      <alignment/>
    </xf>
    <xf numFmtId="184" fontId="0" fillId="0" borderId="28" xfId="0" applyNumberFormat="1" applyBorder="1" applyAlignment="1">
      <alignment/>
    </xf>
    <xf numFmtId="184" fontId="0" fillId="0" borderId="11" xfId="0" applyNumberFormat="1" applyBorder="1" applyAlignment="1">
      <alignment horizontal="center" vertical="center"/>
    </xf>
    <xf numFmtId="184" fontId="0" fillId="0" borderId="32" xfId="0" applyNumberFormat="1" applyBorder="1" applyAlignment="1">
      <alignment/>
    </xf>
    <xf numFmtId="184" fontId="0" fillId="0" borderId="33" xfId="0" applyNumberFormat="1" applyBorder="1" applyAlignment="1">
      <alignment/>
    </xf>
    <xf numFmtId="184" fontId="0" fillId="0" borderId="35" xfId="0" applyNumberFormat="1" applyBorder="1" applyAlignment="1">
      <alignment/>
    </xf>
    <xf numFmtId="184" fontId="0" fillId="0" borderId="34" xfId="0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23" xfId="0" applyNumberFormat="1" applyBorder="1" applyAlignment="1">
      <alignment/>
    </xf>
    <xf numFmtId="185" fontId="0" fillId="0" borderId="25" xfId="0" applyNumberFormat="1" applyBorder="1" applyAlignment="1">
      <alignment/>
    </xf>
    <xf numFmtId="185" fontId="0" fillId="0" borderId="27" xfId="0" applyNumberFormat="1" applyBorder="1" applyAlignment="1">
      <alignment/>
    </xf>
    <xf numFmtId="185" fontId="0" fillId="0" borderId="29" xfId="0" applyNumberFormat="1" applyBorder="1" applyAlignment="1">
      <alignment/>
    </xf>
    <xf numFmtId="185" fontId="0" fillId="0" borderId="36" xfId="0" applyNumberFormat="1" applyBorder="1" applyAlignment="1">
      <alignment/>
    </xf>
    <xf numFmtId="185" fontId="0" fillId="0" borderId="0" xfId="0" applyNumberFormat="1" applyBorder="1" applyAlignment="1">
      <alignment/>
    </xf>
    <xf numFmtId="185" fontId="0" fillId="0" borderId="12" xfId="0" applyNumberFormat="1" applyBorder="1" applyAlignment="1">
      <alignment horizontal="center" vertical="center"/>
    </xf>
    <xf numFmtId="187" fontId="0" fillId="0" borderId="0" xfId="0" applyNumberFormat="1" applyAlignment="1">
      <alignment/>
    </xf>
    <xf numFmtId="187" fontId="0" fillId="0" borderId="20" xfId="0" applyNumberFormat="1" applyBorder="1" applyAlignment="1">
      <alignment/>
    </xf>
    <xf numFmtId="187" fontId="0" fillId="0" borderId="21" xfId="0" applyNumberFormat="1" applyBorder="1" applyAlignment="1">
      <alignment/>
    </xf>
    <xf numFmtId="187" fontId="0" fillId="0" borderId="0" xfId="0" applyNumberFormat="1" applyBorder="1" applyAlignment="1">
      <alignment/>
    </xf>
    <xf numFmtId="187" fontId="0" fillId="0" borderId="30" xfId="0" applyNumberFormat="1" applyBorder="1" applyAlignment="1">
      <alignment/>
    </xf>
    <xf numFmtId="187" fontId="0" fillId="0" borderId="41" xfId="0" applyNumberFormat="1" applyBorder="1" applyAlignment="1">
      <alignment/>
    </xf>
    <xf numFmtId="187" fontId="0" fillId="0" borderId="42" xfId="0" applyNumberForma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183" fontId="0" fillId="0" borderId="43" xfId="0" applyNumberFormat="1" applyBorder="1" applyAlignment="1">
      <alignment horizontal="center"/>
    </xf>
    <xf numFmtId="183" fontId="0" fillId="0" borderId="45" xfId="0" applyNumberFormat="1" applyBorder="1" applyAlignment="1">
      <alignment horizont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7" fontId="0" fillId="0" borderId="22" xfId="0" applyNumberFormat="1" applyBorder="1" applyAlignment="1">
      <alignment horizontal="center" vertical="center"/>
    </xf>
    <xf numFmtId="187" fontId="0" fillId="0" borderId="24" xfId="0" applyNumberFormat="1" applyBorder="1" applyAlignment="1">
      <alignment horizontal="center" vertical="center"/>
    </xf>
    <xf numFmtId="187" fontId="0" fillId="0" borderId="26" xfId="0" applyNumberFormat="1" applyBorder="1" applyAlignment="1">
      <alignment horizontal="center" vertical="center"/>
    </xf>
    <xf numFmtId="0" fontId="0" fillId="0" borderId="54" xfId="0" applyBorder="1" applyAlignment="1">
      <alignment horizontal="center"/>
    </xf>
    <xf numFmtId="185" fontId="0" fillId="0" borderId="23" xfId="0" applyNumberFormat="1" applyBorder="1" applyAlignment="1">
      <alignment horizontal="center" vertical="center"/>
    </xf>
    <xf numFmtId="185" fontId="0" fillId="0" borderId="25" xfId="0" applyNumberFormat="1" applyBorder="1" applyAlignment="1">
      <alignment horizontal="center" vertical="center"/>
    </xf>
    <xf numFmtId="185" fontId="0" fillId="0" borderId="27" xfId="0" applyNumberFormat="1" applyBorder="1" applyAlignment="1">
      <alignment horizontal="center" vertical="center"/>
    </xf>
    <xf numFmtId="0" fontId="0" fillId="0" borderId="20" xfId="0" applyBorder="1" applyAlignment="1">
      <alignment horizontal="distributed"/>
    </xf>
    <xf numFmtId="0" fontId="0" fillId="0" borderId="17" xfId="0" applyBorder="1" applyAlignment="1">
      <alignment horizontal="distributed"/>
    </xf>
    <xf numFmtId="0" fontId="0" fillId="0" borderId="30" xfId="0" applyBorder="1" applyAlignment="1">
      <alignment horizontal="distributed"/>
    </xf>
    <xf numFmtId="0" fontId="0" fillId="0" borderId="18" xfId="0" applyBorder="1" applyAlignment="1">
      <alignment horizontal="distributed"/>
    </xf>
    <xf numFmtId="176" fontId="0" fillId="0" borderId="30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0" fontId="0" fillId="0" borderId="21" xfId="0" applyBorder="1" applyAlignment="1">
      <alignment horizontal="distributed"/>
    </xf>
    <xf numFmtId="0" fontId="0" fillId="0" borderId="19" xfId="0" applyBorder="1" applyAlignment="1">
      <alignment horizontal="distributed"/>
    </xf>
    <xf numFmtId="0" fontId="0" fillId="0" borderId="31" xfId="0" applyBorder="1" applyAlignment="1">
      <alignment horizontal="distributed"/>
    </xf>
    <xf numFmtId="0" fontId="0" fillId="0" borderId="55" xfId="0" applyBorder="1" applyAlignment="1">
      <alignment horizontal="distributed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76" fontId="0" fillId="0" borderId="31" xfId="0" applyNumberFormat="1" applyBorder="1" applyAlignment="1">
      <alignment horizontal="right" vertical="center"/>
    </xf>
    <xf numFmtId="176" fontId="0" fillId="0" borderId="55" xfId="0" applyNumberFormat="1" applyBorder="1" applyAlignment="1">
      <alignment horizontal="right" vertical="center"/>
    </xf>
    <xf numFmtId="0" fontId="0" fillId="0" borderId="45" xfId="0" applyBorder="1" applyAlignment="1">
      <alignment horizontal="center"/>
    </xf>
    <xf numFmtId="184" fontId="0" fillId="0" borderId="22" xfId="0" applyNumberFormat="1" applyBorder="1" applyAlignment="1">
      <alignment horizontal="center" vertical="center"/>
    </xf>
    <xf numFmtId="184" fontId="0" fillId="0" borderId="24" xfId="0" applyNumberFormat="1" applyBorder="1" applyAlignment="1">
      <alignment horizontal="center" vertical="center"/>
    </xf>
    <xf numFmtId="184" fontId="0" fillId="0" borderId="26" xfId="0" applyNumberFormat="1" applyBorder="1" applyAlignment="1">
      <alignment horizontal="center" vertical="center"/>
    </xf>
    <xf numFmtId="184" fontId="0" fillId="0" borderId="23" xfId="0" applyNumberFormat="1" applyBorder="1" applyAlignment="1">
      <alignment horizontal="center" vertical="center"/>
    </xf>
    <xf numFmtId="184" fontId="0" fillId="0" borderId="25" xfId="0" applyNumberFormat="1" applyBorder="1" applyAlignment="1">
      <alignment horizontal="center" vertical="center"/>
    </xf>
    <xf numFmtId="184" fontId="0" fillId="0" borderId="27" xfId="0" applyNumberFormat="1" applyBorder="1" applyAlignment="1">
      <alignment horizontal="center" vertical="center"/>
    </xf>
    <xf numFmtId="184" fontId="0" fillId="0" borderId="20" xfId="0" applyNumberFormat="1" applyBorder="1" applyAlignment="1">
      <alignment horizontal="center" vertical="center"/>
    </xf>
    <xf numFmtId="184" fontId="0" fillId="0" borderId="30" xfId="0" applyNumberFormat="1" applyBorder="1" applyAlignment="1">
      <alignment horizontal="center" vertical="center"/>
    </xf>
    <xf numFmtId="184" fontId="0" fillId="0" borderId="21" xfId="0" applyNumberFormat="1" applyBorder="1" applyAlignment="1">
      <alignment horizontal="center" vertical="center"/>
    </xf>
    <xf numFmtId="184" fontId="0" fillId="0" borderId="32" xfId="0" applyNumberFormat="1" applyBorder="1" applyAlignment="1">
      <alignment horizontal="center" vertical="center"/>
    </xf>
    <xf numFmtId="184" fontId="0" fillId="0" borderId="33" xfId="0" applyNumberFormat="1" applyBorder="1" applyAlignment="1">
      <alignment horizontal="center" vertical="center"/>
    </xf>
    <xf numFmtId="184" fontId="0" fillId="0" borderId="35" xfId="0" applyNumberFormat="1" applyBorder="1" applyAlignment="1">
      <alignment horizontal="center" vertical="center"/>
    </xf>
    <xf numFmtId="0" fontId="0" fillId="0" borderId="56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0" fillId="0" borderId="41" xfId="0" applyBorder="1" applyAlignment="1">
      <alignment horizontal="distributed"/>
    </xf>
    <xf numFmtId="0" fontId="0" fillId="0" borderId="56" xfId="0" applyBorder="1" applyAlignment="1">
      <alignment horizontal="distributed"/>
    </xf>
    <xf numFmtId="0" fontId="0" fillId="0" borderId="42" xfId="0" applyBorder="1" applyAlignment="1">
      <alignment horizontal="distributed"/>
    </xf>
    <xf numFmtId="0" fontId="0" fillId="0" borderId="36" xfId="0" applyBorder="1" applyAlignment="1">
      <alignment horizontal="distributed"/>
    </xf>
    <xf numFmtId="176" fontId="0" fillId="0" borderId="36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sqref="A2"/>
    </sheetView>
  </sheetViews>
  <sheetFormatPr defaultColWidth="9.00390625" defaultRowHeight="13.5"/>
  <cols>
    <col min="1" max="1" width="7.125" style="0" customWidth="1"/>
    <col min="3" max="3" width="8.75390625" style="0" customWidth="1"/>
    <col min="5" max="5" width="6.75390625" style="0" customWidth="1"/>
    <col min="10" max="15" width="9.125" style="0" bestFit="1" customWidth="1"/>
    <col min="16" max="16" width="9.125" style="96" bestFit="1" customWidth="1"/>
    <col min="17" max="17" width="9.125" style="88" bestFit="1" customWidth="1"/>
    <col min="18" max="21" width="9.125" style="0" bestFit="1" customWidth="1"/>
  </cols>
  <sheetData>
    <row r="1" ht="13.5">
      <c r="A1" t="s">
        <v>99</v>
      </c>
    </row>
    <row r="2" ht="14.25" thickBot="1"/>
    <row r="3" spans="1:21" ht="16.5" customHeight="1">
      <c r="A3" s="121" t="s">
        <v>0</v>
      </c>
      <c r="B3" s="124" t="s">
        <v>96</v>
      </c>
      <c r="C3" s="124"/>
      <c r="D3" s="124" t="s">
        <v>93</v>
      </c>
      <c r="E3" s="124"/>
      <c r="F3" s="109" t="s">
        <v>78</v>
      </c>
      <c r="G3" s="109"/>
      <c r="H3" s="109"/>
      <c r="I3" s="109"/>
      <c r="J3" s="109"/>
      <c r="K3" s="109"/>
      <c r="L3" s="110" t="s">
        <v>79</v>
      </c>
      <c r="M3" s="111"/>
      <c r="N3" s="111"/>
      <c r="O3" s="111"/>
      <c r="P3" s="112" t="s">
        <v>80</v>
      </c>
      <c r="Q3" s="113"/>
      <c r="R3" s="111" t="s">
        <v>81</v>
      </c>
      <c r="S3" s="111"/>
      <c r="T3" s="111"/>
      <c r="U3" s="133"/>
    </row>
    <row r="4" spans="1:21" ht="16.5" customHeight="1">
      <c r="A4" s="122"/>
      <c r="B4" s="125"/>
      <c r="C4" s="125"/>
      <c r="D4" s="125"/>
      <c r="E4" s="125"/>
      <c r="F4" s="106" t="s">
        <v>87</v>
      </c>
      <c r="G4" s="103" t="s">
        <v>1</v>
      </c>
      <c r="H4" s="106" t="s">
        <v>2</v>
      </c>
      <c r="I4" s="103" t="s">
        <v>3</v>
      </c>
      <c r="J4" s="114" t="s">
        <v>4</v>
      </c>
      <c r="K4" s="115"/>
      <c r="L4" s="106" t="s">
        <v>87</v>
      </c>
      <c r="M4" s="103" t="s">
        <v>1</v>
      </c>
      <c r="N4" s="127" t="s">
        <v>2</v>
      </c>
      <c r="O4" s="103" t="s">
        <v>3</v>
      </c>
      <c r="P4" s="130" t="s">
        <v>87</v>
      </c>
      <c r="Q4" s="134" t="s">
        <v>1</v>
      </c>
      <c r="R4" s="106" t="s">
        <v>87</v>
      </c>
      <c r="S4" s="103" t="s">
        <v>1</v>
      </c>
      <c r="T4" s="106" t="s">
        <v>2</v>
      </c>
      <c r="U4" s="118" t="s">
        <v>3</v>
      </c>
    </row>
    <row r="5" spans="1:21" ht="16.5" customHeight="1">
      <c r="A5" s="122"/>
      <c r="B5" s="125"/>
      <c r="C5" s="125"/>
      <c r="D5" s="125"/>
      <c r="E5" s="125"/>
      <c r="F5" s="107"/>
      <c r="G5" s="104"/>
      <c r="H5" s="107"/>
      <c r="I5" s="104"/>
      <c r="J5" s="116"/>
      <c r="K5" s="117"/>
      <c r="L5" s="107"/>
      <c r="M5" s="104"/>
      <c r="N5" s="128"/>
      <c r="O5" s="104"/>
      <c r="P5" s="131"/>
      <c r="Q5" s="135"/>
      <c r="R5" s="107"/>
      <c r="S5" s="104"/>
      <c r="T5" s="107"/>
      <c r="U5" s="119"/>
    </row>
    <row r="6" spans="1:21" ht="16.5" customHeight="1">
      <c r="A6" s="123"/>
      <c r="B6" s="126"/>
      <c r="C6" s="126"/>
      <c r="D6" s="126"/>
      <c r="E6" s="126"/>
      <c r="F6" s="108"/>
      <c r="G6" s="105"/>
      <c r="H6" s="108"/>
      <c r="I6" s="105"/>
      <c r="J6" s="2" t="s">
        <v>87</v>
      </c>
      <c r="K6" s="3" t="s">
        <v>88</v>
      </c>
      <c r="L6" s="108"/>
      <c r="M6" s="105"/>
      <c r="N6" s="129"/>
      <c r="O6" s="105"/>
      <c r="P6" s="132"/>
      <c r="Q6" s="136"/>
      <c r="R6" s="108"/>
      <c r="S6" s="105"/>
      <c r="T6" s="108"/>
      <c r="U6" s="120"/>
    </row>
    <row r="7" spans="1:21" ht="16.5" customHeight="1">
      <c r="A7" s="155" t="s">
        <v>42</v>
      </c>
      <c r="B7" s="151" t="s">
        <v>95</v>
      </c>
      <c r="C7" s="152"/>
      <c r="D7" s="145">
        <v>1460050</v>
      </c>
      <c r="E7" s="146"/>
      <c r="F7" s="19">
        <f>SUM(H7:I7)</f>
        <v>11723</v>
      </c>
      <c r="G7" s="16">
        <f>F7/D7*1000</f>
        <v>8.02917708297661</v>
      </c>
      <c r="H7" s="19">
        <f>SUM(H9:H14)</f>
        <v>6009</v>
      </c>
      <c r="I7" s="27">
        <f>SUM(I9:I14)</f>
        <v>5714</v>
      </c>
      <c r="J7" s="31">
        <f>SUM(J9:J14)</f>
        <v>1038</v>
      </c>
      <c r="K7" s="20">
        <f>J7/F7*100</f>
        <v>8.854388808325513</v>
      </c>
      <c r="L7" s="15">
        <f>SUM(L9:L14)</f>
        <v>13995</v>
      </c>
      <c r="M7" s="20">
        <f>L7/D7*1000</f>
        <v>9.585288175062498</v>
      </c>
      <c r="N7" s="15">
        <f>SUM(N9:N14)</f>
        <v>7686</v>
      </c>
      <c r="O7" s="27">
        <f>SUM(O9:O14)</f>
        <v>6309</v>
      </c>
      <c r="P7" s="97">
        <f>SUM(P9:P14)</f>
        <v>-2272</v>
      </c>
      <c r="Q7" s="89">
        <f>P7/D7*1000</f>
        <v>-1.5561110920858876</v>
      </c>
      <c r="R7" s="19">
        <f>SUM(R9:R14)</f>
        <v>45</v>
      </c>
      <c r="S7" s="20">
        <f>R7/F7*1000</f>
        <v>3.8386078648810034</v>
      </c>
      <c r="T7" s="19">
        <f>SUM(T9:T14)</f>
        <v>26</v>
      </c>
      <c r="U7" s="37">
        <f>SUM(U9:U14)</f>
        <v>19</v>
      </c>
    </row>
    <row r="8" spans="1:21" ht="16.5" customHeight="1">
      <c r="A8" s="156"/>
      <c r="B8" s="153" t="s">
        <v>94</v>
      </c>
      <c r="C8" s="154"/>
      <c r="D8" s="143">
        <v>1467788</v>
      </c>
      <c r="E8" s="144"/>
      <c r="F8" s="23">
        <v>12434</v>
      </c>
      <c r="G8" s="18">
        <v>8.471250616574055</v>
      </c>
      <c r="H8" s="23">
        <v>6430</v>
      </c>
      <c r="I8" s="28">
        <v>6004</v>
      </c>
      <c r="J8" s="32">
        <v>1068</v>
      </c>
      <c r="K8" s="24">
        <v>8.589351777384591</v>
      </c>
      <c r="L8" s="17">
        <v>13446</v>
      </c>
      <c r="M8" s="24">
        <v>9.160723483227823</v>
      </c>
      <c r="N8" s="17">
        <v>7349</v>
      </c>
      <c r="O8" s="28">
        <v>6097</v>
      </c>
      <c r="P8" s="98">
        <v>-1012</v>
      </c>
      <c r="Q8" s="91">
        <v>-0.6894728666537674</v>
      </c>
      <c r="R8" s="23">
        <v>46</v>
      </c>
      <c r="S8" s="24">
        <v>3.6995335370757596</v>
      </c>
      <c r="T8" s="23">
        <v>23</v>
      </c>
      <c r="U8" s="41">
        <v>23</v>
      </c>
    </row>
    <row r="9" spans="1:21" ht="16.5" customHeight="1">
      <c r="A9" s="1" t="s">
        <v>5</v>
      </c>
      <c r="B9" s="6"/>
      <c r="C9" s="12"/>
      <c r="D9" s="145">
        <f>SUM(D22:E35)</f>
        <v>342081</v>
      </c>
      <c r="E9" s="146"/>
      <c r="F9" s="19">
        <f aca="true" t="shared" si="0" ref="F9:F14">SUM(H9:I9)</f>
        <v>2514</v>
      </c>
      <c r="G9" s="20">
        <f aca="true" t="shared" si="1" ref="G9:G48">F9/D9*1000</f>
        <v>7.3491366079963525</v>
      </c>
      <c r="H9" s="19">
        <f>SUM(H22:H35)</f>
        <v>1289</v>
      </c>
      <c r="I9" s="27">
        <f>SUM(I22:I35)</f>
        <v>1225</v>
      </c>
      <c r="J9" s="31">
        <f>SUM(J22:J35)</f>
        <v>209</v>
      </c>
      <c r="K9" s="20">
        <f>J9/F9*100</f>
        <v>8.313444709626093</v>
      </c>
      <c r="L9" s="15">
        <f aca="true" t="shared" si="2" ref="L9:L14">SUM(N9:O9)</f>
        <v>3647</v>
      </c>
      <c r="M9" s="20">
        <f aca="true" t="shared" si="3" ref="M9:M48">L9/D9*1000</f>
        <v>10.661217664822075</v>
      </c>
      <c r="N9" s="15">
        <f>SUM(N22:N35)</f>
        <v>1993</v>
      </c>
      <c r="O9" s="27">
        <f>SUM(O22:O35)</f>
        <v>1654</v>
      </c>
      <c r="P9" s="99">
        <f>SUM(P22:P35)</f>
        <v>-1133</v>
      </c>
      <c r="Q9" s="90">
        <f aca="true" t="shared" si="4" ref="Q9:Q48">P9/D9*1000</f>
        <v>-3.312081056825723</v>
      </c>
      <c r="R9" s="21">
        <f aca="true" t="shared" si="5" ref="R9:R14">SUM(T9:U9)</f>
        <v>8</v>
      </c>
      <c r="S9" s="22">
        <f aca="true" t="shared" si="6" ref="S9:S48">R9/F9*1000</f>
        <v>3.182179793158314</v>
      </c>
      <c r="T9" s="21">
        <f>SUM(T22:T35)</f>
        <v>7</v>
      </c>
      <c r="U9" s="38">
        <f>SUM(U22:U35)</f>
        <v>1</v>
      </c>
    </row>
    <row r="10" spans="1:21" ht="16.5" customHeight="1">
      <c r="A10" s="1" t="s">
        <v>6</v>
      </c>
      <c r="B10" s="6"/>
      <c r="C10" s="13"/>
      <c r="D10" s="141">
        <f>SUM(D36:E48)</f>
        <v>354098</v>
      </c>
      <c r="E10" s="142"/>
      <c r="F10" s="21">
        <f t="shared" si="0"/>
        <v>3046</v>
      </c>
      <c r="G10" s="22">
        <f t="shared" si="1"/>
        <v>8.602138391066878</v>
      </c>
      <c r="H10" s="21">
        <f>SUM(H36:H48)</f>
        <v>1559</v>
      </c>
      <c r="I10" s="29">
        <f>SUM(I36:I48)</f>
        <v>1487</v>
      </c>
      <c r="J10" s="33">
        <f>SUM(J36:J48)</f>
        <v>285</v>
      </c>
      <c r="K10" s="22">
        <f aca="true" t="shared" si="7" ref="K10:K48">J10/F10*100</f>
        <v>9.356533158240316</v>
      </c>
      <c r="L10" s="35">
        <f t="shared" si="2"/>
        <v>3038</v>
      </c>
      <c r="M10" s="22">
        <f t="shared" si="3"/>
        <v>8.57954577546329</v>
      </c>
      <c r="N10" s="35">
        <f>SUM(N36:N48)</f>
        <v>1694</v>
      </c>
      <c r="O10" s="29">
        <f>SUM(O36:O48)</f>
        <v>1344</v>
      </c>
      <c r="P10" s="99">
        <f>SUM(P36:P48)</f>
        <v>8</v>
      </c>
      <c r="Q10" s="90">
        <f t="shared" si="4"/>
        <v>0.02259261560358997</v>
      </c>
      <c r="R10" s="21">
        <f t="shared" si="5"/>
        <v>13</v>
      </c>
      <c r="S10" s="22">
        <f t="shared" si="6"/>
        <v>4.267892317793828</v>
      </c>
      <c r="T10" s="21">
        <f>SUM(T36:T48)</f>
        <v>9</v>
      </c>
      <c r="U10" s="38">
        <f>SUM(U36:U48)</f>
        <v>4</v>
      </c>
    </row>
    <row r="11" spans="1:21" ht="16.5" customHeight="1">
      <c r="A11" s="1" t="s">
        <v>7</v>
      </c>
      <c r="B11" s="6"/>
      <c r="C11" s="13"/>
      <c r="D11" s="141">
        <f>SUM(D15:E21)</f>
        <v>325575</v>
      </c>
      <c r="E11" s="142"/>
      <c r="F11" s="21">
        <f t="shared" si="0"/>
        <v>2602</v>
      </c>
      <c r="G11" s="22">
        <f t="shared" si="1"/>
        <v>7.99201412884896</v>
      </c>
      <c r="H11" s="21">
        <f>SUM(H15:H21)</f>
        <v>1355</v>
      </c>
      <c r="I11" s="29">
        <f>SUM(I15:I21)</f>
        <v>1247</v>
      </c>
      <c r="J11" s="33">
        <f>SUM(J15:J21)</f>
        <v>243</v>
      </c>
      <c r="K11" s="22">
        <f t="shared" si="7"/>
        <v>9.338970023059186</v>
      </c>
      <c r="L11" s="35">
        <f t="shared" si="2"/>
        <v>2969</v>
      </c>
      <c r="M11" s="22">
        <f t="shared" si="3"/>
        <v>9.119250556707364</v>
      </c>
      <c r="N11" s="35">
        <f>SUM(N15:N21)</f>
        <v>1628</v>
      </c>
      <c r="O11" s="29">
        <f>SUM(O15:O21)</f>
        <v>1341</v>
      </c>
      <c r="P11" s="99">
        <f>SUM(P15:P21)</f>
        <v>-367</v>
      </c>
      <c r="Q11" s="90">
        <f t="shared" si="4"/>
        <v>-1.1272364278584044</v>
      </c>
      <c r="R11" s="21">
        <f t="shared" si="5"/>
        <v>13</v>
      </c>
      <c r="S11" s="22">
        <f t="shared" si="6"/>
        <v>4.996156802459646</v>
      </c>
      <c r="T11" s="21">
        <f>SUM(T15:T21)</f>
        <v>6</v>
      </c>
      <c r="U11" s="38">
        <f>SUM(U15:U21)</f>
        <v>7</v>
      </c>
    </row>
    <row r="12" spans="1:21" ht="16.5" customHeight="1">
      <c r="A12" s="1" t="s">
        <v>8</v>
      </c>
      <c r="B12" s="6"/>
      <c r="C12" s="13"/>
      <c r="D12" s="141">
        <f>SUM('人口動態総覧（４－２）'!D7:E20)</f>
        <v>157180</v>
      </c>
      <c r="E12" s="142"/>
      <c r="F12" s="21">
        <f t="shared" si="0"/>
        <v>1100</v>
      </c>
      <c r="G12" s="22">
        <f t="shared" si="1"/>
        <v>6.998345845527421</v>
      </c>
      <c r="H12" s="21">
        <f>SUM('人口動態総覧（４－２）'!H7:H20)</f>
        <v>556</v>
      </c>
      <c r="I12" s="29">
        <f>SUM('人口動態総覧（４－２）'!I7:I20)</f>
        <v>544</v>
      </c>
      <c r="J12" s="33">
        <f>SUM('人口動態総覧（４－２）'!J7:J20)</f>
        <v>101</v>
      </c>
      <c r="K12" s="22">
        <f t="shared" si="7"/>
        <v>9.181818181818182</v>
      </c>
      <c r="L12" s="35">
        <f t="shared" si="2"/>
        <v>1806</v>
      </c>
      <c r="M12" s="22">
        <f t="shared" si="3"/>
        <v>11.490011451838656</v>
      </c>
      <c r="N12" s="35">
        <f>SUM('人口動態総覧（４－２）'!N7:N20)</f>
        <v>984</v>
      </c>
      <c r="O12" s="29">
        <f>SUM('人口動態総覧（４－２）'!O7:O20)</f>
        <v>822</v>
      </c>
      <c r="P12" s="99">
        <f>SUM('人口動態総覧（４－２）'!P7:P20)</f>
        <v>-706</v>
      </c>
      <c r="Q12" s="90">
        <f t="shared" si="4"/>
        <v>-4.491665606311235</v>
      </c>
      <c r="R12" s="21">
        <f t="shared" si="5"/>
        <v>4</v>
      </c>
      <c r="S12" s="22">
        <f t="shared" si="6"/>
        <v>3.6363636363636362</v>
      </c>
      <c r="T12" s="21">
        <f>SUM('人口動態総覧（４－２）'!T7:T20)</f>
        <v>2</v>
      </c>
      <c r="U12" s="38">
        <f>SUM('人口動態総覧（４－２）'!U7:U20)</f>
        <v>2</v>
      </c>
    </row>
    <row r="13" spans="1:21" ht="16.5" customHeight="1">
      <c r="A13" s="1" t="s">
        <v>9</v>
      </c>
      <c r="B13" s="6"/>
      <c r="C13" s="13"/>
      <c r="D13" s="141">
        <f>SUM('人口動態総覧（４－２）'!D21:E31)</f>
        <v>195024</v>
      </c>
      <c r="E13" s="142"/>
      <c r="F13" s="21">
        <f t="shared" si="0"/>
        <v>1723</v>
      </c>
      <c r="G13" s="22">
        <f t="shared" si="1"/>
        <v>8.834810074657478</v>
      </c>
      <c r="H13" s="21">
        <f>SUM('人口動態総覧（４－２）'!H21:H31)</f>
        <v>859</v>
      </c>
      <c r="I13" s="29">
        <f>SUM('人口動態総覧（４－２）'!I21:I31)</f>
        <v>864</v>
      </c>
      <c r="J13" s="33">
        <f>SUM('人口動態総覧（４－２）'!J21:J31)</f>
        <v>150</v>
      </c>
      <c r="K13" s="22">
        <f t="shared" si="7"/>
        <v>8.705745792222867</v>
      </c>
      <c r="L13" s="35">
        <f t="shared" si="2"/>
        <v>1679</v>
      </c>
      <c r="M13" s="22">
        <f t="shared" si="3"/>
        <v>8.609196816802035</v>
      </c>
      <c r="N13" s="35">
        <f>SUM('人口動態総覧（４－２）'!N21:N31)</f>
        <v>945</v>
      </c>
      <c r="O13" s="29">
        <f>SUM('人口動態総覧（４－２）'!O21:O31)</f>
        <v>734</v>
      </c>
      <c r="P13" s="99">
        <f>SUM('人口動態総覧（４－２）'!P21:P31)</f>
        <v>44</v>
      </c>
      <c r="Q13" s="90">
        <f t="shared" si="4"/>
        <v>0.22561325785544342</v>
      </c>
      <c r="R13" s="21">
        <f t="shared" si="5"/>
        <v>2</v>
      </c>
      <c r="S13" s="22">
        <f t="shared" si="6"/>
        <v>1.1607661056297156</v>
      </c>
      <c r="T13" s="33">
        <f>SUM('人口動態総覧（４－２）'!T21:T31)</f>
        <v>0</v>
      </c>
      <c r="U13" s="38">
        <f>SUM('人口動態総覧（４－２）'!U21:U31)</f>
        <v>2</v>
      </c>
    </row>
    <row r="14" spans="1:21" ht="16.5" customHeight="1">
      <c r="A14" s="1" t="s">
        <v>10</v>
      </c>
      <c r="B14" s="6"/>
      <c r="C14" s="14"/>
      <c r="D14" s="143">
        <f>SUM('人口動態総覧（４－２）'!D32:E39)</f>
        <v>85897</v>
      </c>
      <c r="E14" s="144"/>
      <c r="F14" s="23">
        <f t="shared" si="0"/>
        <v>738</v>
      </c>
      <c r="G14" s="24">
        <f t="shared" si="1"/>
        <v>8.591685390642281</v>
      </c>
      <c r="H14" s="23">
        <f>SUM('人口動態総覧（４－２）'!H32:H39)</f>
        <v>391</v>
      </c>
      <c r="I14" s="28">
        <f>SUM('人口動態総覧（４－２）'!I32:I39)</f>
        <v>347</v>
      </c>
      <c r="J14" s="32">
        <f>SUM('人口動態総覧（４－２）'!J32:J39)</f>
        <v>50</v>
      </c>
      <c r="K14" s="24">
        <f t="shared" si="7"/>
        <v>6.775067750677506</v>
      </c>
      <c r="L14" s="17">
        <f t="shared" si="2"/>
        <v>856</v>
      </c>
      <c r="M14" s="24">
        <f t="shared" si="3"/>
        <v>9.96542370513522</v>
      </c>
      <c r="N14" s="17">
        <f>SUM('人口動態総覧（４－２）'!N32:N39)</f>
        <v>442</v>
      </c>
      <c r="O14" s="28">
        <f>SUM('人口動態総覧（４－２）'!O32:O39)</f>
        <v>414</v>
      </c>
      <c r="P14" s="98">
        <f>SUM('人口動態総覧（４－２）'!P32:P39)</f>
        <v>-118</v>
      </c>
      <c r="Q14" s="91">
        <f t="shared" si="4"/>
        <v>-1.3737383144929394</v>
      </c>
      <c r="R14" s="23">
        <f t="shared" si="5"/>
        <v>5</v>
      </c>
      <c r="S14" s="24">
        <f t="shared" si="6"/>
        <v>6.775067750677507</v>
      </c>
      <c r="T14" s="23">
        <f>SUM('人口動態総覧（４－２）'!T32:T39)</f>
        <v>2</v>
      </c>
      <c r="U14" s="41">
        <f>SUM('人口動態総覧（４－２）'!U32:U39)</f>
        <v>3</v>
      </c>
    </row>
    <row r="15" spans="1:21" ht="16.5" customHeight="1">
      <c r="A15" s="8">
        <v>201</v>
      </c>
      <c r="B15" s="137" t="s">
        <v>11</v>
      </c>
      <c r="C15" s="138"/>
      <c r="D15" s="145">
        <v>295915</v>
      </c>
      <c r="E15" s="146"/>
      <c r="F15" s="19">
        <f>SUM(H15:I15)</f>
        <v>2452</v>
      </c>
      <c r="G15" s="20">
        <f t="shared" si="1"/>
        <v>8.286163256340503</v>
      </c>
      <c r="H15" s="19">
        <v>1275</v>
      </c>
      <c r="I15" s="27">
        <v>1177</v>
      </c>
      <c r="J15" s="31">
        <v>227</v>
      </c>
      <c r="K15" s="20">
        <f t="shared" si="7"/>
        <v>9.257748776508972</v>
      </c>
      <c r="L15" s="15">
        <f aca="true" t="shared" si="8" ref="L15:L48">SUM(N15:O15)</f>
        <v>2538</v>
      </c>
      <c r="M15" s="20">
        <f t="shared" si="3"/>
        <v>8.576787253096327</v>
      </c>
      <c r="N15" s="15">
        <v>1379</v>
      </c>
      <c r="O15" s="27">
        <v>1159</v>
      </c>
      <c r="P15" s="99">
        <f>F15-L15</f>
        <v>-86</v>
      </c>
      <c r="Q15" s="90">
        <f t="shared" si="4"/>
        <v>-0.2906239967558252</v>
      </c>
      <c r="R15" s="33">
        <f aca="true" t="shared" si="9" ref="R15:R48">SUM(T15:U15)</f>
        <v>13</v>
      </c>
      <c r="S15" s="22">
        <f t="shared" si="6"/>
        <v>5.301794453507341</v>
      </c>
      <c r="T15" s="33">
        <v>6</v>
      </c>
      <c r="U15" s="39">
        <v>7</v>
      </c>
    </row>
    <row r="16" spans="1:21" ht="16.5" customHeight="1">
      <c r="A16" s="9">
        <v>301</v>
      </c>
      <c r="B16" s="139" t="s">
        <v>12</v>
      </c>
      <c r="C16" s="140"/>
      <c r="D16" s="141">
        <v>13848</v>
      </c>
      <c r="E16" s="142"/>
      <c r="F16" s="21">
        <f aca="true" t="shared" si="10" ref="F16:F48">SUM(H16:I16)</f>
        <v>69</v>
      </c>
      <c r="G16" s="22">
        <f t="shared" si="1"/>
        <v>4.98266897746967</v>
      </c>
      <c r="H16" s="21">
        <v>38</v>
      </c>
      <c r="I16" s="29">
        <v>31</v>
      </c>
      <c r="J16" s="33">
        <v>10</v>
      </c>
      <c r="K16" s="22">
        <f t="shared" si="7"/>
        <v>14.492753623188406</v>
      </c>
      <c r="L16" s="35">
        <f t="shared" si="8"/>
        <v>168</v>
      </c>
      <c r="M16" s="22">
        <f t="shared" si="3"/>
        <v>12.131715771230503</v>
      </c>
      <c r="N16" s="35">
        <v>97</v>
      </c>
      <c r="O16" s="29">
        <v>71</v>
      </c>
      <c r="P16" s="99">
        <f aca="true" t="shared" si="11" ref="P16:P48">F16-L16</f>
        <v>-99</v>
      </c>
      <c r="Q16" s="90">
        <f t="shared" si="4"/>
        <v>-7.149046793760832</v>
      </c>
      <c r="R16" s="33">
        <f t="shared" si="9"/>
        <v>0</v>
      </c>
      <c r="S16" s="22">
        <f t="shared" si="6"/>
        <v>0</v>
      </c>
      <c r="T16" s="33">
        <v>0</v>
      </c>
      <c r="U16" s="39">
        <v>0</v>
      </c>
    </row>
    <row r="17" spans="1:21" ht="16.5" customHeight="1">
      <c r="A17" s="9">
        <v>302</v>
      </c>
      <c r="B17" s="139" t="s">
        <v>13</v>
      </c>
      <c r="C17" s="140"/>
      <c r="D17" s="141">
        <v>3831</v>
      </c>
      <c r="E17" s="142"/>
      <c r="F17" s="21">
        <f t="shared" si="10"/>
        <v>30</v>
      </c>
      <c r="G17" s="22">
        <f t="shared" si="1"/>
        <v>7.830853563038372</v>
      </c>
      <c r="H17" s="21">
        <v>15</v>
      </c>
      <c r="I17" s="29">
        <v>15</v>
      </c>
      <c r="J17" s="33">
        <v>1</v>
      </c>
      <c r="K17" s="22">
        <f t="shared" si="7"/>
        <v>3.3333333333333335</v>
      </c>
      <c r="L17" s="35">
        <f t="shared" si="8"/>
        <v>60</v>
      </c>
      <c r="M17" s="22">
        <f t="shared" si="3"/>
        <v>15.661707126076744</v>
      </c>
      <c r="N17" s="35">
        <v>37</v>
      </c>
      <c r="O17" s="29">
        <v>23</v>
      </c>
      <c r="P17" s="99">
        <f t="shared" si="11"/>
        <v>-30</v>
      </c>
      <c r="Q17" s="90">
        <f t="shared" si="4"/>
        <v>-7.830853563038372</v>
      </c>
      <c r="R17" s="33">
        <f t="shared" si="9"/>
        <v>0</v>
      </c>
      <c r="S17" s="22">
        <f t="shared" si="6"/>
        <v>0</v>
      </c>
      <c r="T17" s="33">
        <v>0</v>
      </c>
      <c r="U17" s="39">
        <v>0</v>
      </c>
    </row>
    <row r="18" spans="1:21" ht="16.5" customHeight="1">
      <c r="A18" s="9">
        <v>303</v>
      </c>
      <c r="B18" s="139" t="s">
        <v>14</v>
      </c>
      <c r="C18" s="140"/>
      <c r="D18" s="141">
        <v>3747</v>
      </c>
      <c r="E18" s="142"/>
      <c r="F18" s="21">
        <f t="shared" si="10"/>
        <v>17</v>
      </c>
      <c r="G18" s="22">
        <f t="shared" si="1"/>
        <v>4.536962903656258</v>
      </c>
      <c r="H18" s="21">
        <v>12</v>
      </c>
      <c r="I18" s="29">
        <v>5</v>
      </c>
      <c r="J18" s="33">
        <v>2</v>
      </c>
      <c r="K18" s="22">
        <f t="shared" si="7"/>
        <v>11.76470588235294</v>
      </c>
      <c r="L18" s="35">
        <f t="shared" si="8"/>
        <v>48</v>
      </c>
      <c r="M18" s="22">
        <f t="shared" si="3"/>
        <v>12.810248198558845</v>
      </c>
      <c r="N18" s="35">
        <v>26</v>
      </c>
      <c r="O18" s="29">
        <v>22</v>
      </c>
      <c r="P18" s="99">
        <f t="shared" si="11"/>
        <v>-31</v>
      </c>
      <c r="Q18" s="90">
        <f t="shared" si="4"/>
        <v>-8.273285294902589</v>
      </c>
      <c r="R18" s="33">
        <f t="shared" si="9"/>
        <v>0</v>
      </c>
      <c r="S18" s="22">
        <f t="shared" si="6"/>
        <v>0</v>
      </c>
      <c r="T18" s="33">
        <v>0</v>
      </c>
      <c r="U18" s="39">
        <v>0</v>
      </c>
    </row>
    <row r="19" spans="1:21" ht="16.5" customHeight="1">
      <c r="A19" s="9">
        <v>304</v>
      </c>
      <c r="B19" s="139" t="s">
        <v>97</v>
      </c>
      <c r="C19" s="140"/>
      <c r="D19" s="141">
        <v>3371</v>
      </c>
      <c r="E19" s="142"/>
      <c r="F19" s="21">
        <f t="shared" si="10"/>
        <v>14</v>
      </c>
      <c r="G19" s="22">
        <f t="shared" si="1"/>
        <v>4.153070305547315</v>
      </c>
      <c r="H19" s="21">
        <v>6</v>
      </c>
      <c r="I19" s="29">
        <v>8</v>
      </c>
      <c r="J19" s="33">
        <v>0</v>
      </c>
      <c r="K19" s="22">
        <f t="shared" si="7"/>
        <v>0</v>
      </c>
      <c r="L19" s="35">
        <f t="shared" si="8"/>
        <v>51</v>
      </c>
      <c r="M19" s="22">
        <f t="shared" si="3"/>
        <v>15.129041827350934</v>
      </c>
      <c r="N19" s="35">
        <v>26</v>
      </c>
      <c r="O19" s="29">
        <v>25</v>
      </c>
      <c r="P19" s="99">
        <f t="shared" si="11"/>
        <v>-37</v>
      </c>
      <c r="Q19" s="90">
        <f t="shared" si="4"/>
        <v>-10.975971521803618</v>
      </c>
      <c r="R19" s="33">
        <f t="shared" si="9"/>
        <v>0</v>
      </c>
      <c r="S19" s="22">
        <f t="shared" si="6"/>
        <v>0</v>
      </c>
      <c r="T19" s="33">
        <v>0</v>
      </c>
      <c r="U19" s="39">
        <v>0</v>
      </c>
    </row>
    <row r="20" spans="1:21" ht="16.5" customHeight="1">
      <c r="A20" s="9">
        <v>305</v>
      </c>
      <c r="B20" s="139" t="s">
        <v>98</v>
      </c>
      <c r="C20" s="140"/>
      <c r="D20" s="141">
        <v>2349</v>
      </c>
      <c r="E20" s="142"/>
      <c r="F20" s="21">
        <f t="shared" si="10"/>
        <v>10</v>
      </c>
      <c r="G20" s="22">
        <f t="shared" si="1"/>
        <v>4.257130693912303</v>
      </c>
      <c r="H20" s="21">
        <v>4</v>
      </c>
      <c r="I20" s="29">
        <v>6</v>
      </c>
      <c r="J20" s="33">
        <v>0</v>
      </c>
      <c r="K20" s="22">
        <f t="shared" si="7"/>
        <v>0</v>
      </c>
      <c r="L20" s="35">
        <f t="shared" si="8"/>
        <v>47</v>
      </c>
      <c r="M20" s="22">
        <f t="shared" si="3"/>
        <v>20.008514261387827</v>
      </c>
      <c r="N20" s="35">
        <v>31</v>
      </c>
      <c r="O20" s="29">
        <v>16</v>
      </c>
      <c r="P20" s="99">
        <f t="shared" si="11"/>
        <v>-37</v>
      </c>
      <c r="Q20" s="90">
        <f t="shared" si="4"/>
        <v>-15.751383567475521</v>
      </c>
      <c r="R20" s="33">
        <f t="shared" si="9"/>
        <v>0</v>
      </c>
      <c r="S20" s="22">
        <f t="shared" si="6"/>
        <v>0</v>
      </c>
      <c r="T20" s="33">
        <v>0</v>
      </c>
      <c r="U20" s="39">
        <v>0</v>
      </c>
    </row>
    <row r="21" spans="1:21" ht="16.5" customHeight="1">
      <c r="A21" s="10">
        <v>306</v>
      </c>
      <c r="B21" s="147" t="s">
        <v>15</v>
      </c>
      <c r="C21" s="148"/>
      <c r="D21" s="143">
        <v>2514</v>
      </c>
      <c r="E21" s="144"/>
      <c r="F21" s="23">
        <f t="shared" si="10"/>
        <v>10</v>
      </c>
      <c r="G21" s="24">
        <f t="shared" si="1"/>
        <v>3.977724741447892</v>
      </c>
      <c r="H21" s="23">
        <v>5</v>
      </c>
      <c r="I21" s="28">
        <v>5</v>
      </c>
      <c r="J21" s="32">
        <v>3</v>
      </c>
      <c r="K21" s="24">
        <f t="shared" si="7"/>
        <v>30</v>
      </c>
      <c r="L21" s="17">
        <f t="shared" si="8"/>
        <v>57</v>
      </c>
      <c r="M21" s="24">
        <f t="shared" si="3"/>
        <v>22.673031026252982</v>
      </c>
      <c r="N21" s="17">
        <v>32</v>
      </c>
      <c r="O21" s="28">
        <v>25</v>
      </c>
      <c r="P21" s="98">
        <f t="shared" si="11"/>
        <v>-47</v>
      </c>
      <c r="Q21" s="91">
        <f t="shared" si="4"/>
        <v>-18.695306284805092</v>
      </c>
      <c r="R21" s="32">
        <f t="shared" si="9"/>
        <v>0</v>
      </c>
      <c r="S21" s="24">
        <f t="shared" si="6"/>
        <v>0</v>
      </c>
      <c r="T21" s="32">
        <v>0</v>
      </c>
      <c r="U21" s="42">
        <v>0</v>
      </c>
    </row>
    <row r="22" spans="1:21" ht="16.5" customHeight="1">
      <c r="A22" s="8">
        <v>202</v>
      </c>
      <c r="B22" s="137" t="s">
        <v>16</v>
      </c>
      <c r="C22" s="138"/>
      <c r="D22" s="145">
        <v>174823</v>
      </c>
      <c r="E22" s="146"/>
      <c r="F22" s="19">
        <f t="shared" si="10"/>
        <v>1334</v>
      </c>
      <c r="G22" s="20">
        <f t="shared" si="1"/>
        <v>7.630574924352059</v>
      </c>
      <c r="H22" s="19">
        <v>687</v>
      </c>
      <c r="I22" s="27">
        <v>647</v>
      </c>
      <c r="J22" s="31">
        <v>109</v>
      </c>
      <c r="K22" s="20">
        <f t="shared" si="7"/>
        <v>8.170914542728635</v>
      </c>
      <c r="L22" s="15">
        <f t="shared" si="8"/>
        <v>1726</v>
      </c>
      <c r="M22" s="20">
        <f t="shared" si="3"/>
        <v>9.872842818164658</v>
      </c>
      <c r="N22" s="15">
        <v>926</v>
      </c>
      <c r="O22" s="27">
        <v>800</v>
      </c>
      <c r="P22" s="99">
        <f t="shared" si="11"/>
        <v>-392</v>
      </c>
      <c r="Q22" s="90">
        <f t="shared" si="4"/>
        <v>-2.242267893812599</v>
      </c>
      <c r="R22" s="33">
        <f t="shared" si="9"/>
        <v>4</v>
      </c>
      <c r="S22" s="22">
        <f t="shared" si="6"/>
        <v>2.998500749625187</v>
      </c>
      <c r="T22" s="33">
        <v>4</v>
      </c>
      <c r="U22" s="39">
        <v>0</v>
      </c>
    </row>
    <row r="23" spans="1:21" ht="16.5" customHeight="1">
      <c r="A23" s="9">
        <v>204</v>
      </c>
      <c r="B23" s="139" t="s">
        <v>77</v>
      </c>
      <c r="C23" s="140"/>
      <c r="D23" s="141">
        <v>38867</v>
      </c>
      <c r="E23" s="142"/>
      <c r="F23" s="21">
        <f>SUM(H23:I23)</f>
        <v>341</v>
      </c>
      <c r="G23" s="22">
        <f>F23/D23*1000</f>
        <v>8.773509661152133</v>
      </c>
      <c r="H23" s="21">
        <v>177</v>
      </c>
      <c r="I23" s="29">
        <v>164</v>
      </c>
      <c r="J23" s="33">
        <v>28</v>
      </c>
      <c r="K23" s="22">
        <f>J23/F23*100</f>
        <v>8.211143695014663</v>
      </c>
      <c r="L23" s="35">
        <f>SUM(N23:O23)</f>
        <v>386</v>
      </c>
      <c r="M23" s="22">
        <f>L23/D23*1000</f>
        <v>9.9313041912162</v>
      </c>
      <c r="N23" s="35">
        <v>217</v>
      </c>
      <c r="O23" s="29">
        <v>169</v>
      </c>
      <c r="P23" s="99">
        <f>F23-L23</f>
        <v>-45</v>
      </c>
      <c r="Q23" s="90">
        <f>P23/D23*1000</f>
        <v>-1.1577945300640646</v>
      </c>
      <c r="R23" s="33">
        <f>SUM(T23:U23)</f>
        <v>1</v>
      </c>
      <c r="S23" s="22">
        <f>R23/F23*1000</f>
        <v>2.932551319648094</v>
      </c>
      <c r="T23" s="33">
        <v>1</v>
      </c>
      <c r="U23" s="39">
        <v>0</v>
      </c>
    </row>
    <row r="24" spans="1:21" ht="16.5" customHeight="1">
      <c r="A24" s="9">
        <v>341</v>
      </c>
      <c r="B24" s="139" t="s">
        <v>17</v>
      </c>
      <c r="C24" s="140"/>
      <c r="D24" s="141">
        <v>12190</v>
      </c>
      <c r="E24" s="142"/>
      <c r="F24" s="21">
        <f t="shared" si="10"/>
        <v>73</v>
      </c>
      <c r="G24" s="22">
        <f t="shared" si="1"/>
        <v>5.988515176374078</v>
      </c>
      <c r="H24" s="21">
        <v>35</v>
      </c>
      <c r="I24" s="29">
        <v>38</v>
      </c>
      <c r="J24" s="33">
        <v>10</v>
      </c>
      <c r="K24" s="22">
        <f t="shared" si="7"/>
        <v>13.698630136986301</v>
      </c>
      <c r="L24" s="35">
        <f t="shared" si="8"/>
        <v>140</v>
      </c>
      <c r="M24" s="22">
        <f t="shared" si="3"/>
        <v>11.484823625922887</v>
      </c>
      <c r="N24" s="35">
        <v>75</v>
      </c>
      <c r="O24" s="29">
        <v>65</v>
      </c>
      <c r="P24" s="99">
        <f t="shared" si="11"/>
        <v>-67</v>
      </c>
      <c r="Q24" s="90">
        <f t="shared" si="4"/>
        <v>-5.496308449548811</v>
      </c>
      <c r="R24" s="33">
        <f t="shared" si="9"/>
        <v>1</v>
      </c>
      <c r="S24" s="22">
        <f t="shared" si="6"/>
        <v>13.698630136986301</v>
      </c>
      <c r="T24" s="33">
        <v>1</v>
      </c>
      <c r="U24" s="39">
        <v>0</v>
      </c>
    </row>
    <row r="25" spans="1:21" ht="16.5" customHeight="1">
      <c r="A25" s="9">
        <v>342</v>
      </c>
      <c r="B25" s="139" t="s">
        <v>18</v>
      </c>
      <c r="C25" s="140"/>
      <c r="D25" s="141">
        <v>3850</v>
      </c>
      <c r="E25" s="142"/>
      <c r="F25" s="21">
        <f t="shared" si="10"/>
        <v>28</v>
      </c>
      <c r="G25" s="22">
        <f t="shared" si="1"/>
        <v>7.2727272727272725</v>
      </c>
      <c r="H25" s="21">
        <v>17</v>
      </c>
      <c r="I25" s="29">
        <v>11</v>
      </c>
      <c r="J25" s="33">
        <v>1</v>
      </c>
      <c r="K25" s="22">
        <f t="shared" si="7"/>
        <v>3.571428571428571</v>
      </c>
      <c r="L25" s="35">
        <f t="shared" si="8"/>
        <v>38</v>
      </c>
      <c r="M25" s="22">
        <f t="shared" si="3"/>
        <v>9.87012987012987</v>
      </c>
      <c r="N25" s="35">
        <v>10</v>
      </c>
      <c r="O25" s="29">
        <v>28</v>
      </c>
      <c r="P25" s="99">
        <f t="shared" si="11"/>
        <v>-10</v>
      </c>
      <c r="Q25" s="90">
        <f t="shared" si="4"/>
        <v>-2.5974025974025974</v>
      </c>
      <c r="R25" s="33">
        <f t="shared" si="9"/>
        <v>0</v>
      </c>
      <c r="S25" s="22">
        <f t="shared" si="6"/>
        <v>0</v>
      </c>
      <c r="T25" s="33">
        <v>0</v>
      </c>
      <c r="U25" s="39">
        <v>0</v>
      </c>
    </row>
    <row r="26" spans="1:21" ht="16.5" customHeight="1">
      <c r="A26" s="9">
        <v>343</v>
      </c>
      <c r="B26" s="139" t="s">
        <v>19</v>
      </c>
      <c r="C26" s="140"/>
      <c r="D26" s="141">
        <v>1572</v>
      </c>
      <c r="E26" s="142"/>
      <c r="F26" s="21">
        <f t="shared" si="10"/>
        <v>9</v>
      </c>
      <c r="G26" s="22">
        <f t="shared" si="1"/>
        <v>5.7251908396946565</v>
      </c>
      <c r="H26" s="21">
        <v>2</v>
      </c>
      <c r="I26" s="29">
        <v>7</v>
      </c>
      <c r="J26" s="33">
        <v>2</v>
      </c>
      <c r="K26" s="22">
        <f t="shared" si="7"/>
        <v>22.22222222222222</v>
      </c>
      <c r="L26" s="35">
        <f t="shared" si="8"/>
        <v>37</v>
      </c>
      <c r="M26" s="22">
        <f t="shared" si="3"/>
        <v>23.536895674300254</v>
      </c>
      <c r="N26" s="35">
        <v>18</v>
      </c>
      <c r="O26" s="29">
        <v>19</v>
      </c>
      <c r="P26" s="99">
        <f t="shared" si="11"/>
        <v>-28</v>
      </c>
      <c r="Q26" s="90">
        <f t="shared" si="4"/>
        <v>-17.811704834605596</v>
      </c>
      <c r="R26" s="33">
        <f t="shared" si="9"/>
        <v>0</v>
      </c>
      <c r="S26" s="22">
        <f t="shared" si="6"/>
        <v>0</v>
      </c>
      <c r="T26" s="33">
        <v>0</v>
      </c>
      <c r="U26" s="39">
        <v>0</v>
      </c>
    </row>
    <row r="27" spans="1:21" ht="16.5" customHeight="1">
      <c r="A27" s="9">
        <v>361</v>
      </c>
      <c r="B27" s="139" t="s">
        <v>21</v>
      </c>
      <c r="C27" s="140"/>
      <c r="D27" s="141">
        <v>10079</v>
      </c>
      <c r="E27" s="142"/>
      <c r="F27" s="21">
        <f t="shared" si="10"/>
        <v>71</v>
      </c>
      <c r="G27" s="22">
        <f t="shared" si="1"/>
        <v>7.044349637860899</v>
      </c>
      <c r="H27" s="21">
        <v>34</v>
      </c>
      <c r="I27" s="29">
        <v>37</v>
      </c>
      <c r="J27" s="33">
        <v>4</v>
      </c>
      <c r="K27" s="22">
        <f t="shared" si="7"/>
        <v>5.633802816901409</v>
      </c>
      <c r="L27" s="35">
        <f t="shared" si="8"/>
        <v>101</v>
      </c>
      <c r="M27" s="22">
        <f t="shared" si="3"/>
        <v>10.020835400337335</v>
      </c>
      <c r="N27" s="35">
        <v>55</v>
      </c>
      <c r="O27" s="29">
        <v>46</v>
      </c>
      <c r="P27" s="99">
        <f t="shared" si="11"/>
        <v>-30</v>
      </c>
      <c r="Q27" s="90">
        <f t="shared" si="4"/>
        <v>-2.976485762476436</v>
      </c>
      <c r="R27" s="33">
        <f t="shared" si="9"/>
        <v>0</v>
      </c>
      <c r="S27" s="22">
        <f t="shared" si="6"/>
        <v>0</v>
      </c>
      <c r="T27" s="33">
        <v>0</v>
      </c>
      <c r="U27" s="39">
        <v>0</v>
      </c>
    </row>
    <row r="28" spans="1:21" ht="16.5" customHeight="1">
      <c r="A28" s="9">
        <v>362</v>
      </c>
      <c r="B28" s="139" t="s">
        <v>22</v>
      </c>
      <c r="C28" s="140"/>
      <c r="D28" s="141">
        <v>12346</v>
      </c>
      <c r="E28" s="142"/>
      <c r="F28" s="21">
        <f t="shared" si="10"/>
        <v>71</v>
      </c>
      <c r="G28" s="22">
        <f t="shared" si="1"/>
        <v>5.750850477887575</v>
      </c>
      <c r="H28" s="21">
        <v>38</v>
      </c>
      <c r="I28" s="29">
        <v>33</v>
      </c>
      <c r="J28" s="33">
        <v>3</v>
      </c>
      <c r="K28" s="22">
        <f t="shared" si="7"/>
        <v>4.225352112676056</v>
      </c>
      <c r="L28" s="35">
        <f t="shared" si="8"/>
        <v>166</v>
      </c>
      <c r="M28" s="22">
        <f t="shared" si="3"/>
        <v>13.44565041308926</v>
      </c>
      <c r="N28" s="35">
        <v>83</v>
      </c>
      <c r="O28" s="29">
        <v>83</v>
      </c>
      <c r="P28" s="99">
        <f t="shared" si="11"/>
        <v>-95</v>
      </c>
      <c r="Q28" s="90">
        <f t="shared" si="4"/>
        <v>-7.694799935201685</v>
      </c>
      <c r="R28" s="33">
        <f t="shared" si="9"/>
        <v>0</v>
      </c>
      <c r="S28" s="22">
        <f t="shared" si="6"/>
        <v>0</v>
      </c>
      <c r="T28" s="33">
        <v>0</v>
      </c>
      <c r="U28" s="39">
        <v>0</v>
      </c>
    </row>
    <row r="29" spans="1:21" ht="16.5" customHeight="1">
      <c r="A29" s="9">
        <v>363</v>
      </c>
      <c r="B29" s="139" t="s">
        <v>23</v>
      </c>
      <c r="C29" s="140"/>
      <c r="D29" s="141">
        <v>10122</v>
      </c>
      <c r="E29" s="142"/>
      <c r="F29" s="21">
        <f t="shared" si="10"/>
        <v>69</v>
      </c>
      <c r="G29" s="22">
        <f t="shared" si="1"/>
        <v>6.816834617664493</v>
      </c>
      <c r="H29" s="21">
        <v>39</v>
      </c>
      <c r="I29" s="29">
        <v>30</v>
      </c>
      <c r="J29" s="33">
        <v>6</v>
      </c>
      <c r="K29" s="22">
        <f t="shared" si="7"/>
        <v>8.695652173913043</v>
      </c>
      <c r="L29" s="35">
        <f t="shared" si="8"/>
        <v>126</v>
      </c>
      <c r="M29" s="22">
        <f t="shared" si="3"/>
        <v>12.448132780082986</v>
      </c>
      <c r="N29" s="35">
        <v>71</v>
      </c>
      <c r="O29" s="29">
        <v>55</v>
      </c>
      <c r="P29" s="99">
        <f t="shared" si="11"/>
        <v>-57</v>
      </c>
      <c r="Q29" s="90">
        <f t="shared" si="4"/>
        <v>-5.631298162418494</v>
      </c>
      <c r="R29" s="33">
        <f t="shared" si="9"/>
        <v>0</v>
      </c>
      <c r="S29" s="22">
        <f t="shared" si="6"/>
        <v>0</v>
      </c>
      <c r="T29" s="33">
        <v>0</v>
      </c>
      <c r="U29" s="39">
        <v>0</v>
      </c>
    </row>
    <row r="30" spans="1:21" ht="16.5" customHeight="1">
      <c r="A30" s="9">
        <v>364</v>
      </c>
      <c r="B30" s="139" t="s">
        <v>24</v>
      </c>
      <c r="C30" s="140"/>
      <c r="D30" s="141">
        <v>20730</v>
      </c>
      <c r="E30" s="142"/>
      <c r="F30" s="21">
        <f t="shared" si="10"/>
        <v>129</v>
      </c>
      <c r="G30" s="22">
        <f t="shared" si="1"/>
        <v>6.2228654124457305</v>
      </c>
      <c r="H30" s="21">
        <v>62</v>
      </c>
      <c r="I30" s="29">
        <v>67</v>
      </c>
      <c r="J30" s="33">
        <v>8</v>
      </c>
      <c r="K30" s="22">
        <f t="shared" si="7"/>
        <v>6.2015503875969</v>
      </c>
      <c r="L30" s="35">
        <f t="shared" si="8"/>
        <v>224</v>
      </c>
      <c r="M30" s="22">
        <f t="shared" si="3"/>
        <v>10.805595754944525</v>
      </c>
      <c r="N30" s="35">
        <v>125</v>
      </c>
      <c r="O30" s="29">
        <v>99</v>
      </c>
      <c r="P30" s="99">
        <f t="shared" si="11"/>
        <v>-95</v>
      </c>
      <c r="Q30" s="90">
        <f t="shared" si="4"/>
        <v>-4.582730342498794</v>
      </c>
      <c r="R30" s="33">
        <f t="shared" si="9"/>
        <v>1</v>
      </c>
      <c r="S30" s="22">
        <f t="shared" si="6"/>
        <v>7.751937984496124</v>
      </c>
      <c r="T30" s="33">
        <v>0</v>
      </c>
      <c r="U30" s="39">
        <v>1</v>
      </c>
    </row>
    <row r="31" spans="1:21" ht="16.5" customHeight="1">
      <c r="A31" s="9">
        <v>365</v>
      </c>
      <c r="B31" s="139" t="s">
        <v>25</v>
      </c>
      <c r="C31" s="140"/>
      <c r="D31" s="141">
        <v>22590</v>
      </c>
      <c r="E31" s="142"/>
      <c r="F31" s="21">
        <f t="shared" si="10"/>
        <v>177</v>
      </c>
      <c r="G31" s="22">
        <f t="shared" si="1"/>
        <v>7.835325365205843</v>
      </c>
      <c r="H31" s="21">
        <v>91</v>
      </c>
      <c r="I31" s="29">
        <v>86</v>
      </c>
      <c r="J31" s="33">
        <v>14</v>
      </c>
      <c r="K31" s="22">
        <f t="shared" si="7"/>
        <v>7.909604519774012</v>
      </c>
      <c r="L31" s="35">
        <f t="shared" si="8"/>
        <v>270</v>
      </c>
      <c r="M31" s="22">
        <f t="shared" si="3"/>
        <v>11.952191235059761</v>
      </c>
      <c r="N31" s="35">
        <v>164</v>
      </c>
      <c r="O31" s="29">
        <v>106</v>
      </c>
      <c r="P31" s="99">
        <f t="shared" si="11"/>
        <v>-93</v>
      </c>
      <c r="Q31" s="90">
        <f t="shared" si="4"/>
        <v>-4.116865869853918</v>
      </c>
      <c r="R31" s="33">
        <f t="shared" si="9"/>
        <v>1</v>
      </c>
      <c r="S31" s="22">
        <f t="shared" si="6"/>
        <v>5.649717514124294</v>
      </c>
      <c r="T31" s="33">
        <v>1</v>
      </c>
      <c r="U31" s="39">
        <v>0</v>
      </c>
    </row>
    <row r="32" spans="1:21" ht="16.5" customHeight="1">
      <c r="A32" s="9">
        <v>366</v>
      </c>
      <c r="B32" s="139" t="s">
        <v>26</v>
      </c>
      <c r="C32" s="140"/>
      <c r="D32" s="141">
        <v>6554</v>
      </c>
      <c r="E32" s="142"/>
      <c r="F32" s="21">
        <f t="shared" si="10"/>
        <v>36</v>
      </c>
      <c r="G32" s="22">
        <f t="shared" si="1"/>
        <v>5.49282880683552</v>
      </c>
      <c r="H32" s="21">
        <v>20</v>
      </c>
      <c r="I32" s="29">
        <v>16</v>
      </c>
      <c r="J32" s="33">
        <v>5</v>
      </c>
      <c r="K32" s="22">
        <f t="shared" si="7"/>
        <v>13.88888888888889</v>
      </c>
      <c r="L32" s="35">
        <f t="shared" si="8"/>
        <v>78</v>
      </c>
      <c r="M32" s="22">
        <f t="shared" si="3"/>
        <v>11.901129081476961</v>
      </c>
      <c r="N32" s="35">
        <v>48</v>
      </c>
      <c r="O32" s="29">
        <v>30</v>
      </c>
      <c r="P32" s="99">
        <f t="shared" si="11"/>
        <v>-42</v>
      </c>
      <c r="Q32" s="90">
        <f t="shared" si="4"/>
        <v>-6.40830027464144</v>
      </c>
      <c r="R32" s="33">
        <f t="shared" si="9"/>
        <v>0</v>
      </c>
      <c r="S32" s="22">
        <f t="shared" si="6"/>
        <v>0</v>
      </c>
      <c r="T32" s="33">
        <v>0</v>
      </c>
      <c r="U32" s="39">
        <v>0</v>
      </c>
    </row>
    <row r="33" spans="1:21" ht="16.5" customHeight="1">
      <c r="A33" s="9">
        <v>367</v>
      </c>
      <c r="B33" s="139" t="s">
        <v>27</v>
      </c>
      <c r="C33" s="140"/>
      <c r="D33" s="141">
        <v>8617</v>
      </c>
      <c r="E33" s="142"/>
      <c r="F33" s="21">
        <f t="shared" si="10"/>
        <v>65</v>
      </c>
      <c r="G33" s="22">
        <f t="shared" si="1"/>
        <v>7.54322850179877</v>
      </c>
      <c r="H33" s="21">
        <v>32</v>
      </c>
      <c r="I33" s="29">
        <v>33</v>
      </c>
      <c r="J33" s="33">
        <v>8</v>
      </c>
      <c r="K33" s="22">
        <f t="shared" si="7"/>
        <v>12.307692307692308</v>
      </c>
      <c r="L33" s="35">
        <f t="shared" si="8"/>
        <v>109</v>
      </c>
      <c r="M33" s="22">
        <f t="shared" si="3"/>
        <v>12.649413949170244</v>
      </c>
      <c r="N33" s="35">
        <v>66</v>
      </c>
      <c r="O33" s="29">
        <v>43</v>
      </c>
      <c r="P33" s="99">
        <f t="shared" si="11"/>
        <v>-44</v>
      </c>
      <c r="Q33" s="90">
        <f t="shared" si="4"/>
        <v>-5.106185447371475</v>
      </c>
      <c r="R33" s="33">
        <f t="shared" si="9"/>
        <v>0</v>
      </c>
      <c r="S33" s="22">
        <f t="shared" si="6"/>
        <v>0</v>
      </c>
      <c r="T33" s="33">
        <v>0</v>
      </c>
      <c r="U33" s="39">
        <v>0</v>
      </c>
    </row>
    <row r="34" spans="1:21" ht="16.5" customHeight="1">
      <c r="A34" s="9">
        <v>368</v>
      </c>
      <c r="B34" s="139" t="s">
        <v>28</v>
      </c>
      <c r="C34" s="140"/>
      <c r="D34" s="141">
        <v>3224</v>
      </c>
      <c r="E34" s="142"/>
      <c r="F34" s="21">
        <f>SUM(H34:I34)</f>
        <v>17</v>
      </c>
      <c r="G34" s="22">
        <f>F34/D34*1000</f>
        <v>5.2729528535980155</v>
      </c>
      <c r="H34" s="21">
        <v>9</v>
      </c>
      <c r="I34" s="29">
        <v>8</v>
      </c>
      <c r="J34" s="33">
        <v>2</v>
      </c>
      <c r="K34" s="22">
        <f>J34/F34*100</f>
        <v>11.76470588235294</v>
      </c>
      <c r="L34" s="35">
        <f>SUM(N34:O34)</f>
        <v>48</v>
      </c>
      <c r="M34" s="22">
        <f>L34/D34*1000</f>
        <v>14.88833746898263</v>
      </c>
      <c r="N34" s="35">
        <v>26</v>
      </c>
      <c r="O34" s="29">
        <v>22</v>
      </c>
      <c r="P34" s="100">
        <f>F34-L34</f>
        <v>-31</v>
      </c>
      <c r="Q34" s="90">
        <f>P34/D34*1000</f>
        <v>-9.615384615384617</v>
      </c>
      <c r="R34" s="33">
        <f>SUM(T34:U34)</f>
        <v>0</v>
      </c>
      <c r="S34" s="22">
        <f>R34/F34*1000</f>
        <v>0</v>
      </c>
      <c r="T34" s="33">
        <v>0</v>
      </c>
      <c r="U34" s="39">
        <v>0</v>
      </c>
    </row>
    <row r="35" spans="1:21" ht="16.5" customHeight="1">
      <c r="A35" s="10">
        <v>381</v>
      </c>
      <c r="B35" s="147" t="s">
        <v>20</v>
      </c>
      <c r="C35" s="148"/>
      <c r="D35" s="143">
        <v>16517</v>
      </c>
      <c r="E35" s="144"/>
      <c r="F35" s="23">
        <f>SUM(H35:I35)</f>
        <v>94</v>
      </c>
      <c r="G35" s="24">
        <f>F35/D35*1000</f>
        <v>5.691106133075014</v>
      </c>
      <c r="H35" s="23">
        <v>46</v>
      </c>
      <c r="I35" s="28">
        <v>48</v>
      </c>
      <c r="J35" s="32">
        <v>9</v>
      </c>
      <c r="K35" s="24">
        <f>J35/F35*100</f>
        <v>9.574468085106384</v>
      </c>
      <c r="L35" s="17">
        <f>SUM(N35:O35)</f>
        <v>198</v>
      </c>
      <c r="M35" s="24">
        <f>L35/D35*1000</f>
        <v>11.987649088817582</v>
      </c>
      <c r="N35" s="17">
        <v>109</v>
      </c>
      <c r="O35" s="28">
        <v>89</v>
      </c>
      <c r="P35" s="101">
        <f>F35-L35</f>
        <v>-104</v>
      </c>
      <c r="Q35" s="91">
        <f>P35/D35*1000</f>
        <v>-6.296542955742568</v>
      </c>
      <c r="R35" s="32">
        <f>SUM(T35:U35)</f>
        <v>0</v>
      </c>
      <c r="S35" s="24">
        <f>R35/F35*1000</f>
        <v>0</v>
      </c>
      <c r="T35" s="32">
        <v>0</v>
      </c>
      <c r="U35" s="42">
        <v>0</v>
      </c>
    </row>
    <row r="36" spans="1:21" ht="16.5" customHeight="1">
      <c r="A36" s="9">
        <v>203</v>
      </c>
      <c r="B36" s="139" t="s">
        <v>29</v>
      </c>
      <c r="C36" s="140"/>
      <c r="D36" s="141">
        <v>241891</v>
      </c>
      <c r="E36" s="142"/>
      <c r="F36" s="21">
        <f t="shared" si="10"/>
        <v>2213</v>
      </c>
      <c r="G36" s="22">
        <f t="shared" si="1"/>
        <v>9.148748816615749</v>
      </c>
      <c r="H36" s="21">
        <v>1131</v>
      </c>
      <c r="I36" s="29">
        <v>1082</v>
      </c>
      <c r="J36" s="33">
        <v>205</v>
      </c>
      <c r="K36" s="22">
        <f t="shared" si="7"/>
        <v>9.263443289652056</v>
      </c>
      <c r="L36" s="35">
        <f t="shared" si="8"/>
        <v>1913</v>
      </c>
      <c r="M36" s="22">
        <f t="shared" si="3"/>
        <v>7.908520780020753</v>
      </c>
      <c r="N36" s="35">
        <v>1075</v>
      </c>
      <c r="O36" s="29">
        <v>838</v>
      </c>
      <c r="P36" s="99">
        <f t="shared" si="11"/>
        <v>300</v>
      </c>
      <c r="Q36" s="90">
        <f t="shared" si="4"/>
        <v>1.2402280365949951</v>
      </c>
      <c r="R36" s="33">
        <f t="shared" si="9"/>
        <v>8</v>
      </c>
      <c r="S36" s="22">
        <f t="shared" si="6"/>
        <v>3.6150022593764124</v>
      </c>
      <c r="T36" s="33">
        <v>5</v>
      </c>
      <c r="U36" s="39">
        <v>3</v>
      </c>
    </row>
    <row r="37" spans="1:21" ht="16.5" customHeight="1">
      <c r="A37" s="9">
        <v>403</v>
      </c>
      <c r="B37" s="139" t="s">
        <v>30</v>
      </c>
      <c r="C37" s="140"/>
      <c r="D37" s="141">
        <v>10211</v>
      </c>
      <c r="E37" s="142"/>
      <c r="F37" s="21">
        <f t="shared" si="10"/>
        <v>79</v>
      </c>
      <c r="G37" s="22">
        <f t="shared" si="1"/>
        <v>7.736754480462246</v>
      </c>
      <c r="H37" s="21">
        <v>44</v>
      </c>
      <c r="I37" s="29">
        <v>35</v>
      </c>
      <c r="J37" s="33">
        <v>7</v>
      </c>
      <c r="K37" s="22">
        <f t="shared" si="7"/>
        <v>8.860759493670885</v>
      </c>
      <c r="L37" s="35">
        <f t="shared" si="8"/>
        <v>99</v>
      </c>
      <c r="M37" s="22">
        <f t="shared" si="3"/>
        <v>9.695426500832436</v>
      </c>
      <c r="N37" s="35">
        <v>62</v>
      </c>
      <c r="O37" s="29">
        <v>37</v>
      </c>
      <c r="P37" s="99">
        <f t="shared" si="11"/>
        <v>-20</v>
      </c>
      <c r="Q37" s="90">
        <f t="shared" si="4"/>
        <v>-1.9586720203701888</v>
      </c>
      <c r="R37" s="33">
        <f t="shared" si="9"/>
        <v>1</v>
      </c>
      <c r="S37" s="22">
        <f t="shared" si="6"/>
        <v>12.658227848101266</v>
      </c>
      <c r="T37" s="33">
        <v>1</v>
      </c>
      <c r="U37" s="39">
        <v>0</v>
      </c>
    </row>
    <row r="38" spans="1:21" ht="16.5" customHeight="1">
      <c r="A38" s="9">
        <v>410</v>
      </c>
      <c r="B38" s="139" t="s">
        <v>31</v>
      </c>
      <c r="C38" s="140"/>
      <c r="D38" s="141">
        <v>13973</v>
      </c>
      <c r="E38" s="142"/>
      <c r="F38" s="21">
        <f t="shared" si="10"/>
        <v>140</v>
      </c>
      <c r="G38" s="22">
        <f t="shared" si="1"/>
        <v>10.01932298003292</v>
      </c>
      <c r="H38" s="21">
        <v>70</v>
      </c>
      <c r="I38" s="29">
        <v>70</v>
      </c>
      <c r="J38" s="33">
        <v>16</v>
      </c>
      <c r="K38" s="22">
        <f t="shared" si="7"/>
        <v>11.428571428571429</v>
      </c>
      <c r="L38" s="35">
        <f t="shared" si="8"/>
        <v>95</v>
      </c>
      <c r="M38" s="22">
        <f t="shared" si="3"/>
        <v>6.798826307879481</v>
      </c>
      <c r="N38" s="35">
        <v>48</v>
      </c>
      <c r="O38" s="29">
        <v>47</v>
      </c>
      <c r="P38" s="99">
        <f t="shared" si="11"/>
        <v>45</v>
      </c>
      <c r="Q38" s="90">
        <f t="shared" si="4"/>
        <v>3.2204966721534385</v>
      </c>
      <c r="R38" s="33">
        <f t="shared" si="9"/>
        <v>1</v>
      </c>
      <c r="S38" s="22">
        <f t="shared" si="6"/>
        <v>7.142857142857142</v>
      </c>
      <c r="T38" s="33">
        <v>1</v>
      </c>
      <c r="U38" s="39">
        <v>0</v>
      </c>
    </row>
    <row r="39" spans="1:21" ht="16.5" customHeight="1">
      <c r="A39" s="9">
        <v>441</v>
      </c>
      <c r="B39" s="139" t="s">
        <v>32</v>
      </c>
      <c r="C39" s="140"/>
      <c r="D39" s="141">
        <v>12668</v>
      </c>
      <c r="E39" s="142"/>
      <c r="F39" s="21">
        <f t="shared" si="10"/>
        <v>92</v>
      </c>
      <c r="G39" s="22">
        <f t="shared" si="1"/>
        <v>7.262393432270287</v>
      </c>
      <c r="H39" s="21">
        <v>42</v>
      </c>
      <c r="I39" s="29">
        <v>50</v>
      </c>
      <c r="J39" s="33">
        <v>8</v>
      </c>
      <c r="K39" s="22">
        <f t="shared" si="7"/>
        <v>8.695652173913043</v>
      </c>
      <c r="L39" s="35">
        <f t="shared" si="8"/>
        <v>142</v>
      </c>
      <c r="M39" s="22">
        <f t="shared" si="3"/>
        <v>11.209346384591095</v>
      </c>
      <c r="N39" s="35">
        <v>80</v>
      </c>
      <c r="O39" s="29">
        <v>62</v>
      </c>
      <c r="P39" s="99">
        <f t="shared" si="11"/>
        <v>-50</v>
      </c>
      <c r="Q39" s="90">
        <f t="shared" si="4"/>
        <v>-3.9469529523208084</v>
      </c>
      <c r="R39" s="33">
        <f t="shared" si="9"/>
        <v>0</v>
      </c>
      <c r="S39" s="22">
        <f t="shared" si="6"/>
        <v>0</v>
      </c>
      <c r="T39" s="33">
        <v>0</v>
      </c>
      <c r="U39" s="39">
        <v>0</v>
      </c>
    </row>
    <row r="40" spans="1:21" ht="16.5" customHeight="1">
      <c r="A40" s="9">
        <v>442</v>
      </c>
      <c r="B40" s="139" t="s">
        <v>33</v>
      </c>
      <c r="C40" s="140"/>
      <c r="D40" s="141">
        <v>17391</v>
      </c>
      <c r="E40" s="142"/>
      <c r="F40" s="21">
        <f t="shared" si="10"/>
        <v>129</v>
      </c>
      <c r="G40" s="22">
        <f t="shared" si="1"/>
        <v>7.417629808521649</v>
      </c>
      <c r="H40" s="21">
        <v>66</v>
      </c>
      <c r="I40" s="29">
        <v>63</v>
      </c>
      <c r="J40" s="33">
        <v>9</v>
      </c>
      <c r="K40" s="22">
        <f t="shared" si="7"/>
        <v>6.976744186046512</v>
      </c>
      <c r="L40" s="35">
        <f t="shared" si="8"/>
        <v>180</v>
      </c>
      <c r="M40" s="22">
        <f t="shared" si="3"/>
        <v>10.350181128169742</v>
      </c>
      <c r="N40" s="35">
        <v>100</v>
      </c>
      <c r="O40" s="29">
        <v>80</v>
      </c>
      <c r="P40" s="99">
        <f t="shared" si="11"/>
        <v>-51</v>
      </c>
      <c r="Q40" s="90">
        <f t="shared" si="4"/>
        <v>-2.932551319648094</v>
      </c>
      <c r="R40" s="33">
        <f t="shared" si="9"/>
        <v>0</v>
      </c>
      <c r="S40" s="22">
        <f t="shared" si="6"/>
        <v>0</v>
      </c>
      <c r="T40" s="33">
        <v>0</v>
      </c>
      <c r="U40" s="39">
        <v>0</v>
      </c>
    </row>
    <row r="41" spans="1:21" ht="16.5" customHeight="1">
      <c r="A41" s="9">
        <v>443</v>
      </c>
      <c r="B41" s="139" t="s">
        <v>34</v>
      </c>
      <c r="C41" s="140"/>
      <c r="D41" s="141">
        <v>7049</v>
      </c>
      <c r="E41" s="142"/>
      <c r="F41" s="21">
        <f t="shared" si="10"/>
        <v>48</v>
      </c>
      <c r="G41" s="22">
        <f t="shared" si="1"/>
        <v>6.80947652149241</v>
      </c>
      <c r="H41" s="21">
        <v>20</v>
      </c>
      <c r="I41" s="29">
        <v>28</v>
      </c>
      <c r="J41" s="33">
        <v>3</v>
      </c>
      <c r="K41" s="22">
        <f t="shared" si="7"/>
        <v>6.25</v>
      </c>
      <c r="L41" s="35">
        <f t="shared" si="8"/>
        <v>74</v>
      </c>
      <c r="M41" s="22">
        <f t="shared" si="3"/>
        <v>10.497942970634131</v>
      </c>
      <c r="N41" s="35">
        <v>41</v>
      </c>
      <c r="O41" s="29">
        <v>33</v>
      </c>
      <c r="P41" s="99">
        <f t="shared" si="11"/>
        <v>-26</v>
      </c>
      <c r="Q41" s="90">
        <f t="shared" si="4"/>
        <v>-3.688466449141722</v>
      </c>
      <c r="R41" s="33">
        <f t="shared" si="9"/>
        <v>1</v>
      </c>
      <c r="S41" s="22">
        <f t="shared" si="6"/>
        <v>20.833333333333332</v>
      </c>
      <c r="T41" s="33">
        <v>1</v>
      </c>
      <c r="U41" s="39">
        <v>0</v>
      </c>
    </row>
    <row r="42" spans="1:21" ht="16.5" customHeight="1">
      <c r="A42" s="9">
        <v>444</v>
      </c>
      <c r="B42" s="139" t="s">
        <v>35</v>
      </c>
      <c r="C42" s="140"/>
      <c r="D42" s="141">
        <v>8999</v>
      </c>
      <c r="E42" s="142"/>
      <c r="F42" s="21">
        <f t="shared" si="10"/>
        <v>59</v>
      </c>
      <c r="G42" s="22">
        <f t="shared" si="1"/>
        <v>6.556284031559063</v>
      </c>
      <c r="H42" s="21">
        <v>29</v>
      </c>
      <c r="I42" s="29">
        <v>30</v>
      </c>
      <c r="J42" s="33">
        <v>8</v>
      </c>
      <c r="K42" s="22">
        <f t="shared" si="7"/>
        <v>13.559322033898304</v>
      </c>
      <c r="L42" s="35">
        <f t="shared" si="8"/>
        <v>107</v>
      </c>
      <c r="M42" s="22">
        <f t="shared" si="3"/>
        <v>11.890210023335927</v>
      </c>
      <c r="N42" s="35">
        <v>60</v>
      </c>
      <c r="O42" s="29">
        <v>47</v>
      </c>
      <c r="P42" s="99">
        <f t="shared" si="11"/>
        <v>-48</v>
      </c>
      <c r="Q42" s="90">
        <f t="shared" si="4"/>
        <v>-5.333925991776864</v>
      </c>
      <c r="R42" s="33">
        <f t="shared" si="9"/>
        <v>1</v>
      </c>
      <c r="S42" s="22">
        <f t="shared" si="6"/>
        <v>16.949152542372882</v>
      </c>
      <c r="T42" s="33">
        <v>1</v>
      </c>
      <c r="U42" s="39">
        <v>0</v>
      </c>
    </row>
    <row r="43" spans="1:21" ht="16.5" customHeight="1">
      <c r="A43" s="9">
        <v>445</v>
      </c>
      <c r="B43" s="139" t="s">
        <v>36</v>
      </c>
      <c r="C43" s="140"/>
      <c r="D43" s="141">
        <v>5921</v>
      </c>
      <c r="E43" s="142"/>
      <c r="F43" s="21">
        <f t="shared" si="10"/>
        <v>37</v>
      </c>
      <c r="G43" s="22">
        <f t="shared" si="1"/>
        <v>6.248944435061645</v>
      </c>
      <c r="H43" s="21">
        <v>18</v>
      </c>
      <c r="I43" s="29">
        <v>19</v>
      </c>
      <c r="J43" s="33">
        <v>2</v>
      </c>
      <c r="K43" s="22">
        <f t="shared" si="7"/>
        <v>5.405405405405405</v>
      </c>
      <c r="L43" s="35">
        <f t="shared" si="8"/>
        <v>62</v>
      </c>
      <c r="M43" s="22">
        <f t="shared" si="3"/>
        <v>10.471204188481677</v>
      </c>
      <c r="N43" s="35">
        <v>33</v>
      </c>
      <c r="O43" s="29">
        <v>29</v>
      </c>
      <c r="P43" s="99">
        <f t="shared" si="11"/>
        <v>-25</v>
      </c>
      <c r="Q43" s="90">
        <f t="shared" si="4"/>
        <v>-4.222259753420031</v>
      </c>
      <c r="R43" s="33">
        <f t="shared" si="9"/>
        <v>0</v>
      </c>
      <c r="S43" s="22">
        <f t="shared" si="6"/>
        <v>0</v>
      </c>
      <c r="T43" s="33">
        <v>0</v>
      </c>
      <c r="U43" s="39">
        <v>0</v>
      </c>
    </row>
    <row r="44" spans="1:21" ht="16.5" customHeight="1">
      <c r="A44" s="9">
        <v>446</v>
      </c>
      <c r="B44" s="139" t="s">
        <v>37</v>
      </c>
      <c r="C44" s="140"/>
      <c r="D44" s="141">
        <v>15737</v>
      </c>
      <c r="E44" s="142"/>
      <c r="F44" s="21">
        <f t="shared" si="10"/>
        <v>112</v>
      </c>
      <c r="G44" s="22">
        <f t="shared" si="1"/>
        <v>7.116985448306539</v>
      </c>
      <c r="H44" s="21">
        <v>61</v>
      </c>
      <c r="I44" s="29">
        <v>51</v>
      </c>
      <c r="J44" s="33">
        <v>14</v>
      </c>
      <c r="K44" s="22">
        <f t="shared" si="7"/>
        <v>12.5</v>
      </c>
      <c r="L44" s="35">
        <f t="shared" si="8"/>
        <v>134</v>
      </c>
      <c r="M44" s="22">
        <f t="shared" si="3"/>
        <v>8.514964732795322</v>
      </c>
      <c r="N44" s="35">
        <v>69</v>
      </c>
      <c r="O44" s="29">
        <v>65</v>
      </c>
      <c r="P44" s="99">
        <f t="shared" si="11"/>
        <v>-22</v>
      </c>
      <c r="Q44" s="90">
        <f t="shared" si="4"/>
        <v>-1.3979792844887844</v>
      </c>
      <c r="R44" s="33">
        <f t="shared" si="9"/>
        <v>1</v>
      </c>
      <c r="S44" s="22">
        <f t="shared" si="6"/>
        <v>8.928571428571429</v>
      </c>
      <c r="T44" s="33">
        <v>0</v>
      </c>
      <c r="U44" s="39">
        <v>1</v>
      </c>
    </row>
    <row r="45" spans="1:21" ht="16.5" customHeight="1">
      <c r="A45" s="9">
        <v>447</v>
      </c>
      <c r="B45" s="139" t="s">
        <v>38</v>
      </c>
      <c r="C45" s="140"/>
      <c r="D45" s="141">
        <v>7109</v>
      </c>
      <c r="E45" s="142"/>
      <c r="F45" s="21">
        <f t="shared" si="10"/>
        <v>51</v>
      </c>
      <c r="G45" s="22">
        <f t="shared" si="1"/>
        <v>7.174004782669855</v>
      </c>
      <c r="H45" s="21">
        <v>28</v>
      </c>
      <c r="I45" s="29">
        <v>23</v>
      </c>
      <c r="J45" s="33">
        <v>5</v>
      </c>
      <c r="K45" s="22">
        <f t="shared" si="7"/>
        <v>9.803921568627452</v>
      </c>
      <c r="L45" s="35">
        <f t="shared" si="8"/>
        <v>66</v>
      </c>
      <c r="M45" s="22">
        <f t="shared" si="3"/>
        <v>9.28400618933746</v>
      </c>
      <c r="N45" s="35">
        <v>34</v>
      </c>
      <c r="O45" s="29">
        <v>32</v>
      </c>
      <c r="P45" s="99">
        <f t="shared" si="11"/>
        <v>-15</v>
      </c>
      <c r="Q45" s="90">
        <f t="shared" si="4"/>
        <v>-2.1100014066676045</v>
      </c>
      <c r="R45" s="33">
        <f t="shared" si="9"/>
        <v>0</v>
      </c>
      <c r="S45" s="22">
        <f t="shared" si="6"/>
        <v>0</v>
      </c>
      <c r="T45" s="33">
        <v>0</v>
      </c>
      <c r="U45" s="39">
        <v>0</v>
      </c>
    </row>
    <row r="46" spans="1:21" ht="16.5" customHeight="1">
      <c r="A46" s="9">
        <v>448</v>
      </c>
      <c r="B46" s="139" t="s">
        <v>39</v>
      </c>
      <c r="C46" s="140"/>
      <c r="D46" s="141">
        <v>6549</v>
      </c>
      <c r="E46" s="142"/>
      <c r="F46" s="21">
        <f t="shared" si="10"/>
        <v>50</v>
      </c>
      <c r="G46" s="22">
        <f t="shared" si="1"/>
        <v>7.634753397465262</v>
      </c>
      <c r="H46" s="21">
        <v>31</v>
      </c>
      <c r="I46" s="29">
        <v>19</v>
      </c>
      <c r="J46" s="33">
        <v>4</v>
      </c>
      <c r="K46" s="22">
        <f t="shared" si="7"/>
        <v>8</v>
      </c>
      <c r="L46" s="35">
        <f t="shared" si="8"/>
        <v>74</v>
      </c>
      <c r="M46" s="22">
        <f t="shared" si="3"/>
        <v>11.299435028248588</v>
      </c>
      <c r="N46" s="35">
        <v>40</v>
      </c>
      <c r="O46" s="29">
        <v>34</v>
      </c>
      <c r="P46" s="99">
        <f t="shared" si="11"/>
        <v>-24</v>
      </c>
      <c r="Q46" s="90">
        <f t="shared" si="4"/>
        <v>-3.664681630783326</v>
      </c>
      <c r="R46" s="33">
        <f t="shared" si="9"/>
        <v>0</v>
      </c>
      <c r="S46" s="22">
        <f t="shared" si="6"/>
        <v>0</v>
      </c>
      <c r="T46" s="33">
        <v>0</v>
      </c>
      <c r="U46" s="39">
        <v>0</v>
      </c>
    </row>
    <row r="47" spans="1:21" ht="16.5" customHeight="1">
      <c r="A47" s="9">
        <v>449</v>
      </c>
      <c r="B47" s="139" t="s">
        <v>40</v>
      </c>
      <c r="C47" s="140"/>
      <c r="D47" s="141">
        <v>3370</v>
      </c>
      <c r="E47" s="142"/>
      <c r="F47" s="21">
        <f t="shared" si="10"/>
        <v>13</v>
      </c>
      <c r="G47" s="22">
        <f t="shared" si="1"/>
        <v>3.857566765578635</v>
      </c>
      <c r="H47" s="21">
        <v>6</v>
      </c>
      <c r="I47" s="29">
        <v>7</v>
      </c>
      <c r="J47" s="33">
        <v>1</v>
      </c>
      <c r="K47" s="22">
        <f t="shared" si="7"/>
        <v>7.6923076923076925</v>
      </c>
      <c r="L47" s="35">
        <f t="shared" si="8"/>
        <v>42</v>
      </c>
      <c r="M47" s="22">
        <f t="shared" si="3"/>
        <v>12.462908011869436</v>
      </c>
      <c r="N47" s="35">
        <v>19</v>
      </c>
      <c r="O47" s="29">
        <v>23</v>
      </c>
      <c r="P47" s="99">
        <f t="shared" si="11"/>
        <v>-29</v>
      </c>
      <c r="Q47" s="90">
        <f t="shared" si="4"/>
        <v>-8.6053412462908</v>
      </c>
      <c r="R47" s="33">
        <f t="shared" si="9"/>
        <v>0</v>
      </c>
      <c r="S47" s="22">
        <f t="shared" si="6"/>
        <v>0</v>
      </c>
      <c r="T47" s="33">
        <v>0</v>
      </c>
      <c r="U47" s="39">
        <v>0</v>
      </c>
    </row>
    <row r="48" spans="1:21" ht="16.5" customHeight="1" thickBot="1">
      <c r="A48" s="11">
        <v>450</v>
      </c>
      <c r="B48" s="149" t="s">
        <v>41</v>
      </c>
      <c r="C48" s="150"/>
      <c r="D48" s="157">
        <v>3230</v>
      </c>
      <c r="E48" s="158"/>
      <c r="F48" s="25">
        <f t="shared" si="10"/>
        <v>23</v>
      </c>
      <c r="G48" s="26">
        <f t="shared" si="1"/>
        <v>7.120743034055727</v>
      </c>
      <c r="H48" s="25">
        <v>13</v>
      </c>
      <c r="I48" s="30">
        <v>10</v>
      </c>
      <c r="J48" s="34">
        <v>3</v>
      </c>
      <c r="K48" s="26">
        <f t="shared" si="7"/>
        <v>13.043478260869565</v>
      </c>
      <c r="L48" s="36">
        <f t="shared" si="8"/>
        <v>50</v>
      </c>
      <c r="M48" s="26">
        <f t="shared" si="3"/>
        <v>15.479876160990711</v>
      </c>
      <c r="N48" s="36">
        <v>33</v>
      </c>
      <c r="O48" s="30">
        <v>17</v>
      </c>
      <c r="P48" s="102">
        <f t="shared" si="11"/>
        <v>-27</v>
      </c>
      <c r="Q48" s="92">
        <f t="shared" si="4"/>
        <v>-8.359133126934985</v>
      </c>
      <c r="R48" s="34">
        <f t="shared" si="9"/>
        <v>0</v>
      </c>
      <c r="S48" s="26">
        <f t="shared" si="6"/>
        <v>0</v>
      </c>
      <c r="T48" s="34">
        <v>0</v>
      </c>
      <c r="U48" s="40">
        <v>0</v>
      </c>
    </row>
  </sheetData>
  <sheetProtection/>
  <mergeCells count="101">
    <mergeCell ref="D40:E40"/>
    <mergeCell ref="D41:E41"/>
    <mergeCell ref="D46:E46"/>
    <mergeCell ref="D47:E47"/>
    <mergeCell ref="D48:E48"/>
    <mergeCell ref="D42:E42"/>
    <mergeCell ref="D43:E43"/>
    <mergeCell ref="D44:E44"/>
    <mergeCell ref="D45:E45"/>
    <mergeCell ref="D33:E33"/>
    <mergeCell ref="D34:E34"/>
    <mergeCell ref="D36:E36"/>
    <mergeCell ref="D37:E37"/>
    <mergeCell ref="D38:E38"/>
    <mergeCell ref="D39:E39"/>
    <mergeCell ref="D25:E25"/>
    <mergeCell ref="D26:E26"/>
    <mergeCell ref="D35:E35"/>
    <mergeCell ref="D23:E23"/>
    <mergeCell ref="D27:E27"/>
    <mergeCell ref="D28:E28"/>
    <mergeCell ref="D29:E29"/>
    <mergeCell ref="D30:E30"/>
    <mergeCell ref="D31:E31"/>
    <mergeCell ref="D32:E32"/>
    <mergeCell ref="D18:E18"/>
    <mergeCell ref="D19:E19"/>
    <mergeCell ref="D20:E20"/>
    <mergeCell ref="D21:E21"/>
    <mergeCell ref="D22:E22"/>
    <mergeCell ref="D24:E24"/>
    <mergeCell ref="A7:A8"/>
    <mergeCell ref="D7:E7"/>
    <mergeCell ref="D8:E8"/>
    <mergeCell ref="D9:E9"/>
    <mergeCell ref="D16:E16"/>
    <mergeCell ref="D17:E17"/>
    <mergeCell ref="B47:C47"/>
    <mergeCell ref="B48:C48"/>
    <mergeCell ref="B7:C7"/>
    <mergeCell ref="B8:C8"/>
    <mergeCell ref="B43:C43"/>
    <mergeCell ref="B44:C44"/>
    <mergeCell ref="B45:C45"/>
    <mergeCell ref="B46:C46"/>
    <mergeCell ref="B39:C39"/>
    <mergeCell ref="B32:C32"/>
    <mergeCell ref="B33:C33"/>
    <mergeCell ref="B41:C41"/>
    <mergeCell ref="B42:C42"/>
    <mergeCell ref="B36:C36"/>
    <mergeCell ref="B37:C37"/>
    <mergeCell ref="B38:C38"/>
    <mergeCell ref="B40:C40"/>
    <mergeCell ref="B34:C34"/>
    <mergeCell ref="B24:C24"/>
    <mergeCell ref="B25:C25"/>
    <mergeCell ref="B26:C26"/>
    <mergeCell ref="B35:C35"/>
    <mergeCell ref="B23:C23"/>
    <mergeCell ref="B27:C27"/>
    <mergeCell ref="B28:C28"/>
    <mergeCell ref="B29:C29"/>
    <mergeCell ref="B30:C30"/>
    <mergeCell ref="B31:C31"/>
    <mergeCell ref="B17:C17"/>
    <mergeCell ref="B18:C18"/>
    <mergeCell ref="B19:C19"/>
    <mergeCell ref="B20:C20"/>
    <mergeCell ref="B21:C21"/>
    <mergeCell ref="B22:C22"/>
    <mergeCell ref="R3:U3"/>
    <mergeCell ref="Q4:Q6"/>
    <mergeCell ref="B15:C15"/>
    <mergeCell ref="B16:C16"/>
    <mergeCell ref="D10:E10"/>
    <mergeCell ref="D11:E11"/>
    <mergeCell ref="D12:E12"/>
    <mergeCell ref="D13:E13"/>
    <mergeCell ref="D14:E14"/>
    <mergeCell ref="D15:E15"/>
    <mergeCell ref="L4:L6"/>
    <mergeCell ref="J4:K5"/>
    <mergeCell ref="U4:U6"/>
    <mergeCell ref="A3:A6"/>
    <mergeCell ref="B3:C6"/>
    <mergeCell ref="D3:E6"/>
    <mergeCell ref="M4:M6"/>
    <mergeCell ref="N4:N6"/>
    <mergeCell ref="O4:O6"/>
    <mergeCell ref="P4:P6"/>
    <mergeCell ref="S4:S6"/>
    <mergeCell ref="T4:T6"/>
    <mergeCell ref="F3:K3"/>
    <mergeCell ref="L3:O3"/>
    <mergeCell ref="F4:F6"/>
    <mergeCell ref="P3:Q3"/>
    <mergeCell ref="R4:R6"/>
    <mergeCell ref="G4:G6"/>
    <mergeCell ref="H4:H6"/>
    <mergeCell ref="I4:I6"/>
  </mergeCells>
  <printOptions/>
  <pageMargins left="0.55" right="0.38" top="0.24" bottom="0.17" header="0.42" footer="0.17"/>
  <pageSetup horizontalDpi="300" verticalDpi="300" orientation="landscape" paperSize="12" scale="92" r:id="rId1"/>
  <ignoredErrors>
    <ignoredError sqref="H9:J14 T9:U14 N9:O14 F15:F22 F36:F48 F24:F26 F27:F33" formulaRange="1"/>
    <ignoredError sqref="R9:R22 Q7:S7 K7 M7 R36:R48 R24:R26 R27:R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sqref="A2"/>
    </sheetView>
  </sheetViews>
  <sheetFormatPr defaultColWidth="9.00390625" defaultRowHeight="13.5"/>
  <cols>
    <col min="1" max="1" width="6.875" style="0" customWidth="1"/>
    <col min="3" max="3" width="8.75390625" style="0" customWidth="1"/>
    <col min="5" max="5" width="6.75390625" style="0" customWidth="1"/>
    <col min="6" max="6" width="9.00390625" style="72" customWidth="1"/>
    <col min="7" max="7" width="9.00390625" style="88" customWidth="1"/>
    <col min="8" max="10" width="9.00390625" style="72" customWidth="1"/>
    <col min="11" max="11" width="9.00390625" style="88" customWidth="1"/>
    <col min="12" max="12" width="9.00390625" style="72" customWidth="1"/>
    <col min="13" max="13" width="9.00390625" style="88" customWidth="1"/>
    <col min="14" max="16" width="9.00390625" style="72" customWidth="1"/>
    <col min="17" max="17" width="9.00390625" style="88" customWidth="1"/>
    <col min="18" max="18" width="9.00390625" style="72" customWidth="1"/>
    <col min="19" max="19" width="9.00390625" style="88" customWidth="1"/>
    <col min="20" max="20" width="9.375" style="72" customWidth="1"/>
    <col min="21" max="21" width="9.00390625" style="72" customWidth="1"/>
  </cols>
  <sheetData>
    <row r="1" ht="13.5">
      <c r="A1" t="s">
        <v>100</v>
      </c>
    </row>
    <row r="2" ht="14.25" thickBot="1"/>
    <row r="3" spans="1:21" ht="16.5" customHeight="1">
      <c r="A3" s="121" t="s">
        <v>0</v>
      </c>
      <c r="B3" s="124" t="s">
        <v>96</v>
      </c>
      <c r="C3" s="124"/>
      <c r="D3" s="124" t="s">
        <v>93</v>
      </c>
      <c r="E3" s="124"/>
      <c r="F3" s="109" t="s">
        <v>78</v>
      </c>
      <c r="G3" s="109"/>
      <c r="H3" s="109"/>
      <c r="I3" s="109"/>
      <c r="J3" s="109"/>
      <c r="K3" s="109"/>
      <c r="L3" s="110" t="s">
        <v>79</v>
      </c>
      <c r="M3" s="111"/>
      <c r="N3" s="111"/>
      <c r="O3" s="111"/>
      <c r="P3" s="110" t="s">
        <v>80</v>
      </c>
      <c r="Q3" s="159"/>
      <c r="R3" s="111" t="s">
        <v>81</v>
      </c>
      <c r="S3" s="111"/>
      <c r="T3" s="111"/>
      <c r="U3" s="133"/>
    </row>
    <row r="4" spans="1:21" ht="16.5" customHeight="1">
      <c r="A4" s="122"/>
      <c r="B4" s="125"/>
      <c r="C4" s="125"/>
      <c r="D4" s="125"/>
      <c r="E4" s="125"/>
      <c r="F4" s="160" t="s">
        <v>87</v>
      </c>
      <c r="G4" s="134" t="s">
        <v>1</v>
      </c>
      <c r="H4" s="160" t="s">
        <v>2</v>
      </c>
      <c r="I4" s="163" t="s">
        <v>3</v>
      </c>
      <c r="J4" s="114" t="s">
        <v>4</v>
      </c>
      <c r="K4" s="115"/>
      <c r="L4" s="160" t="s">
        <v>87</v>
      </c>
      <c r="M4" s="134" t="s">
        <v>1</v>
      </c>
      <c r="N4" s="166" t="s">
        <v>2</v>
      </c>
      <c r="O4" s="163" t="s">
        <v>3</v>
      </c>
      <c r="P4" s="160" t="s">
        <v>87</v>
      </c>
      <c r="Q4" s="134" t="s">
        <v>1</v>
      </c>
      <c r="R4" s="160" t="s">
        <v>87</v>
      </c>
      <c r="S4" s="134" t="s">
        <v>1</v>
      </c>
      <c r="T4" s="160" t="s">
        <v>2</v>
      </c>
      <c r="U4" s="169" t="s">
        <v>3</v>
      </c>
    </row>
    <row r="5" spans="1:21" ht="16.5" customHeight="1">
      <c r="A5" s="122"/>
      <c r="B5" s="125"/>
      <c r="C5" s="125"/>
      <c r="D5" s="125"/>
      <c r="E5" s="125"/>
      <c r="F5" s="161"/>
      <c r="G5" s="135"/>
      <c r="H5" s="161"/>
      <c r="I5" s="164"/>
      <c r="J5" s="116"/>
      <c r="K5" s="117"/>
      <c r="L5" s="161"/>
      <c r="M5" s="135"/>
      <c r="N5" s="167"/>
      <c r="O5" s="164"/>
      <c r="P5" s="161"/>
      <c r="Q5" s="135"/>
      <c r="R5" s="161"/>
      <c r="S5" s="135"/>
      <c r="T5" s="161"/>
      <c r="U5" s="170"/>
    </row>
    <row r="6" spans="1:21" ht="16.5" customHeight="1">
      <c r="A6" s="123"/>
      <c r="B6" s="126"/>
      <c r="C6" s="126"/>
      <c r="D6" s="126"/>
      <c r="E6" s="126"/>
      <c r="F6" s="162"/>
      <c r="G6" s="136"/>
      <c r="H6" s="162"/>
      <c r="I6" s="165"/>
      <c r="J6" s="83" t="s">
        <v>87</v>
      </c>
      <c r="K6" s="95" t="s">
        <v>88</v>
      </c>
      <c r="L6" s="162"/>
      <c r="M6" s="136"/>
      <c r="N6" s="168"/>
      <c r="O6" s="165"/>
      <c r="P6" s="162"/>
      <c r="Q6" s="136"/>
      <c r="R6" s="162"/>
      <c r="S6" s="136"/>
      <c r="T6" s="162"/>
      <c r="U6" s="171"/>
    </row>
    <row r="7" spans="1:21" ht="16.5" customHeight="1">
      <c r="A7" s="46">
        <v>205</v>
      </c>
      <c r="B7" s="172" t="s">
        <v>43</v>
      </c>
      <c r="C7" s="172"/>
      <c r="D7" s="145">
        <v>48824</v>
      </c>
      <c r="E7" s="146"/>
      <c r="F7" s="79">
        <f aca="true" t="shared" si="0" ref="F7:F39">SUM(H7:I7)</f>
        <v>406</v>
      </c>
      <c r="G7" s="89">
        <f aca="true" t="shared" si="1" ref="G7:G39">F7/D7*1000</f>
        <v>8.315582500409635</v>
      </c>
      <c r="H7" s="79">
        <v>213</v>
      </c>
      <c r="I7" s="73">
        <v>193</v>
      </c>
      <c r="J7" s="79">
        <v>38</v>
      </c>
      <c r="K7" s="89">
        <f>J7/F7*100</f>
        <v>9.35960591133005</v>
      </c>
      <c r="L7" s="79">
        <f aca="true" t="shared" si="2" ref="L7:L39">SUM(N7:O7)</f>
        <v>465</v>
      </c>
      <c r="M7" s="89">
        <f>L7/D7*1000</f>
        <v>9.524004587907587</v>
      </c>
      <c r="N7" s="79">
        <v>256</v>
      </c>
      <c r="O7" s="73">
        <v>209</v>
      </c>
      <c r="P7" s="79">
        <f>F7-L7</f>
        <v>-59</v>
      </c>
      <c r="Q7" s="89">
        <f>P7/D7*1000</f>
        <v>-1.2084220874979519</v>
      </c>
      <c r="R7" s="80">
        <f aca="true" t="shared" si="3" ref="R7:R39">SUM(T7:U7)</f>
        <v>2</v>
      </c>
      <c r="S7" s="89">
        <f>R7/F7*1000</f>
        <v>4.926108374384237</v>
      </c>
      <c r="T7" s="79">
        <v>1</v>
      </c>
      <c r="U7" s="84">
        <v>1</v>
      </c>
    </row>
    <row r="8" spans="1:21" ht="16.5" customHeight="1">
      <c r="A8" s="9">
        <v>321</v>
      </c>
      <c r="B8" s="173" t="s">
        <v>44</v>
      </c>
      <c r="C8" s="173"/>
      <c r="D8" s="141">
        <v>13038</v>
      </c>
      <c r="E8" s="142"/>
      <c r="F8" s="80">
        <f t="shared" si="0"/>
        <v>74</v>
      </c>
      <c r="G8" s="90">
        <f t="shared" si="1"/>
        <v>5.675717134529836</v>
      </c>
      <c r="H8" s="80">
        <v>37</v>
      </c>
      <c r="I8" s="74">
        <v>37</v>
      </c>
      <c r="J8" s="80">
        <v>6</v>
      </c>
      <c r="K8" s="90">
        <f aca="true" t="shared" si="4" ref="K8:K39">J8/F8*100</f>
        <v>8.108108108108109</v>
      </c>
      <c r="L8" s="80">
        <f t="shared" si="2"/>
        <v>182</v>
      </c>
      <c r="M8" s="90">
        <f aca="true" t="shared" si="5" ref="M8:M39">L8/D8*1000</f>
        <v>13.959196195735542</v>
      </c>
      <c r="N8" s="80">
        <v>108</v>
      </c>
      <c r="O8" s="74">
        <v>74</v>
      </c>
      <c r="P8" s="80">
        <f aca="true" t="shared" si="6" ref="P8:P39">F8-L8</f>
        <v>-108</v>
      </c>
      <c r="Q8" s="90">
        <f aca="true" t="shared" si="7" ref="Q8:Q39">P8/D8*1000</f>
        <v>-8.283479061205707</v>
      </c>
      <c r="R8" s="80">
        <f t="shared" si="3"/>
        <v>1</v>
      </c>
      <c r="S8" s="90">
        <f aca="true" t="shared" si="8" ref="S8:S39">R8/F8*1000</f>
        <v>13.513513513513514</v>
      </c>
      <c r="T8" s="80">
        <v>0</v>
      </c>
      <c r="U8" s="85">
        <v>1</v>
      </c>
    </row>
    <row r="9" spans="1:21" ht="16.5" customHeight="1">
      <c r="A9" s="9">
        <v>322</v>
      </c>
      <c r="B9" s="173" t="s">
        <v>45</v>
      </c>
      <c r="C9" s="173"/>
      <c r="D9" s="141">
        <v>19360</v>
      </c>
      <c r="E9" s="142"/>
      <c r="F9" s="80">
        <f t="shared" si="0"/>
        <v>116</v>
      </c>
      <c r="G9" s="90">
        <f t="shared" si="1"/>
        <v>5.991735537190083</v>
      </c>
      <c r="H9" s="80">
        <v>63</v>
      </c>
      <c r="I9" s="74">
        <v>53</v>
      </c>
      <c r="J9" s="80">
        <v>8</v>
      </c>
      <c r="K9" s="90">
        <f t="shared" si="4"/>
        <v>6.896551724137931</v>
      </c>
      <c r="L9" s="80">
        <f t="shared" si="2"/>
        <v>245</v>
      </c>
      <c r="M9" s="90">
        <f t="shared" si="5"/>
        <v>12.65495867768595</v>
      </c>
      <c r="N9" s="80">
        <v>127</v>
      </c>
      <c r="O9" s="74">
        <v>118</v>
      </c>
      <c r="P9" s="80">
        <f t="shared" si="6"/>
        <v>-129</v>
      </c>
      <c r="Q9" s="90">
        <f t="shared" si="7"/>
        <v>-6.663223140495868</v>
      </c>
      <c r="R9" s="80">
        <f t="shared" si="3"/>
        <v>1</v>
      </c>
      <c r="S9" s="90">
        <f t="shared" si="8"/>
        <v>8.620689655172413</v>
      </c>
      <c r="T9" s="80">
        <v>1</v>
      </c>
      <c r="U9" s="85">
        <v>0</v>
      </c>
    </row>
    <row r="10" spans="1:21" ht="16.5" customHeight="1">
      <c r="A10" s="9">
        <v>323</v>
      </c>
      <c r="B10" s="173" t="s">
        <v>46</v>
      </c>
      <c r="C10" s="173"/>
      <c r="D10" s="141">
        <v>8550</v>
      </c>
      <c r="E10" s="142"/>
      <c r="F10" s="80">
        <f t="shared" si="0"/>
        <v>51</v>
      </c>
      <c r="G10" s="90">
        <f t="shared" si="1"/>
        <v>5.964912280701754</v>
      </c>
      <c r="H10" s="80">
        <v>23</v>
      </c>
      <c r="I10" s="74">
        <v>28</v>
      </c>
      <c r="J10" s="80">
        <v>8</v>
      </c>
      <c r="K10" s="90">
        <f t="shared" si="4"/>
        <v>15.686274509803921</v>
      </c>
      <c r="L10" s="80">
        <f t="shared" si="2"/>
        <v>115</v>
      </c>
      <c r="M10" s="90">
        <f t="shared" si="5"/>
        <v>13.450292397660819</v>
      </c>
      <c r="N10" s="80">
        <v>66</v>
      </c>
      <c r="O10" s="74">
        <v>49</v>
      </c>
      <c r="P10" s="80">
        <f t="shared" si="6"/>
        <v>-64</v>
      </c>
      <c r="Q10" s="90">
        <f t="shared" si="7"/>
        <v>-7.485380116959065</v>
      </c>
      <c r="R10" s="80">
        <f t="shared" si="3"/>
        <v>0</v>
      </c>
      <c r="S10" s="90">
        <f t="shared" si="8"/>
        <v>0</v>
      </c>
      <c r="T10" s="80">
        <v>0</v>
      </c>
      <c r="U10" s="85">
        <v>0</v>
      </c>
    </row>
    <row r="11" spans="1:21" ht="16.5" customHeight="1">
      <c r="A11" s="9">
        <v>324</v>
      </c>
      <c r="B11" s="173" t="s">
        <v>47</v>
      </c>
      <c r="C11" s="173"/>
      <c r="D11" s="141">
        <v>5044</v>
      </c>
      <c r="E11" s="142"/>
      <c r="F11" s="80">
        <f t="shared" si="0"/>
        <v>38</v>
      </c>
      <c r="G11" s="90">
        <f t="shared" si="1"/>
        <v>7.53370340999207</v>
      </c>
      <c r="H11" s="80">
        <v>12</v>
      </c>
      <c r="I11" s="74">
        <v>26</v>
      </c>
      <c r="J11" s="80">
        <v>1</v>
      </c>
      <c r="K11" s="90">
        <f t="shared" si="4"/>
        <v>2.631578947368421</v>
      </c>
      <c r="L11" s="80">
        <f t="shared" si="2"/>
        <v>62</v>
      </c>
      <c r="M11" s="90">
        <f t="shared" si="5"/>
        <v>12.291831879460744</v>
      </c>
      <c r="N11" s="80">
        <v>33</v>
      </c>
      <c r="O11" s="74">
        <v>29</v>
      </c>
      <c r="P11" s="80">
        <f t="shared" si="6"/>
        <v>-24</v>
      </c>
      <c r="Q11" s="90">
        <f t="shared" si="7"/>
        <v>-4.758128469468676</v>
      </c>
      <c r="R11" s="80">
        <f t="shared" si="3"/>
        <v>0</v>
      </c>
      <c r="S11" s="90">
        <f t="shared" si="8"/>
        <v>0</v>
      </c>
      <c r="T11" s="80">
        <v>0</v>
      </c>
      <c r="U11" s="85">
        <v>0</v>
      </c>
    </row>
    <row r="12" spans="1:21" ht="16.5" customHeight="1">
      <c r="A12" s="9">
        <v>325</v>
      </c>
      <c r="B12" s="173" t="s">
        <v>48</v>
      </c>
      <c r="C12" s="173"/>
      <c r="D12" s="141">
        <v>2734</v>
      </c>
      <c r="E12" s="142"/>
      <c r="F12" s="80">
        <f t="shared" si="0"/>
        <v>7</v>
      </c>
      <c r="G12" s="90">
        <f t="shared" si="1"/>
        <v>2.560351133869788</v>
      </c>
      <c r="H12" s="80">
        <v>3</v>
      </c>
      <c r="I12" s="74">
        <v>4</v>
      </c>
      <c r="J12" s="80">
        <v>0</v>
      </c>
      <c r="K12" s="90">
        <f t="shared" si="4"/>
        <v>0</v>
      </c>
      <c r="L12" s="80">
        <f t="shared" si="2"/>
        <v>49</v>
      </c>
      <c r="M12" s="90">
        <f t="shared" si="5"/>
        <v>17.922457937088513</v>
      </c>
      <c r="N12" s="80">
        <v>24</v>
      </c>
      <c r="O12" s="74">
        <v>25</v>
      </c>
      <c r="P12" s="80">
        <f t="shared" si="6"/>
        <v>-42</v>
      </c>
      <c r="Q12" s="90">
        <f t="shared" si="7"/>
        <v>-15.362106803218726</v>
      </c>
      <c r="R12" s="80">
        <f t="shared" si="3"/>
        <v>0</v>
      </c>
      <c r="S12" s="90">
        <f t="shared" si="8"/>
        <v>0</v>
      </c>
      <c r="T12" s="80">
        <v>0</v>
      </c>
      <c r="U12" s="85">
        <v>0</v>
      </c>
    </row>
    <row r="13" spans="1:21" ht="16.5" customHeight="1">
      <c r="A13" s="9">
        <v>326</v>
      </c>
      <c r="B13" s="173" t="s">
        <v>49</v>
      </c>
      <c r="C13" s="173"/>
      <c r="D13" s="141">
        <v>5209</v>
      </c>
      <c r="E13" s="142"/>
      <c r="F13" s="80">
        <f t="shared" si="0"/>
        <v>57</v>
      </c>
      <c r="G13" s="90">
        <f t="shared" si="1"/>
        <v>10.942599347283549</v>
      </c>
      <c r="H13" s="80">
        <v>24</v>
      </c>
      <c r="I13" s="74">
        <v>33</v>
      </c>
      <c r="J13" s="80">
        <v>8</v>
      </c>
      <c r="K13" s="90">
        <f t="shared" si="4"/>
        <v>14.035087719298245</v>
      </c>
      <c r="L13" s="80">
        <f t="shared" si="2"/>
        <v>47</v>
      </c>
      <c r="M13" s="90">
        <f t="shared" si="5"/>
        <v>9.022845075830293</v>
      </c>
      <c r="N13" s="80">
        <v>27</v>
      </c>
      <c r="O13" s="74">
        <v>20</v>
      </c>
      <c r="P13" s="80">
        <f t="shared" si="6"/>
        <v>10</v>
      </c>
      <c r="Q13" s="90">
        <f t="shared" si="7"/>
        <v>1.919754271453254</v>
      </c>
      <c r="R13" s="80">
        <f t="shared" si="3"/>
        <v>0</v>
      </c>
      <c r="S13" s="90">
        <f t="shared" si="8"/>
        <v>0</v>
      </c>
      <c r="T13" s="80">
        <v>0</v>
      </c>
      <c r="U13" s="85">
        <v>0</v>
      </c>
    </row>
    <row r="14" spans="1:21" ht="16.5" customHeight="1">
      <c r="A14" s="9">
        <v>327</v>
      </c>
      <c r="B14" s="173" t="s">
        <v>50</v>
      </c>
      <c r="C14" s="173"/>
      <c r="D14" s="141">
        <v>4918</v>
      </c>
      <c r="E14" s="142"/>
      <c r="F14" s="80">
        <f t="shared" si="0"/>
        <v>31</v>
      </c>
      <c r="G14" s="90">
        <f t="shared" si="1"/>
        <v>6.303375355835706</v>
      </c>
      <c r="H14" s="80">
        <v>17</v>
      </c>
      <c r="I14" s="74">
        <v>14</v>
      </c>
      <c r="J14" s="80">
        <v>1</v>
      </c>
      <c r="K14" s="90">
        <f t="shared" si="4"/>
        <v>3.225806451612903</v>
      </c>
      <c r="L14" s="80">
        <f t="shared" si="2"/>
        <v>45</v>
      </c>
      <c r="M14" s="90">
        <f t="shared" si="5"/>
        <v>9.15006100040667</v>
      </c>
      <c r="N14" s="80">
        <v>20</v>
      </c>
      <c r="O14" s="74">
        <v>25</v>
      </c>
      <c r="P14" s="80">
        <f t="shared" si="6"/>
        <v>-14</v>
      </c>
      <c r="Q14" s="90">
        <f t="shared" si="7"/>
        <v>-2.8466856445709636</v>
      </c>
      <c r="R14" s="80">
        <f t="shared" si="3"/>
        <v>0</v>
      </c>
      <c r="S14" s="90">
        <f t="shared" si="8"/>
        <v>0</v>
      </c>
      <c r="T14" s="80">
        <v>0</v>
      </c>
      <c r="U14" s="85">
        <v>0</v>
      </c>
    </row>
    <row r="15" spans="1:21" ht="16.5" customHeight="1">
      <c r="A15" s="9">
        <v>328</v>
      </c>
      <c r="B15" s="174" t="s">
        <v>51</v>
      </c>
      <c r="C15" s="174"/>
      <c r="D15" s="141">
        <v>5757</v>
      </c>
      <c r="E15" s="142"/>
      <c r="F15" s="80">
        <f t="shared" si="0"/>
        <v>49</v>
      </c>
      <c r="G15" s="90">
        <f t="shared" si="1"/>
        <v>8.511377453534827</v>
      </c>
      <c r="H15" s="80">
        <v>31</v>
      </c>
      <c r="I15" s="74">
        <v>18</v>
      </c>
      <c r="J15" s="80">
        <v>6</v>
      </c>
      <c r="K15" s="90">
        <f t="shared" si="4"/>
        <v>12.244897959183673</v>
      </c>
      <c r="L15" s="80">
        <f t="shared" si="2"/>
        <v>69</v>
      </c>
      <c r="M15" s="90">
        <f t="shared" si="5"/>
        <v>11.98540906722251</v>
      </c>
      <c r="N15" s="80">
        <v>44</v>
      </c>
      <c r="O15" s="74">
        <v>25</v>
      </c>
      <c r="P15" s="80">
        <f t="shared" si="6"/>
        <v>-20</v>
      </c>
      <c r="Q15" s="90">
        <f t="shared" si="7"/>
        <v>-3.4740316136876848</v>
      </c>
      <c r="R15" s="80">
        <f t="shared" si="3"/>
        <v>0</v>
      </c>
      <c r="S15" s="90">
        <f t="shared" si="8"/>
        <v>0</v>
      </c>
      <c r="T15" s="80">
        <v>0</v>
      </c>
      <c r="U15" s="85">
        <v>0</v>
      </c>
    </row>
    <row r="16" spans="1:21" ht="16.5" customHeight="1">
      <c r="A16" s="9">
        <v>382</v>
      </c>
      <c r="B16" s="174" t="s">
        <v>52</v>
      </c>
      <c r="C16" s="174"/>
      <c r="D16" s="141">
        <v>10815</v>
      </c>
      <c r="E16" s="142"/>
      <c r="F16" s="80">
        <f t="shared" si="0"/>
        <v>61</v>
      </c>
      <c r="G16" s="90">
        <f t="shared" si="1"/>
        <v>5.640314378178456</v>
      </c>
      <c r="H16" s="80">
        <v>30</v>
      </c>
      <c r="I16" s="74">
        <v>31</v>
      </c>
      <c r="J16" s="80">
        <v>9</v>
      </c>
      <c r="K16" s="90">
        <f t="shared" si="4"/>
        <v>14.754098360655737</v>
      </c>
      <c r="L16" s="80">
        <f t="shared" si="2"/>
        <v>124</v>
      </c>
      <c r="M16" s="90">
        <f t="shared" si="5"/>
        <v>11.465557096625059</v>
      </c>
      <c r="N16" s="80">
        <v>70</v>
      </c>
      <c r="O16" s="74">
        <v>54</v>
      </c>
      <c r="P16" s="80">
        <f t="shared" si="6"/>
        <v>-63</v>
      </c>
      <c r="Q16" s="90">
        <f t="shared" si="7"/>
        <v>-5.825242718446602</v>
      </c>
      <c r="R16" s="80">
        <f t="shared" si="3"/>
        <v>0</v>
      </c>
      <c r="S16" s="90">
        <f t="shared" si="8"/>
        <v>0</v>
      </c>
      <c r="T16" s="80">
        <v>0</v>
      </c>
      <c r="U16" s="85">
        <v>0</v>
      </c>
    </row>
    <row r="17" spans="1:21" ht="16.5" customHeight="1">
      <c r="A17" s="9">
        <v>383</v>
      </c>
      <c r="B17" s="175" t="s">
        <v>53</v>
      </c>
      <c r="C17" s="175"/>
      <c r="D17" s="141">
        <v>10617</v>
      </c>
      <c r="E17" s="142"/>
      <c r="F17" s="80">
        <f t="shared" si="0"/>
        <v>61</v>
      </c>
      <c r="G17" s="90">
        <f t="shared" si="1"/>
        <v>5.745502495996986</v>
      </c>
      <c r="H17" s="80">
        <v>25</v>
      </c>
      <c r="I17" s="74">
        <v>36</v>
      </c>
      <c r="J17" s="80">
        <v>5</v>
      </c>
      <c r="K17" s="90">
        <f t="shared" si="4"/>
        <v>8.19672131147541</v>
      </c>
      <c r="L17" s="80">
        <f t="shared" si="2"/>
        <v>138</v>
      </c>
      <c r="M17" s="90">
        <f t="shared" si="5"/>
        <v>12.99802204012433</v>
      </c>
      <c r="N17" s="80">
        <v>73</v>
      </c>
      <c r="O17" s="74">
        <v>65</v>
      </c>
      <c r="P17" s="80">
        <f t="shared" si="6"/>
        <v>-77</v>
      </c>
      <c r="Q17" s="90">
        <f t="shared" si="7"/>
        <v>-7.252519544127343</v>
      </c>
      <c r="R17" s="80">
        <f t="shared" si="3"/>
        <v>0</v>
      </c>
      <c r="S17" s="90">
        <f t="shared" si="8"/>
        <v>0</v>
      </c>
      <c r="T17" s="80">
        <v>0</v>
      </c>
      <c r="U17" s="85">
        <v>0</v>
      </c>
    </row>
    <row r="18" spans="1:21" ht="16.5" customHeight="1">
      <c r="A18" s="9">
        <v>384</v>
      </c>
      <c r="B18" s="175" t="s">
        <v>54</v>
      </c>
      <c r="C18" s="175"/>
      <c r="D18" s="141">
        <v>15468</v>
      </c>
      <c r="E18" s="142"/>
      <c r="F18" s="80">
        <f t="shared" si="0"/>
        <v>98</v>
      </c>
      <c r="G18" s="90">
        <f t="shared" si="1"/>
        <v>6.335660718903543</v>
      </c>
      <c r="H18" s="80">
        <v>52</v>
      </c>
      <c r="I18" s="74">
        <v>46</v>
      </c>
      <c r="J18" s="80">
        <v>3</v>
      </c>
      <c r="K18" s="90">
        <f t="shared" si="4"/>
        <v>3.061224489795918</v>
      </c>
      <c r="L18" s="80">
        <f t="shared" si="2"/>
        <v>165</v>
      </c>
      <c r="M18" s="90">
        <f t="shared" si="5"/>
        <v>10.667183863460046</v>
      </c>
      <c r="N18" s="80">
        <v>83</v>
      </c>
      <c r="O18" s="74">
        <v>82</v>
      </c>
      <c r="P18" s="80">
        <f t="shared" si="6"/>
        <v>-67</v>
      </c>
      <c r="Q18" s="90">
        <f t="shared" si="7"/>
        <v>-4.3315231445565034</v>
      </c>
      <c r="R18" s="80">
        <f t="shared" si="3"/>
        <v>0</v>
      </c>
      <c r="S18" s="90">
        <f t="shared" si="8"/>
        <v>0</v>
      </c>
      <c r="T18" s="80">
        <v>0</v>
      </c>
      <c r="U18" s="85">
        <v>0</v>
      </c>
    </row>
    <row r="19" spans="1:21" ht="16.5" customHeight="1">
      <c r="A19" s="9">
        <v>385</v>
      </c>
      <c r="B19" s="175" t="s">
        <v>55</v>
      </c>
      <c r="C19" s="175"/>
      <c r="D19" s="141">
        <v>2749</v>
      </c>
      <c r="E19" s="142"/>
      <c r="F19" s="80">
        <f t="shared" si="0"/>
        <v>20</v>
      </c>
      <c r="G19" s="90">
        <f t="shared" si="1"/>
        <v>7.275372862859221</v>
      </c>
      <c r="H19" s="80">
        <v>14</v>
      </c>
      <c r="I19" s="74">
        <v>6</v>
      </c>
      <c r="J19" s="80">
        <v>2</v>
      </c>
      <c r="K19" s="90">
        <f t="shared" si="4"/>
        <v>10</v>
      </c>
      <c r="L19" s="80">
        <f t="shared" si="2"/>
        <v>46</v>
      </c>
      <c r="M19" s="90">
        <f t="shared" si="5"/>
        <v>16.73335758457621</v>
      </c>
      <c r="N19" s="80">
        <v>24</v>
      </c>
      <c r="O19" s="74">
        <v>22</v>
      </c>
      <c r="P19" s="80">
        <f t="shared" si="6"/>
        <v>-26</v>
      </c>
      <c r="Q19" s="90">
        <f t="shared" si="7"/>
        <v>-9.457984721716988</v>
      </c>
      <c r="R19" s="80">
        <f t="shared" si="3"/>
        <v>0</v>
      </c>
      <c r="S19" s="90">
        <f t="shared" si="8"/>
        <v>0</v>
      </c>
      <c r="T19" s="80">
        <v>0</v>
      </c>
      <c r="U19" s="85">
        <v>0</v>
      </c>
    </row>
    <row r="20" spans="1:21" ht="16.5" customHeight="1">
      <c r="A20" s="10">
        <v>386</v>
      </c>
      <c r="B20" s="176" t="s">
        <v>56</v>
      </c>
      <c r="C20" s="176"/>
      <c r="D20" s="143">
        <v>4097</v>
      </c>
      <c r="E20" s="144"/>
      <c r="F20" s="81">
        <f t="shared" si="0"/>
        <v>31</v>
      </c>
      <c r="G20" s="91">
        <f t="shared" si="1"/>
        <v>7.5665120820112275</v>
      </c>
      <c r="H20" s="81">
        <v>12</v>
      </c>
      <c r="I20" s="75">
        <v>19</v>
      </c>
      <c r="J20" s="81">
        <v>6</v>
      </c>
      <c r="K20" s="91">
        <f t="shared" si="4"/>
        <v>19.35483870967742</v>
      </c>
      <c r="L20" s="81">
        <f t="shared" si="2"/>
        <v>54</v>
      </c>
      <c r="M20" s="91">
        <f t="shared" si="5"/>
        <v>13.18037588479375</v>
      </c>
      <c r="N20" s="81">
        <v>29</v>
      </c>
      <c r="O20" s="75">
        <v>25</v>
      </c>
      <c r="P20" s="81">
        <f t="shared" si="6"/>
        <v>-23</v>
      </c>
      <c r="Q20" s="91">
        <f t="shared" si="7"/>
        <v>-5.613863802782523</v>
      </c>
      <c r="R20" s="80">
        <f t="shared" si="3"/>
        <v>0</v>
      </c>
      <c r="S20" s="91">
        <f t="shared" si="8"/>
        <v>0</v>
      </c>
      <c r="T20" s="81">
        <v>0</v>
      </c>
      <c r="U20" s="86">
        <v>0</v>
      </c>
    </row>
    <row r="21" spans="1:21" ht="16.5" customHeight="1">
      <c r="A21" s="8">
        <v>206</v>
      </c>
      <c r="B21" s="177" t="s">
        <v>57</v>
      </c>
      <c r="C21" s="177"/>
      <c r="D21" s="145">
        <v>63407</v>
      </c>
      <c r="E21" s="146"/>
      <c r="F21" s="79">
        <f t="shared" si="0"/>
        <v>570</v>
      </c>
      <c r="G21" s="89">
        <f t="shared" si="1"/>
        <v>8.98954374122731</v>
      </c>
      <c r="H21" s="79">
        <v>291</v>
      </c>
      <c r="I21" s="73">
        <v>279</v>
      </c>
      <c r="J21" s="79">
        <v>52</v>
      </c>
      <c r="K21" s="89">
        <f t="shared" si="4"/>
        <v>9.12280701754386</v>
      </c>
      <c r="L21" s="79">
        <f t="shared" si="2"/>
        <v>489</v>
      </c>
      <c r="M21" s="89">
        <f t="shared" si="5"/>
        <v>7.712082262210797</v>
      </c>
      <c r="N21" s="79">
        <v>292</v>
      </c>
      <c r="O21" s="73">
        <v>197</v>
      </c>
      <c r="P21" s="79">
        <f t="shared" si="6"/>
        <v>81</v>
      </c>
      <c r="Q21" s="89">
        <f t="shared" si="7"/>
        <v>1.2774614790165124</v>
      </c>
      <c r="R21" s="79">
        <f t="shared" si="3"/>
        <v>0</v>
      </c>
      <c r="S21" s="89">
        <f t="shared" si="8"/>
        <v>0</v>
      </c>
      <c r="T21" s="79">
        <v>0</v>
      </c>
      <c r="U21" s="84">
        <v>0</v>
      </c>
    </row>
    <row r="22" spans="1:21" ht="16.5" customHeight="1">
      <c r="A22" s="9">
        <v>207</v>
      </c>
      <c r="B22" s="175" t="s">
        <v>58</v>
      </c>
      <c r="C22" s="175"/>
      <c r="D22" s="141">
        <v>42831</v>
      </c>
      <c r="E22" s="142"/>
      <c r="F22" s="80">
        <f t="shared" si="0"/>
        <v>514</v>
      </c>
      <c r="G22" s="90">
        <f t="shared" si="1"/>
        <v>12.00065373210992</v>
      </c>
      <c r="H22" s="80">
        <v>257</v>
      </c>
      <c r="I22" s="74">
        <v>257</v>
      </c>
      <c r="J22" s="80">
        <v>48</v>
      </c>
      <c r="K22" s="90">
        <f t="shared" si="4"/>
        <v>9.33852140077821</v>
      </c>
      <c r="L22" s="80">
        <f t="shared" si="2"/>
        <v>289</v>
      </c>
      <c r="M22" s="90">
        <f t="shared" si="5"/>
        <v>6.747449277392543</v>
      </c>
      <c r="N22" s="80">
        <v>160</v>
      </c>
      <c r="O22" s="74">
        <v>129</v>
      </c>
      <c r="P22" s="80">
        <f t="shared" si="6"/>
        <v>225</v>
      </c>
      <c r="Q22" s="90">
        <f t="shared" si="7"/>
        <v>5.253204454717378</v>
      </c>
      <c r="R22" s="80">
        <f t="shared" si="3"/>
        <v>0</v>
      </c>
      <c r="S22" s="90">
        <f t="shared" si="8"/>
        <v>0</v>
      </c>
      <c r="T22" s="80">
        <v>0</v>
      </c>
      <c r="U22" s="85">
        <v>0</v>
      </c>
    </row>
    <row r="23" spans="1:21" ht="16.5" customHeight="1">
      <c r="A23" s="9">
        <v>401</v>
      </c>
      <c r="B23" s="175" t="s">
        <v>59</v>
      </c>
      <c r="C23" s="175"/>
      <c r="D23" s="141">
        <v>15799</v>
      </c>
      <c r="E23" s="142"/>
      <c r="F23" s="80">
        <f t="shared" si="0"/>
        <v>108</v>
      </c>
      <c r="G23" s="90">
        <f t="shared" si="1"/>
        <v>6.835875688334705</v>
      </c>
      <c r="H23" s="80">
        <v>44</v>
      </c>
      <c r="I23" s="74">
        <v>64</v>
      </c>
      <c r="J23" s="80">
        <v>12</v>
      </c>
      <c r="K23" s="90">
        <f t="shared" si="4"/>
        <v>11.11111111111111</v>
      </c>
      <c r="L23" s="80">
        <f t="shared" si="2"/>
        <v>147</v>
      </c>
      <c r="M23" s="90">
        <f t="shared" si="5"/>
        <v>9.30438635356668</v>
      </c>
      <c r="N23" s="80">
        <v>77</v>
      </c>
      <c r="O23" s="74">
        <v>70</v>
      </c>
      <c r="P23" s="80">
        <f t="shared" si="6"/>
        <v>-39</v>
      </c>
      <c r="Q23" s="90">
        <f t="shared" si="7"/>
        <v>-2.468510665231977</v>
      </c>
      <c r="R23" s="80">
        <f t="shared" si="3"/>
        <v>0</v>
      </c>
      <c r="S23" s="90">
        <f t="shared" si="8"/>
        <v>0</v>
      </c>
      <c r="T23" s="80">
        <v>0</v>
      </c>
      <c r="U23" s="85">
        <v>0</v>
      </c>
    </row>
    <row r="24" spans="1:21" ht="16.5" customHeight="1">
      <c r="A24" s="9">
        <v>402</v>
      </c>
      <c r="B24" s="175" t="s">
        <v>60</v>
      </c>
      <c r="C24" s="175"/>
      <c r="D24" s="141">
        <v>10284</v>
      </c>
      <c r="E24" s="142"/>
      <c r="F24" s="80">
        <f t="shared" si="0"/>
        <v>59</v>
      </c>
      <c r="G24" s="90">
        <f t="shared" si="1"/>
        <v>5.73706728899261</v>
      </c>
      <c r="H24" s="80">
        <v>25</v>
      </c>
      <c r="I24" s="74">
        <v>34</v>
      </c>
      <c r="J24" s="80">
        <v>5</v>
      </c>
      <c r="K24" s="90">
        <f t="shared" si="4"/>
        <v>8.47457627118644</v>
      </c>
      <c r="L24" s="80">
        <f t="shared" si="2"/>
        <v>100</v>
      </c>
      <c r="M24" s="90">
        <f t="shared" si="5"/>
        <v>9.723842862699339</v>
      </c>
      <c r="N24" s="80">
        <v>54</v>
      </c>
      <c r="O24" s="74">
        <v>46</v>
      </c>
      <c r="P24" s="80">
        <f t="shared" si="6"/>
        <v>-41</v>
      </c>
      <c r="Q24" s="90">
        <f t="shared" si="7"/>
        <v>-3.9867755737067285</v>
      </c>
      <c r="R24" s="80">
        <f t="shared" si="3"/>
        <v>1</v>
      </c>
      <c r="S24" s="90">
        <f t="shared" si="8"/>
        <v>16.949152542372882</v>
      </c>
      <c r="T24" s="80">
        <v>0</v>
      </c>
      <c r="U24" s="85">
        <v>1</v>
      </c>
    </row>
    <row r="25" spans="1:21" ht="16.5" customHeight="1">
      <c r="A25" s="9">
        <v>404</v>
      </c>
      <c r="B25" s="175" t="s">
        <v>61</v>
      </c>
      <c r="C25" s="175"/>
      <c r="D25" s="141">
        <v>5988</v>
      </c>
      <c r="E25" s="142"/>
      <c r="F25" s="80">
        <f t="shared" si="0"/>
        <v>42</v>
      </c>
      <c r="G25" s="90">
        <f t="shared" si="1"/>
        <v>7.014028056112225</v>
      </c>
      <c r="H25" s="80">
        <v>24</v>
      </c>
      <c r="I25" s="74">
        <v>18</v>
      </c>
      <c r="J25" s="80">
        <v>3</v>
      </c>
      <c r="K25" s="90">
        <f t="shared" si="4"/>
        <v>7.142857142857142</v>
      </c>
      <c r="L25" s="80">
        <f t="shared" si="2"/>
        <v>88</v>
      </c>
      <c r="M25" s="90">
        <f t="shared" si="5"/>
        <v>14.696058784235136</v>
      </c>
      <c r="N25" s="80">
        <v>42</v>
      </c>
      <c r="O25" s="74">
        <v>46</v>
      </c>
      <c r="P25" s="80">
        <f t="shared" si="6"/>
        <v>-46</v>
      </c>
      <c r="Q25" s="90">
        <f t="shared" si="7"/>
        <v>-7.682030728122912</v>
      </c>
      <c r="R25" s="80">
        <f t="shared" si="3"/>
        <v>0</v>
      </c>
      <c r="S25" s="90">
        <f t="shared" si="8"/>
        <v>0</v>
      </c>
      <c r="T25" s="80">
        <v>0</v>
      </c>
      <c r="U25" s="85">
        <v>0</v>
      </c>
    </row>
    <row r="26" spans="1:21" ht="16.5" customHeight="1">
      <c r="A26" s="9">
        <v>405</v>
      </c>
      <c r="B26" s="175" t="s">
        <v>62</v>
      </c>
      <c r="C26" s="175"/>
      <c r="D26" s="141">
        <v>10491</v>
      </c>
      <c r="E26" s="142"/>
      <c r="F26" s="80">
        <f t="shared" si="0"/>
        <v>72</v>
      </c>
      <c r="G26" s="90">
        <f t="shared" si="1"/>
        <v>6.863025450386045</v>
      </c>
      <c r="H26" s="80">
        <v>36</v>
      </c>
      <c r="I26" s="74">
        <v>36</v>
      </c>
      <c r="J26" s="80">
        <v>3</v>
      </c>
      <c r="K26" s="90">
        <f t="shared" si="4"/>
        <v>4.166666666666666</v>
      </c>
      <c r="L26" s="80">
        <f t="shared" si="2"/>
        <v>93</v>
      </c>
      <c r="M26" s="90">
        <f t="shared" si="5"/>
        <v>8.864741206748642</v>
      </c>
      <c r="N26" s="80">
        <v>45</v>
      </c>
      <c r="O26" s="74">
        <v>48</v>
      </c>
      <c r="P26" s="80">
        <f t="shared" si="6"/>
        <v>-21</v>
      </c>
      <c r="Q26" s="90">
        <f t="shared" si="7"/>
        <v>-2.0017157563625965</v>
      </c>
      <c r="R26" s="80">
        <f t="shared" si="3"/>
        <v>0</v>
      </c>
      <c r="S26" s="90">
        <f t="shared" si="8"/>
        <v>0</v>
      </c>
      <c r="T26" s="80">
        <v>0</v>
      </c>
      <c r="U26" s="85">
        <v>0</v>
      </c>
    </row>
    <row r="27" spans="1:21" ht="16.5" customHeight="1">
      <c r="A27" s="9">
        <v>406</v>
      </c>
      <c r="B27" s="175" t="s">
        <v>63</v>
      </c>
      <c r="C27" s="175"/>
      <c r="D27" s="141">
        <v>5404</v>
      </c>
      <c r="E27" s="142"/>
      <c r="F27" s="80">
        <f t="shared" si="0"/>
        <v>29</v>
      </c>
      <c r="G27" s="90">
        <f t="shared" si="1"/>
        <v>5.36639526276832</v>
      </c>
      <c r="H27" s="80">
        <v>14</v>
      </c>
      <c r="I27" s="74">
        <v>15</v>
      </c>
      <c r="J27" s="80">
        <v>1</v>
      </c>
      <c r="K27" s="90">
        <f t="shared" si="4"/>
        <v>3.4482758620689653</v>
      </c>
      <c r="L27" s="80">
        <f t="shared" si="2"/>
        <v>45</v>
      </c>
      <c r="M27" s="90">
        <f t="shared" si="5"/>
        <v>8.32716506291636</v>
      </c>
      <c r="N27" s="80">
        <v>26</v>
      </c>
      <c r="O27" s="74">
        <v>19</v>
      </c>
      <c r="P27" s="80">
        <f t="shared" si="6"/>
        <v>-16</v>
      </c>
      <c r="Q27" s="90">
        <f t="shared" si="7"/>
        <v>-2.9607698001480385</v>
      </c>
      <c r="R27" s="80">
        <f t="shared" si="3"/>
        <v>0</v>
      </c>
      <c r="S27" s="90">
        <f t="shared" si="8"/>
        <v>0</v>
      </c>
      <c r="T27" s="80">
        <v>0</v>
      </c>
      <c r="U27" s="85">
        <v>0</v>
      </c>
    </row>
    <row r="28" spans="1:21" ht="16.5" customHeight="1">
      <c r="A28" s="9">
        <v>407</v>
      </c>
      <c r="B28" s="175" t="s">
        <v>64</v>
      </c>
      <c r="C28" s="175"/>
      <c r="D28" s="141">
        <v>9879</v>
      </c>
      <c r="E28" s="142"/>
      <c r="F28" s="80">
        <f t="shared" si="0"/>
        <v>70</v>
      </c>
      <c r="G28" s="90">
        <f t="shared" si="1"/>
        <v>7.0857374228160745</v>
      </c>
      <c r="H28" s="80">
        <v>36</v>
      </c>
      <c r="I28" s="74">
        <v>34</v>
      </c>
      <c r="J28" s="80">
        <v>5</v>
      </c>
      <c r="K28" s="90">
        <f t="shared" si="4"/>
        <v>7.142857142857142</v>
      </c>
      <c r="L28" s="80">
        <f t="shared" si="2"/>
        <v>107</v>
      </c>
      <c r="M28" s="90">
        <f t="shared" si="5"/>
        <v>10.831055774875999</v>
      </c>
      <c r="N28" s="80">
        <v>66</v>
      </c>
      <c r="O28" s="74">
        <v>41</v>
      </c>
      <c r="P28" s="80">
        <f t="shared" si="6"/>
        <v>-37</v>
      </c>
      <c r="Q28" s="90">
        <f t="shared" si="7"/>
        <v>-3.745318352059925</v>
      </c>
      <c r="R28" s="80">
        <f t="shared" si="3"/>
        <v>0</v>
      </c>
      <c r="S28" s="90">
        <f t="shared" si="8"/>
        <v>0</v>
      </c>
      <c r="T28" s="80">
        <v>0</v>
      </c>
      <c r="U28" s="85">
        <v>0</v>
      </c>
    </row>
    <row r="29" spans="1:21" ht="16.5" customHeight="1">
      <c r="A29" s="9">
        <v>408</v>
      </c>
      <c r="B29" s="175" t="s">
        <v>65</v>
      </c>
      <c r="C29" s="175"/>
      <c r="D29" s="141">
        <v>10384</v>
      </c>
      <c r="E29" s="142"/>
      <c r="F29" s="80">
        <f t="shared" si="0"/>
        <v>81</v>
      </c>
      <c r="G29" s="90">
        <f t="shared" si="1"/>
        <v>7.8004622496147915</v>
      </c>
      <c r="H29" s="80">
        <v>43</v>
      </c>
      <c r="I29" s="74">
        <v>38</v>
      </c>
      <c r="J29" s="80">
        <v>5</v>
      </c>
      <c r="K29" s="90">
        <f t="shared" si="4"/>
        <v>6.172839506172839</v>
      </c>
      <c r="L29" s="80">
        <f t="shared" si="2"/>
        <v>117</v>
      </c>
      <c r="M29" s="90">
        <f t="shared" si="5"/>
        <v>11.267334360554699</v>
      </c>
      <c r="N29" s="80">
        <v>67</v>
      </c>
      <c r="O29" s="74">
        <v>50</v>
      </c>
      <c r="P29" s="80">
        <f t="shared" si="6"/>
        <v>-36</v>
      </c>
      <c r="Q29" s="90">
        <f t="shared" si="7"/>
        <v>-3.4668721109399074</v>
      </c>
      <c r="R29" s="80">
        <f t="shared" si="3"/>
        <v>0</v>
      </c>
      <c r="S29" s="90">
        <f t="shared" si="8"/>
        <v>0</v>
      </c>
      <c r="T29" s="80">
        <v>0</v>
      </c>
      <c r="U29" s="85">
        <v>0</v>
      </c>
    </row>
    <row r="30" spans="1:21" ht="16.5" customHeight="1">
      <c r="A30" s="9">
        <v>409</v>
      </c>
      <c r="B30" s="175" t="s">
        <v>66</v>
      </c>
      <c r="C30" s="175"/>
      <c r="D30" s="141">
        <v>8438</v>
      </c>
      <c r="E30" s="142"/>
      <c r="F30" s="80">
        <f t="shared" si="0"/>
        <v>55</v>
      </c>
      <c r="G30" s="90">
        <f t="shared" si="1"/>
        <v>6.518132258829107</v>
      </c>
      <c r="H30" s="80">
        <v>25</v>
      </c>
      <c r="I30" s="74">
        <v>30</v>
      </c>
      <c r="J30" s="80">
        <v>3</v>
      </c>
      <c r="K30" s="90">
        <f t="shared" si="4"/>
        <v>5.454545454545454</v>
      </c>
      <c r="L30" s="80">
        <f t="shared" si="2"/>
        <v>120</v>
      </c>
      <c r="M30" s="90">
        <f t="shared" si="5"/>
        <v>14.22137947380896</v>
      </c>
      <c r="N30" s="80">
        <v>64</v>
      </c>
      <c r="O30" s="74">
        <v>56</v>
      </c>
      <c r="P30" s="80">
        <f t="shared" si="6"/>
        <v>-65</v>
      </c>
      <c r="Q30" s="90">
        <f t="shared" si="7"/>
        <v>-7.703247214979854</v>
      </c>
      <c r="R30" s="80">
        <f t="shared" si="3"/>
        <v>0</v>
      </c>
      <c r="S30" s="90">
        <f t="shared" si="8"/>
        <v>0</v>
      </c>
      <c r="T30" s="80">
        <v>0</v>
      </c>
      <c r="U30" s="85">
        <v>0</v>
      </c>
    </row>
    <row r="31" spans="1:21" ht="16.5" customHeight="1">
      <c r="A31" s="10">
        <v>411</v>
      </c>
      <c r="B31" s="176" t="s">
        <v>67</v>
      </c>
      <c r="C31" s="176"/>
      <c r="D31" s="143">
        <v>12119</v>
      </c>
      <c r="E31" s="144"/>
      <c r="F31" s="81">
        <f t="shared" si="0"/>
        <v>123</v>
      </c>
      <c r="G31" s="91">
        <f t="shared" si="1"/>
        <v>10.149352256786862</v>
      </c>
      <c r="H31" s="81">
        <v>64</v>
      </c>
      <c r="I31" s="75">
        <v>59</v>
      </c>
      <c r="J31" s="81">
        <v>13</v>
      </c>
      <c r="K31" s="91">
        <f t="shared" si="4"/>
        <v>10.569105691056912</v>
      </c>
      <c r="L31" s="81">
        <f t="shared" si="2"/>
        <v>84</v>
      </c>
      <c r="M31" s="91">
        <f t="shared" si="5"/>
        <v>6.931264955854443</v>
      </c>
      <c r="N31" s="81">
        <v>52</v>
      </c>
      <c r="O31" s="75">
        <v>32</v>
      </c>
      <c r="P31" s="81">
        <f t="shared" si="6"/>
        <v>39</v>
      </c>
      <c r="Q31" s="91">
        <f t="shared" si="7"/>
        <v>3.21808730093242</v>
      </c>
      <c r="R31" s="81">
        <f t="shared" si="3"/>
        <v>1</v>
      </c>
      <c r="S31" s="91">
        <f t="shared" si="8"/>
        <v>8.130081300813009</v>
      </c>
      <c r="T31" s="81">
        <v>0</v>
      </c>
      <c r="U31" s="86">
        <v>1</v>
      </c>
    </row>
    <row r="32" spans="1:21" ht="16.5" customHeight="1">
      <c r="A32" s="8">
        <v>208</v>
      </c>
      <c r="B32" s="177" t="s">
        <v>68</v>
      </c>
      <c r="C32" s="177"/>
      <c r="D32" s="145">
        <v>49388</v>
      </c>
      <c r="E32" s="146"/>
      <c r="F32" s="79">
        <f t="shared" si="0"/>
        <v>494</v>
      </c>
      <c r="G32" s="89">
        <f t="shared" si="1"/>
        <v>10.002429740017819</v>
      </c>
      <c r="H32" s="79">
        <v>262</v>
      </c>
      <c r="I32" s="73">
        <v>232</v>
      </c>
      <c r="J32" s="79">
        <v>34</v>
      </c>
      <c r="K32" s="89">
        <f t="shared" si="4"/>
        <v>6.882591093117409</v>
      </c>
      <c r="L32" s="79">
        <f t="shared" si="2"/>
        <v>450</v>
      </c>
      <c r="M32" s="89">
        <f t="shared" si="5"/>
        <v>9.111525066817851</v>
      </c>
      <c r="N32" s="79">
        <v>227</v>
      </c>
      <c r="O32" s="73">
        <v>223</v>
      </c>
      <c r="P32" s="79">
        <f t="shared" si="6"/>
        <v>44</v>
      </c>
      <c r="Q32" s="89">
        <f t="shared" si="7"/>
        <v>0.8909046731999677</v>
      </c>
      <c r="R32" s="80">
        <f t="shared" si="3"/>
        <v>4</v>
      </c>
      <c r="S32" s="89">
        <f t="shared" si="8"/>
        <v>8.097165991902834</v>
      </c>
      <c r="T32" s="79">
        <v>1</v>
      </c>
      <c r="U32" s="84">
        <v>3</v>
      </c>
    </row>
    <row r="33" spans="1:21" ht="16.5" customHeight="1">
      <c r="A33" s="9">
        <v>421</v>
      </c>
      <c r="B33" s="175" t="s">
        <v>69</v>
      </c>
      <c r="C33" s="175"/>
      <c r="D33" s="141">
        <v>5436</v>
      </c>
      <c r="E33" s="142"/>
      <c r="F33" s="80">
        <f t="shared" si="0"/>
        <v>37</v>
      </c>
      <c r="G33" s="90">
        <f t="shared" si="1"/>
        <v>6.8064753495217065</v>
      </c>
      <c r="H33" s="80">
        <v>22</v>
      </c>
      <c r="I33" s="74">
        <v>15</v>
      </c>
      <c r="J33" s="80">
        <v>1</v>
      </c>
      <c r="K33" s="90">
        <f t="shared" si="4"/>
        <v>2.7027027027027026</v>
      </c>
      <c r="L33" s="80">
        <f t="shared" si="2"/>
        <v>66</v>
      </c>
      <c r="M33" s="90">
        <f t="shared" si="5"/>
        <v>12.141280353200882</v>
      </c>
      <c r="N33" s="80">
        <v>38</v>
      </c>
      <c r="O33" s="74">
        <v>28</v>
      </c>
      <c r="P33" s="80">
        <f t="shared" si="6"/>
        <v>-29</v>
      </c>
      <c r="Q33" s="90">
        <f t="shared" si="7"/>
        <v>-5.334805003679175</v>
      </c>
      <c r="R33" s="80">
        <f t="shared" si="3"/>
        <v>0</v>
      </c>
      <c r="S33" s="90">
        <f t="shared" si="8"/>
        <v>0</v>
      </c>
      <c r="T33" s="80">
        <v>0</v>
      </c>
      <c r="U33" s="85">
        <v>0</v>
      </c>
    </row>
    <row r="34" spans="1:21" ht="16.5" customHeight="1">
      <c r="A34" s="9">
        <v>422</v>
      </c>
      <c r="B34" s="175" t="s">
        <v>70</v>
      </c>
      <c r="C34" s="175"/>
      <c r="D34" s="141">
        <v>8853</v>
      </c>
      <c r="E34" s="142"/>
      <c r="F34" s="80">
        <f t="shared" si="0"/>
        <v>53</v>
      </c>
      <c r="G34" s="90">
        <f t="shared" si="1"/>
        <v>5.986671184909071</v>
      </c>
      <c r="H34" s="80">
        <v>25</v>
      </c>
      <c r="I34" s="74">
        <v>28</v>
      </c>
      <c r="J34" s="80">
        <v>6</v>
      </c>
      <c r="K34" s="90">
        <f t="shared" si="4"/>
        <v>11.320754716981133</v>
      </c>
      <c r="L34" s="80">
        <f t="shared" si="2"/>
        <v>124</v>
      </c>
      <c r="M34" s="90">
        <f t="shared" si="5"/>
        <v>14.006551451485372</v>
      </c>
      <c r="N34" s="80">
        <v>65</v>
      </c>
      <c r="O34" s="74">
        <v>59</v>
      </c>
      <c r="P34" s="80">
        <f t="shared" si="6"/>
        <v>-71</v>
      </c>
      <c r="Q34" s="90">
        <f t="shared" si="7"/>
        <v>-8.019880266576301</v>
      </c>
      <c r="R34" s="80">
        <f t="shared" si="3"/>
        <v>1</v>
      </c>
      <c r="S34" s="90">
        <f t="shared" si="8"/>
        <v>18.867924528301884</v>
      </c>
      <c r="T34" s="80">
        <v>1</v>
      </c>
      <c r="U34" s="85">
        <v>0</v>
      </c>
    </row>
    <row r="35" spans="1:21" ht="16.5" customHeight="1">
      <c r="A35" s="9">
        <v>423</v>
      </c>
      <c r="B35" s="175" t="s">
        <v>71</v>
      </c>
      <c r="C35" s="175"/>
      <c r="D35" s="141">
        <v>6264</v>
      </c>
      <c r="E35" s="142"/>
      <c r="F35" s="80">
        <f t="shared" si="0"/>
        <v>44</v>
      </c>
      <c r="G35" s="90">
        <f t="shared" si="1"/>
        <v>7.0242656449553005</v>
      </c>
      <c r="H35" s="80">
        <v>24</v>
      </c>
      <c r="I35" s="74">
        <v>20</v>
      </c>
      <c r="J35" s="80">
        <v>1</v>
      </c>
      <c r="K35" s="90">
        <f t="shared" si="4"/>
        <v>2.272727272727273</v>
      </c>
      <c r="L35" s="80">
        <f t="shared" si="2"/>
        <v>65</v>
      </c>
      <c r="M35" s="90">
        <f t="shared" si="5"/>
        <v>10.376756066411238</v>
      </c>
      <c r="N35" s="80">
        <v>34</v>
      </c>
      <c r="O35" s="74">
        <v>31</v>
      </c>
      <c r="P35" s="80">
        <f t="shared" si="6"/>
        <v>-21</v>
      </c>
      <c r="Q35" s="90">
        <f t="shared" si="7"/>
        <v>-3.352490421455939</v>
      </c>
      <c r="R35" s="80">
        <f t="shared" si="3"/>
        <v>0</v>
      </c>
      <c r="S35" s="90">
        <f t="shared" si="8"/>
        <v>0</v>
      </c>
      <c r="T35" s="80">
        <v>0</v>
      </c>
      <c r="U35" s="85">
        <v>0</v>
      </c>
    </row>
    <row r="36" spans="1:21" ht="16.5" customHeight="1">
      <c r="A36" s="9">
        <v>424</v>
      </c>
      <c r="B36" s="175" t="s">
        <v>72</v>
      </c>
      <c r="C36" s="175"/>
      <c r="D36" s="141">
        <v>7834</v>
      </c>
      <c r="E36" s="142"/>
      <c r="F36" s="80">
        <f t="shared" si="0"/>
        <v>59</v>
      </c>
      <c r="G36" s="90">
        <f t="shared" si="1"/>
        <v>7.5312739341332655</v>
      </c>
      <c r="H36" s="80">
        <v>32</v>
      </c>
      <c r="I36" s="74">
        <v>27</v>
      </c>
      <c r="J36" s="80">
        <v>7</v>
      </c>
      <c r="K36" s="90">
        <f t="shared" si="4"/>
        <v>11.864406779661017</v>
      </c>
      <c r="L36" s="80">
        <f t="shared" si="2"/>
        <v>65</v>
      </c>
      <c r="M36" s="90">
        <f t="shared" si="5"/>
        <v>8.297166198621394</v>
      </c>
      <c r="N36" s="80">
        <v>35</v>
      </c>
      <c r="O36" s="74">
        <v>30</v>
      </c>
      <c r="P36" s="80">
        <f t="shared" si="6"/>
        <v>-6</v>
      </c>
      <c r="Q36" s="90">
        <f t="shared" si="7"/>
        <v>-0.7658922644881286</v>
      </c>
      <c r="R36" s="80">
        <f t="shared" si="3"/>
        <v>0</v>
      </c>
      <c r="S36" s="90">
        <f t="shared" si="8"/>
        <v>0</v>
      </c>
      <c r="T36" s="80">
        <v>0</v>
      </c>
      <c r="U36" s="85">
        <v>0</v>
      </c>
    </row>
    <row r="37" spans="1:21" ht="16.5" customHeight="1">
      <c r="A37" s="9">
        <v>425</v>
      </c>
      <c r="B37" s="175" t="s">
        <v>73</v>
      </c>
      <c r="C37" s="175"/>
      <c r="D37" s="141">
        <v>2699</v>
      </c>
      <c r="E37" s="142"/>
      <c r="F37" s="80">
        <f t="shared" si="0"/>
        <v>19</v>
      </c>
      <c r="G37" s="90">
        <f t="shared" si="1"/>
        <v>7.03964431270841</v>
      </c>
      <c r="H37" s="80">
        <v>10</v>
      </c>
      <c r="I37" s="74">
        <v>9</v>
      </c>
      <c r="J37" s="80">
        <v>1</v>
      </c>
      <c r="K37" s="90">
        <f t="shared" si="4"/>
        <v>5.263157894736842</v>
      </c>
      <c r="L37" s="80">
        <f t="shared" si="2"/>
        <v>27</v>
      </c>
      <c r="M37" s="90">
        <f t="shared" si="5"/>
        <v>10.003705075954057</v>
      </c>
      <c r="N37" s="80">
        <v>12</v>
      </c>
      <c r="O37" s="74">
        <v>15</v>
      </c>
      <c r="P37" s="80">
        <f t="shared" si="6"/>
        <v>-8</v>
      </c>
      <c r="Q37" s="90">
        <f t="shared" si="7"/>
        <v>-2.9640607632456466</v>
      </c>
      <c r="R37" s="80">
        <f t="shared" si="3"/>
        <v>0</v>
      </c>
      <c r="S37" s="90">
        <f t="shared" si="8"/>
        <v>0</v>
      </c>
      <c r="T37" s="80">
        <v>0</v>
      </c>
      <c r="U37" s="85">
        <v>0</v>
      </c>
    </row>
    <row r="38" spans="1:21" ht="16.5" customHeight="1">
      <c r="A38" s="9">
        <v>426</v>
      </c>
      <c r="B38" s="175" t="s">
        <v>74</v>
      </c>
      <c r="C38" s="175"/>
      <c r="D38" s="141">
        <v>2871</v>
      </c>
      <c r="E38" s="142"/>
      <c r="F38" s="80">
        <f t="shared" si="0"/>
        <v>23</v>
      </c>
      <c r="G38" s="90">
        <f t="shared" si="1"/>
        <v>8.011145942180425</v>
      </c>
      <c r="H38" s="80">
        <v>12</v>
      </c>
      <c r="I38" s="74">
        <v>11</v>
      </c>
      <c r="J38" s="80">
        <v>0</v>
      </c>
      <c r="K38" s="90">
        <f t="shared" si="4"/>
        <v>0</v>
      </c>
      <c r="L38" s="80">
        <f t="shared" si="2"/>
        <v>34</v>
      </c>
      <c r="M38" s="90">
        <f t="shared" si="5"/>
        <v>11.842563566701497</v>
      </c>
      <c r="N38" s="80">
        <v>18</v>
      </c>
      <c r="O38" s="74">
        <v>16</v>
      </c>
      <c r="P38" s="80">
        <f t="shared" si="6"/>
        <v>-11</v>
      </c>
      <c r="Q38" s="90">
        <f t="shared" si="7"/>
        <v>-3.8314176245210727</v>
      </c>
      <c r="R38" s="80">
        <f t="shared" si="3"/>
        <v>0</v>
      </c>
      <c r="S38" s="90">
        <f t="shared" si="8"/>
        <v>0</v>
      </c>
      <c r="T38" s="80">
        <v>0</v>
      </c>
      <c r="U38" s="85">
        <v>0</v>
      </c>
    </row>
    <row r="39" spans="1:21" ht="16.5" customHeight="1" thickBot="1">
      <c r="A39" s="11">
        <v>427</v>
      </c>
      <c r="B39" s="178" t="s">
        <v>75</v>
      </c>
      <c r="C39" s="178"/>
      <c r="D39" s="157">
        <v>2552</v>
      </c>
      <c r="E39" s="158"/>
      <c r="F39" s="82">
        <f t="shared" si="0"/>
        <v>9</v>
      </c>
      <c r="G39" s="92">
        <f t="shared" si="1"/>
        <v>3.5266457680250785</v>
      </c>
      <c r="H39" s="82">
        <v>4</v>
      </c>
      <c r="I39" s="76">
        <v>5</v>
      </c>
      <c r="J39" s="82">
        <v>0</v>
      </c>
      <c r="K39" s="92">
        <f t="shared" si="4"/>
        <v>0</v>
      </c>
      <c r="L39" s="82">
        <f t="shared" si="2"/>
        <v>25</v>
      </c>
      <c r="M39" s="92">
        <f t="shared" si="5"/>
        <v>9.796238244514107</v>
      </c>
      <c r="N39" s="82">
        <v>13</v>
      </c>
      <c r="O39" s="76">
        <v>12</v>
      </c>
      <c r="P39" s="82">
        <f t="shared" si="6"/>
        <v>-16</v>
      </c>
      <c r="Q39" s="92">
        <f t="shared" si="7"/>
        <v>-6.269592476489028</v>
      </c>
      <c r="R39" s="82">
        <f t="shared" si="3"/>
        <v>0</v>
      </c>
      <c r="S39" s="92">
        <f t="shared" si="8"/>
        <v>0</v>
      </c>
      <c r="T39" s="82">
        <v>0</v>
      </c>
      <c r="U39" s="87">
        <v>0</v>
      </c>
    </row>
    <row r="40" spans="1:21" ht="13.5">
      <c r="A40" s="43"/>
      <c r="B40" s="179"/>
      <c r="C40" s="179"/>
      <c r="D40" s="180"/>
      <c r="E40" s="180"/>
      <c r="F40" s="77"/>
      <c r="G40" s="93"/>
      <c r="H40" s="77"/>
      <c r="I40" s="77"/>
      <c r="J40" s="77"/>
      <c r="K40" s="93"/>
      <c r="L40" s="77"/>
      <c r="M40" s="93"/>
      <c r="N40" s="77"/>
      <c r="O40" s="77"/>
      <c r="P40" s="77"/>
      <c r="Q40" s="93"/>
      <c r="R40" s="77"/>
      <c r="S40" s="93"/>
      <c r="T40" s="77"/>
      <c r="U40" s="77"/>
    </row>
    <row r="41" spans="1:21" ht="13.5">
      <c r="A41" s="7"/>
      <c r="B41" s="175"/>
      <c r="C41" s="175"/>
      <c r="D41" s="181"/>
      <c r="E41" s="181"/>
      <c r="F41" s="78"/>
      <c r="G41" s="94"/>
      <c r="H41" s="78"/>
      <c r="I41" s="78"/>
      <c r="J41" s="78"/>
      <c r="K41" s="94"/>
      <c r="L41" s="78"/>
      <c r="M41" s="94"/>
      <c r="N41" s="78"/>
      <c r="O41" s="78"/>
      <c r="P41" s="78"/>
      <c r="Q41" s="94"/>
      <c r="R41" s="78"/>
      <c r="S41" s="94"/>
      <c r="T41" s="78"/>
      <c r="U41" s="78"/>
    </row>
    <row r="42" spans="1:21" ht="13.5">
      <c r="A42" s="7"/>
      <c r="B42" s="175"/>
      <c r="C42" s="175"/>
      <c r="D42" s="181"/>
      <c r="E42" s="181"/>
      <c r="F42" s="78"/>
      <c r="G42" s="94"/>
      <c r="H42" s="78"/>
      <c r="I42" s="78"/>
      <c r="J42" s="78"/>
      <c r="K42" s="94"/>
      <c r="L42" s="78"/>
      <c r="M42" s="94"/>
      <c r="N42" s="78"/>
      <c r="O42" s="78"/>
      <c r="P42" s="78"/>
      <c r="Q42" s="94"/>
      <c r="R42" s="78"/>
      <c r="S42" s="94"/>
      <c r="T42" s="78"/>
      <c r="U42" s="78"/>
    </row>
    <row r="43" spans="1:21" ht="13.5">
      <c r="A43" s="7"/>
      <c r="B43" s="175"/>
      <c r="C43" s="175"/>
      <c r="D43" s="181"/>
      <c r="E43" s="181"/>
      <c r="F43" s="78"/>
      <c r="G43" s="94"/>
      <c r="H43" s="78"/>
      <c r="I43" s="78"/>
      <c r="J43" s="78"/>
      <c r="K43" s="94"/>
      <c r="L43" s="78"/>
      <c r="M43" s="94"/>
      <c r="N43" s="78"/>
      <c r="O43" s="78"/>
      <c r="P43" s="78"/>
      <c r="Q43" s="94"/>
      <c r="R43" s="78"/>
      <c r="S43" s="94"/>
      <c r="T43" s="78"/>
      <c r="U43" s="78"/>
    </row>
    <row r="44" spans="1:21" ht="13.5">
      <c r="A44" s="7"/>
      <c r="B44" s="175"/>
      <c r="C44" s="175"/>
      <c r="D44" s="181"/>
      <c r="E44" s="181"/>
      <c r="F44" s="78"/>
      <c r="G44" s="94"/>
      <c r="H44" s="78"/>
      <c r="I44" s="78"/>
      <c r="J44" s="78"/>
      <c r="K44" s="94"/>
      <c r="L44" s="78"/>
      <c r="M44" s="94"/>
      <c r="N44" s="78"/>
      <c r="O44" s="78"/>
      <c r="P44" s="78"/>
      <c r="Q44" s="94"/>
      <c r="R44" s="78"/>
      <c r="S44" s="94"/>
      <c r="T44" s="78"/>
      <c r="U44" s="78"/>
    </row>
    <row r="45" spans="1:21" ht="13.5">
      <c r="A45" s="7"/>
      <c r="B45" s="175"/>
      <c r="C45" s="175"/>
      <c r="D45" s="181"/>
      <c r="E45" s="181"/>
      <c r="F45" s="78"/>
      <c r="G45" s="94"/>
      <c r="H45" s="78"/>
      <c r="I45" s="78"/>
      <c r="J45" s="78"/>
      <c r="K45" s="94"/>
      <c r="L45" s="78"/>
      <c r="M45" s="94"/>
      <c r="N45" s="78"/>
      <c r="O45" s="78"/>
      <c r="P45" s="78"/>
      <c r="Q45" s="94"/>
      <c r="R45" s="78"/>
      <c r="S45" s="94"/>
      <c r="T45" s="78"/>
      <c r="U45" s="78"/>
    </row>
    <row r="46" spans="1:21" ht="13.5">
      <c r="A46" s="7"/>
      <c r="B46" s="175"/>
      <c r="C46" s="175"/>
      <c r="D46" s="181"/>
      <c r="E46" s="181"/>
      <c r="F46" s="78"/>
      <c r="G46" s="94"/>
      <c r="H46" s="78"/>
      <c r="I46" s="78"/>
      <c r="J46" s="78"/>
      <c r="K46" s="94"/>
      <c r="L46" s="78"/>
      <c r="M46" s="94"/>
      <c r="N46" s="78"/>
      <c r="O46" s="78"/>
      <c r="P46" s="78"/>
      <c r="Q46" s="94"/>
      <c r="R46" s="78"/>
      <c r="S46" s="94"/>
      <c r="T46" s="78"/>
      <c r="U46" s="78"/>
    </row>
    <row r="47" spans="1:21" ht="13.5">
      <c r="A47" s="7"/>
      <c r="B47" s="175"/>
      <c r="C47" s="175"/>
      <c r="D47" s="181"/>
      <c r="E47" s="181"/>
      <c r="F47" s="78"/>
      <c r="G47" s="94"/>
      <c r="H47" s="78"/>
      <c r="I47" s="78"/>
      <c r="J47" s="78"/>
      <c r="K47" s="94"/>
      <c r="L47" s="78"/>
      <c r="M47" s="94"/>
      <c r="N47" s="78"/>
      <c r="O47" s="78"/>
      <c r="P47" s="78"/>
      <c r="Q47" s="94"/>
      <c r="R47" s="78"/>
      <c r="S47" s="94"/>
      <c r="T47" s="78"/>
      <c r="U47" s="78"/>
    </row>
    <row r="48" spans="1:21" ht="13.5">
      <c r="A48" s="7"/>
      <c r="B48" s="175"/>
      <c r="C48" s="175"/>
      <c r="D48" s="181"/>
      <c r="E48" s="181"/>
      <c r="F48" s="78"/>
      <c r="G48" s="94"/>
      <c r="H48" s="78"/>
      <c r="I48" s="78"/>
      <c r="J48" s="78"/>
      <c r="K48" s="94"/>
      <c r="L48" s="78"/>
      <c r="M48" s="94"/>
      <c r="N48" s="78"/>
      <c r="O48" s="78"/>
      <c r="P48" s="78"/>
      <c r="Q48" s="94"/>
      <c r="R48" s="78"/>
      <c r="S48" s="94"/>
      <c r="T48" s="78"/>
      <c r="U48" s="78"/>
    </row>
  </sheetData>
  <sheetProtection/>
  <mergeCells count="106">
    <mergeCell ref="B48:C48"/>
    <mergeCell ref="D48:E48"/>
    <mergeCell ref="B46:C46"/>
    <mergeCell ref="D46:E46"/>
    <mergeCell ref="B47:C47"/>
    <mergeCell ref="D47:E47"/>
    <mergeCell ref="B43:C43"/>
    <mergeCell ref="D43:E43"/>
    <mergeCell ref="B44:C44"/>
    <mergeCell ref="D44:E44"/>
    <mergeCell ref="B45:C45"/>
    <mergeCell ref="D45:E45"/>
    <mergeCell ref="B40:C40"/>
    <mergeCell ref="D40:E40"/>
    <mergeCell ref="B41:C41"/>
    <mergeCell ref="D41:E41"/>
    <mergeCell ref="B42:C42"/>
    <mergeCell ref="D42:E42"/>
    <mergeCell ref="B37:C37"/>
    <mergeCell ref="D37:E37"/>
    <mergeCell ref="B38:C38"/>
    <mergeCell ref="D38:E38"/>
    <mergeCell ref="B39:C39"/>
    <mergeCell ref="D39:E39"/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D13:E13"/>
    <mergeCell ref="D14:E14"/>
    <mergeCell ref="B15:C15"/>
    <mergeCell ref="D15:E15"/>
    <mergeCell ref="B13:C13"/>
    <mergeCell ref="B14:C14"/>
    <mergeCell ref="B8:C8"/>
    <mergeCell ref="D8:E8"/>
    <mergeCell ref="D9:E9"/>
    <mergeCell ref="D10:E10"/>
    <mergeCell ref="D11:E11"/>
    <mergeCell ref="D12:E12"/>
    <mergeCell ref="B9:C9"/>
    <mergeCell ref="B10:C10"/>
    <mergeCell ref="B11:C11"/>
    <mergeCell ref="B12:C12"/>
    <mergeCell ref="R4:R6"/>
    <mergeCell ref="S4:S6"/>
    <mergeCell ref="T4:T6"/>
    <mergeCell ref="U4:U6"/>
    <mergeCell ref="B7:C7"/>
    <mergeCell ref="D7:E7"/>
    <mergeCell ref="R3:U3"/>
    <mergeCell ref="F4:F6"/>
    <mergeCell ref="G4:G6"/>
    <mergeCell ref="H4:H6"/>
    <mergeCell ref="I4:I6"/>
    <mergeCell ref="J4:K5"/>
    <mergeCell ref="L4:L6"/>
    <mergeCell ref="M4:M6"/>
    <mergeCell ref="N4:N6"/>
    <mergeCell ref="O4:O6"/>
    <mergeCell ref="A3:A6"/>
    <mergeCell ref="B3:C6"/>
    <mergeCell ref="D3:E6"/>
    <mergeCell ref="F3:K3"/>
    <mergeCell ref="L3:O3"/>
    <mergeCell ref="P3:Q3"/>
    <mergeCell ref="P4:P6"/>
    <mergeCell ref="Q4:Q6"/>
  </mergeCells>
  <printOptions/>
  <pageMargins left="0.59" right="0.32" top="0.46" bottom="0.89" header="0.56" footer="0.512"/>
  <pageSetup horizontalDpi="300" verticalDpi="300" orientation="landscape" paperSize="12" scale="90" r:id="rId1"/>
  <ignoredErrors>
    <ignoredError sqref="F7:F39" formulaRange="1"/>
    <ignoredError sqref="R7:R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G19" sqref="G19"/>
    </sheetView>
  </sheetViews>
  <sheetFormatPr defaultColWidth="9.00390625" defaultRowHeight="13.5"/>
  <cols>
    <col min="1" max="1" width="6.875" style="0" customWidth="1"/>
    <col min="3" max="3" width="8.75390625" style="0" customWidth="1"/>
    <col min="4" max="4" width="9.00390625" style="0" hidden="1" customWidth="1"/>
    <col min="5" max="5" width="6.75390625" style="0" hidden="1" customWidth="1"/>
  </cols>
  <sheetData>
    <row r="1" ht="13.5" customHeight="1">
      <c r="A1" t="s">
        <v>101</v>
      </c>
    </row>
    <row r="2" ht="14.25" thickBot="1"/>
    <row r="3" spans="1:21" ht="16.5" customHeight="1">
      <c r="A3" s="121" t="s">
        <v>0</v>
      </c>
      <c r="B3" s="124" t="s">
        <v>96</v>
      </c>
      <c r="C3" s="124"/>
      <c r="D3" s="188" t="s">
        <v>93</v>
      </c>
      <c r="E3" s="189"/>
      <c r="F3" s="110" t="s">
        <v>82</v>
      </c>
      <c r="G3" s="111"/>
      <c r="H3" s="110" t="s">
        <v>83</v>
      </c>
      <c r="I3" s="111"/>
      <c r="J3" s="111"/>
      <c r="K3" s="111"/>
      <c r="L3" s="111"/>
      <c r="M3" s="159"/>
      <c r="N3" s="111" t="s">
        <v>84</v>
      </c>
      <c r="O3" s="111"/>
      <c r="P3" s="111"/>
      <c r="Q3" s="111"/>
      <c r="R3" s="110" t="s">
        <v>85</v>
      </c>
      <c r="S3" s="159"/>
      <c r="T3" s="110" t="s">
        <v>86</v>
      </c>
      <c r="U3" s="133"/>
    </row>
    <row r="4" spans="1:21" ht="16.5" customHeight="1">
      <c r="A4" s="122"/>
      <c r="B4" s="125"/>
      <c r="C4" s="125"/>
      <c r="D4" s="190"/>
      <c r="E4" s="191"/>
      <c r="F4" s="106" t="s">
        <v>87</v>
      </c>
      <c r="G4" s="103" t="s">
        <v>1</v>
      </c>
      <c r="H4" s="106" t="s">
        <v>87</v>
      </c>
      <c r="I4" s="103" t="s">
        <v>1</v>
      </c>
      <c r="J4" s="106" t="s">
        <v>89</v>
      </c>
      <c r="K4" s="103" t="s">
        <v>1</v>
      </c>
      <c r="L4" s="194" t="s">
        <v>90</v>
      </c>
      <c r="M4" s="103" t="s">
        <v>1</v>
      </c>
      <c r="N4" s="106" t="s">
        <v>87</v>
      </c>
      <c r="O4" s="103" t="s">
        <v>1</v>
      </c>
      <c r="P4" s="182" t="s">
        <v>91</v>
      </c>
      <c r="Q4" s="185" t="s">
        <v>76</v>
      </c>
      <c r="R4" s="106" t="s">
        <v>92</v>
      </c>
      <c r="S4" s="103" t="s">
        <v>1</v>
      </c>
      <c r="T4" s="106" t="s">
        <v>92</v>
      </c>
      <c r="U4" s="118" t="s">
        <v>1</v>
      </c>
    </row>
    <row r="5" spans="1:21" ht="16.5" customHeight="1">
      <c r="A5" s="122"/>
      <c r="B5" s="125"/>
      <c r="C5" s="125"/>
      <c r="D5" s="190"/>
      <c r="E5" s="191"/>
      <c r="F5" s="107"/>
      <c r="G5" s="104"/>
      <c r="H5" s="107"/>
      <c r="I5" s="104"/>
      <c r="J5" s="107"/>
      <c r="K5" s="104"/>
      <c r="L5" s="190"/>
      <c r="M5" s="104"/>
      <c r="N5" s="107"/>
      <c r="O5" s="104"/>
      <c r="P5" s="183"/>
      <c r="Q5" s="186"/>
      <c r="R5" s="107"/>
      <c r="S5" s="104"/>
      <c r="T5" s="107"/>
      <c r="U5" s="119"/>
    </row>
    <row r="6" spans="1:21" ht="16.5" customHeight="1">
      <c r="A6" s="123"/>
      <c r="B6" s="126"/>
      <c r="C6" s="126"/>
      <c r="D6" s="192"/>
      <c r="E6" s="193"/>
      <c r="F6" s="108"/>
      <c r="G6" s="105"/>
      <c r="H6" s="108"/>
      <c r="I6" s="105"/>
      <c r="J6" s="108"/>
      <c r="K6" s="105"/>
      <c r="L6" s="192"/>
      <c r="M6" s="105"/>
      <c r="N6" s="108"/>
      <c r="O6" s="105"/>
      <c r="P6" s="184"/>
      <c r="Q6" s="187"/>
      <c r="R6" s="108"/>
      <c r="S6" s="105"/>
      <c r="T6" s="108"/>
      <c r="U6" s="120"/>
    </row>
    <row r="7" spans="1:21" ht="16.5" customHeight="1">
      <c r="A7" s="155" t="s">
        <v>42</v>
      </c>
      <c r="B7" s="151" t="s">
        <v>95</v>
      </c>
      <c r="C7" s="152"/>
      <c r="D7" s="145">
        <v>1460050</v>
      </c>
      <c r="E7" s="146"/>
      <c r="F7" s="47">
        <v>30</v>
      </c>
      <c r="G7" s="20">
        <v>2.559071909920669</v>
      </c>
      <c r="H7" s="31">
        <f>SUM(J7,L7)</f>
        <v>415</v>
      </c>
      <c r="I7" s="16">
        <f>H7/SUM('第2表　人口動態総覧（４－１）'!F7+'人口動態総覧（４－３）'!H7)*1000</f>
        <v>34.19014664689405</v>
      </c>
      <c r="J7" s="31">
        <f>SUM(J9:J14)</f>
        <v>163</v>
      </c>
      <c r="K7" s="51">
        <f>J7/SUM('第2表　人口動態総覧（４－１）'!F7+'人口動態総覧（４－３）'!H7)*1000</f>
        <v>13.428900972153567</v>
      </c>
      <c r="L7" s="31">
        <f>SUM(L9:L14)</f>
        <v>252</v>
      </c>
      <c r="M7" s="20">
        <f>L7/SUM('第2表　人口動態総覧（４－１）'!F7+'人口動態総覧（４－３）'!H7)*1000</f>
        <v>20.761245674740483</v>
      </c>
      <c r="N7" s="31">
        <f>SUM(N9:N14)</f>
        <v>73</v>
      </c>
      <c r="O7" s="20">
        <f>N7/SUM('第2表　人口動態総覧（４－１）'!F7+'人口動態総覧（４－３）'!P7)*1000</f>
        <v>6.200628556867408</v>
      </c>
      <c r="P7" s="55">
        <f>SUM(P9:P14)</f>
        <v>50</v>
      </c>
      <c r="Q7" s="60">
        <f>SUM(Q9:Q14)</f>
        <v>23</v>
      </c>
      <c r="R7" s="15">
        <f>SUM(R9:R14)</f>
        <v>7130</v>
      </c>
      <c r="S7" s="20">
        <f>R7/D7*1000</f>
        <v>4.883394404301223</v>
      </c>
      <c r="T7" s="15">
        <f>SUM(T9:T14)</f>
        <v>3645</v>
      </c>
      <c r="U7" s="64">
        <f>T7/D7*1000</f>
        <v>2.4964898462381426</v>
      </c>
    </row>
    <row r="8" spans="1:21" ht="16.5" customHeight="1">
      <c r="A8" s="156"/>
      <c r="B8" s="153" t="s">
        <v>94</v>
      </c>
      <c r="C8" s="154"/>
      <c r="D8" s="143">
        <v>1467788</v>
      </c>
      <c r="E8" s="144"/>
      <c r="F8" s="48">
        <v>31</v>
      </c>
      <c r="G8" s="24">
        <v>2.5</v>
      </c>
      <c r="H8" s="32">
        <v>426</v>
      </c>
      <c r="I8" s="18">
        <v>33.1</v>
      </c>
      <c r="J8" s="32">
        <v>171</v>
      </c>
      <c r="K8" s="59">
        <v>13.3</v>
      </c>
      <c r="L8" s="32">
        <v>255</v>
      </c>
      <c r="M8" s="24">
        <v>19.8</v>
      </c>
      <c r="N8" s="32">
        <v>76</v>
      </c>
      <c r="O8" s="24">
        <v>6.1</v>
      </c>
      <c r="P8" s="56">
        <v>52</v>
      </c>
      <c r="Q8" s="61">
        <v>24</v>
      </c>
      <c r="R8" s="17">
        <v>7730</v>
      </c>
      <c r="S8" s="24">
        <v>5.3</v>
      </c>
      <c r="T8" s="17">
        <v>3631</v>
      </c>
      <c r="U8" s="65">
        <v>2.48</v>
      </c>
    </row>
    <row r="9" spans="1:21" ht="16.5" customHeight="1">
      <c r="A9" s="1" t="s">
        <v>5</v>
      </c>
      <c r="B9" s="6"/>
      <c r="C9" s="12"/>
      <c r="D9" s="145">
        <v>342081</v>
      </c>
      <c r="E9" s="146"/>
      <c r="F9" s="47">
        <v>7</v>
      </c>
      <c r="G9" s="20">
        <v>2.7844073190135243</v>
      </c>
      <c r="H9" s="31">
        <f aca="true" t="shared" si="0" ref="H9:H48">SUM(J9,L9)</f>
        <v>99</v>
      </c>
      <c r="I9" s="20">
        <f>H9/SUM('第2表　人口動態総覧（４－１）'!F9+'人口動態総覧（４－３）'!H9)*1000</f>
        <v>37.88748564867968</v>
      </c>
      <c r="J9" s="31">
        <f>SUM(J22:J35)</f>
        <v>43</v>
      </c>
      <c r="K9" s="51">
        <f>J9/SUM('第2表　人口動態総覧（４－１）'!F9+'人口動態総覧（４－３）'!H9)*1000</f>
        <v>16.456180635285115</v>
      </c>
      <c r="L9" s="31">
        <f>SUM(L22:L35)</f>
        <v>56</v>
      </c>
      <c r="M9" s="20">
        <f>L9/SUM('第2表　人口動態総覧（４－１）'!F9+'人口動態総覧（４－３）'!H9)*1000</f>
        <v>21.431305013394564</v>
      </c>
      <c r="N9" s="33">
        <f aca="true" t="shared" si="1" ref="N9:N14">SUM(P9:Q9)</f>
        <v>20</v>
      </c>
      <c r="O9" s="22">
        <f>N9/SUM('第2表　人口動態総覧（４－１）'!F9+'人口動態総覧（４－３）'!P9)*1000</f>
        <v>7.9113924050632916</v>
      </c>
      <c r="P9" s="57">
        <f>SUM(P22:P35)</f>
        <v>14</v>
      </c>
      <c r="Q9" s="62">
        <f>SUM(Q22:Q35)</f>
        <v>6</v>
      </c>
      <c r="R9" s="35">
        <f>SUM(R22:R35)</f>
        <v>1441</v>
      </c>
      <c r="S9" s="22">
        <f>R9/D9*1000</f>
        <v>4.212452606254074</v>
      </c>
      <c r="T9" s="35">
        <f>SUM(T22:T35)</f>
        <v>830</v>
      </c>
      <c r="U9" s="66">
        <f>T9/D9*1000</f>
        <v>2.4263259286543244</v>
      </c>
    </row>
    <row r="10" spans="1:21" ht="16.5" customHeight="1">
      <c r="A10" s="1" t="s">
        <v>6</v>
      </c>
      <c r="B10" s="6"/>
      <c r="C10" s="13"/>
      <c r="D10" s="141">
        <v>354098</v>
      </c>
      <c r="E10" s="142"/>
      <c r="F10" s="49">
        <v>7</v>
      </c>
      <c r="G10" s="22">
        <v>2.298095863427446</v>
      </c>
      <c r="H10" s="33">
        <f t="shared" si="0"/>
        <v>111</v>
      </c>
      <c r="I10" s="22">
        <f>H10/SUM('第2表　人口動態総覧（４－１）'!F10+'人口動態総覧（４－３）'!H10)*1000</f>
        <v>35.15996198923028</v>
      </c>
      <c r="J10" s="33">
        <f>SUM(J36:J48)</f>
        <v>36</v>
      </c>
      <c r="K10" s="52">
        <f>J10/SUM('第2表　人口動態総覧（４－１）'!F10+'人口動態総覧（４－３）'!H10)*1000</f>
        <v>11.403230915426038</v>
      </c>
      <c r="L10" s="33">
        <f>SUM(L36:L48)</f>
        <v>75</v>
      </c>
      <c r="M10" s="22">
        <f>L10/SUM('第2表　人口動態総覧（４－１）'!F10+'人口動態総覧（４－３）'!H10)*1000</f>
        <v>23.756731073804243</v>
      </c>
      <c r="N10" s="33">
        <f t="shared" si="1"/>
        <v>14</v>
      </c>
      <c r="O10" s="22">
        <f>N10/SUM('第2表　人口動態総覧（４－１）'!F10+'人口動態総覧（４－３）'!P10)*1000</f>
        <v>4.582651391162029</v>
      </c>
      <c r="P10" s="57">
        <f>SUM(P36:P48)</f>
        <v>9</v>
      </c>
      <c r="Q10" s="62">
        <f>SUM(Q36:Q48)</f>
        <v>5</v>
      </c>
      <c r="R10" s="35">
        <f>SUM(R36:R48)</f>
        <v>1876</v>
      </c>
      <c r="S10" s="22">
        <f>R10/D10*1000</f>
        <v>5.297968359041848</v>
      </c>
      <c r="T10" s="35">
        <f>SUM(T36:T48)</f>
        <v>885</v>
      </c>
      <c r="U10" s="66">
        <f>T10/D10*1000</f>
        <v>2.49930810114714</v>
      </c>
    </row>
    <row r="11" spans="1:21" ht="16.5" customHeight="1">
      <c r="A11" s="1" t="s">
        <v>7</v>
      </c>
      <c r="B11" s="6"/>
      <c r="C11" s="13"/>
      <c r="D11" s="141">
        <v>325575</v>
      </c>
      <c r="E11" s="142"/>
      <c r="F11" s="49">
        <v>9</v>
      </c>
      <c r="G11" s="22">
        <v>3.4588777863182165</v>
      </c>
      <c r="H11" s="33">
        <f t="shared" si="0"/>
        <v>67</v>
      </c>
      <c r="I11" s="22">
        <f>H11/SUM('第2表　人口動態総覧（４－１）'!F11+'人口動態総覧（４－３）'!H11)*1000</f>
        <v>25.10303484451105</v>
      </c>
      <c r="J11" s="33">
        <f>SUM(J15:J21)</f>
        <v>25</v>
      </c>
      <c r="K11" s="52">
        <f>J11/SUM('第2表　人口動態総覧（４－１）'!F11+'人口動態総覧（４－３）'!H11)*1000</f>
        <v>9.366804046459348</v>
      </c>
      <c r="L11" s="33">
        <f>SUM(L15:L21)</f>
        <v>42</v>
      </c>
      <c r="M11" s="22">
        <f>L11/SUM('第2表　人口動態総覧（４－１）'!F11+'人口動態総覧（４－３）'!H11)*1000</f>
        <v>15.736230798051706</v>
      </c>
      <c r="N11" s="33">
        <f t="shared" si="1"/>
        <v>17</v>
      </c>
      <c r="O11" s="22">
        <f>N11/SUM('第2表　人口動態総覧（４－１）'!F11+'人口動態総覧（４－３）'!P11)*1000</f>
        <v>6.510915358100345</v>
      </c>
      <c r="P11" s="57">
        <f>SUM(P15:P21)</f>
        <v>9</v>
      </c>
      <c r="Q11" s="62">
        <f>SUM(Q15:Q21)</f>
        <v>8</v>
      </c>
      <c r="R11" s="35">
        <f>SUM(R15:R21)</f>
        <v>1711</v>
      </c>
      <c r="S11" s="22">
        <f>R11/D11*1000</f>
        <v>5.255317515165476</v>
      </c>
      <c r="T11" s="35">
        <f>SUM(T15:T21)</f>
        <v>782</v>
      </c>
      <c r="U11" s="66">
        <f>T11/D11*1000</f>
        <v>2.4019043231206325</v>
      </c>
    </row>
    <row r="12" spans="1:21" ht="16.5" customHeight="1">
      <c r="A12" s="1" t="s">
        <v>8</v>
      </c>
      <c r="B12" s="6"/>
      <c r="C12" s="13"/>
      <c r="D12" s="141">
        <v>157180</v>
      </c>
      <c r="E12" s="142"/>
      <c r="F12" s="49">
        <v>3</v>
      </c>
      <c r="G12" s="22">
        <v>2.7272727272727275</v>
      </c>
      <c r="H12" s="33">
        <f t="shared" si="0"/>
        <v>38</v>
      </c>
      <c r="I12" s="22">
        <f>H12/SUM('第2表　人口動態総覧（４－１）'!F12+'人口動態総覧（４－３）'!H12)*1000</f>
        <v>33.391915641476274</v>
      </c>
      <c r="J12" s="33">
        <f>SUM('人口動態総覧（４－４）'!J7:J20)</f>
        <v>18</v>
      </c>
      <c r="K12" s="52">
        <f>J12/SUM('第2表　人口動態総覧（４－１）'!F12+'人口動態総覧（４－３）'!H12)*1000</f>
        <v>15.817223198594025</v>
      </c>
      <c r="L12" s="33">
        <f>SUM('人口動態総覧（４－４）'!L7:L20)</f>
        <v>20</v>
      </c>
      <c r="M12" s="22">
        <f>L12/SUM('第2表　人口動態総覧（４－１）'!F12+'人口動態総覧（４－３）'!H12)*1000</f>
        <v>17.574692442882252</v>
      </c>
      <c r="N12" s="33">
        <f t="shared" si="1"/>
        <v>8</v>
      </c>
      <c r="O12" s="22">
        <f>N12/SUM('第2表　人口動態総覧（４－１）'!F12+'人口動態総覧（４－３）'!P12)*1000</f>
        <v>7.2332730560578655</v>
      </c>
      <c r="P12" s="57">
        <f>SUM('人口動態総覧（４－４）'!P7:P20)</f>
        <v>6</v>
      </c>
      <c r="Q12" s="62">
        <f>SUM('人口動態総覧（４－４）'!Q7:Q20)</f>
        <v>2</v>
      </c>
      <c r="R12" s="35">
        <f>SUM('人口動態総覧（４－４）'!R7:R20)</f>
        <v>631</v>
      </c>
      <c r="S12" s="22">
        <f>R12/D12*1000</f>
        <v>4.014505662298003</v>
      </c>
      <c r="T12" s="35">
        <f>SUM('人口動態総覧（４－４）'!T7:T20)</f>
        <v>359</v>
      </c>
      <c r="U12" s="66">
        <f>T12/D12*1000</f>
        <v>2.2840055986766763</v>
      </c>
    </row>
    <row r="13" spans="1:21" ht="16.5" customHeight="1">
      <c r="A13" s="1" t="s">
        <v>9</v>
      </c>
      <c r="B13" s="6"/>
      <c r="C13" s="13"/>
      <c r="D13" s="141">
        <v>195024</v>
      </c>
      <c r="E13" s="142"/>
      <c r="F13" s="49">
        <v>1</v>
      </c>
      <c r="G13" s="22">
        <v>0.5803830528148578</v>
      </c>
      <c r="H13" s="33">
        <f t="shared" si="0"/>
        <v>66</v>
      </c>
      <c r="I13" s="22">
        <f>H13/SUM('第2表　人口動態総覧（４－１）'!F13+'人口動態総覧（４－３）'!H13)*1000</f>
        <v>36.8921185019564</v>
      </c>
      <c r="J13" s="33">
        <f>SUM('人口動態総覧（４－４）'!J21:J31)</f>
        <v>31</v>
      </c>
      <c r="K13" s="52">
        <f>J13/SUM('第2表　人口動態総覧（４－１）'!F13+'人口動態総覧（４－３）'!H13)*1000</f>
        <v>17.32811626607043</v>
      </c>
      <c r="L13" s="33">
        <f>SUM('人口動態総覧（４－４）'!L21:L31)</f>
        <v>35</v>
      </c>
      <c r="M13" s="22">
        <f>L13/SUM('第2表　人口動態総覧（４－１）'!F13+'人口動態総覧（４－３）'!H13)*1000</f>
        <v>19.564002235885972</v>
      </c>
      <c r="N13" s="33">
        <f t="shared" si="1"/>
        <v>9</v>
      </c>
      <c r="O13" s="22">
        <f>N13/SUM('第2表　人口動態総覧（４－１）'!F13+'人口動態総覧（４－３）'!P13)*1000</f>
        <v>5.196304849884526</v>
      </c>
      <c r="P13" s="57">
        <f>SUM('人口動態総覧（４－４）'!P21:P31)</f>
        <v>9</v>
      </c>
      <c r="Q13" s="62">
        <f>SUM('人口動態総覧（４－４）'!Q21:Q31)</f>
        <v>0</v>
      </c>
      <c r="R13" s="35">
        <f>SUM('人口動態総覧（４－４）'!R21:R31)</f>
        <v>1028</v>
      </c>
      <c r="S13" s="22">
        <f>R13/D13*1000</f>
        <v>5.2711461153499055</v>
      </c>
      <c r="T13" s="35">
        <f>SUM('人口動態総覧（４－４）'!T21:T31)</f>
        <v>523</v>
      </c>
      <c r="U13" s="66">
        <f>T13/D13*1000</f>
        <v>2.6817212240544754</v>
      </c>
    </row>
    <row r="14" spans="1:21" ht="16.5" customHeight="1">
      <c r="A14" s="1" t="s">
        <v>10</v>
      </c>
      <c r="B14" s="6"/>
      <c r="C14" s="14"/>
      <c r="D14" s="143">
        <v>85897</v>
      </c>
      <c r="E14" s="144"/>
      <c r="F14" s="48">
        <v>3</v>
      </c>
      <c r="G14" s="24">
        <v>4.065040650406504</v>
      </c>
      <c r="H14" s="32">
        <f t="shared" si="0"/>
        <v>34</v>
      </c>
      <c r="I14" s="24">
        <f>H14/SUM('第2表　人口動態総覧（４－１）'!F14+'人口動態総覧（４－３）'!H14)*1000</f>
        <v>44.04145077720207</v>
      </c>
      <c r="J14" s="32">
        <f>SUM('人口動態総覧（４－４）'!J32:J39)</f>
        <v>10</v>
      </c>
      <c r="K14" s="53">
        <f>J14/SUM('第2表　人口動態総覧（４－１）'!F14+'人口動態総覧（４－３）'!H14)*1000</f>
        <v>12.953367875647668</v>
      </c>
      <c r="L14" s="32">
        <f>SUM('人口動態総覧（４－４）'!L32:L39)</f>
        <v>24</v>
      </c>
      <c r="M14" s="24">
        <f>L14/SUM('第2表　人口動態総覧（４－１）'!F14+'人口動態総覧（４－３）'!H14)*1000</f>
        <v>31.088082901554404</v>
      </c>
      <c r="N14" s="32">
        <f t="shared" si="1"/>
        <v>5</v>
      </c>
      <c r="O14" s="24">
        <f>N14/SUM('第2表　人口動態総覧（４－１）'!F14+'人口動態総覧（４－３）'!P14)*1000</f>
        <v>6.747638326585696</v>
      </c>
      <c r="P14" s="56">
        <f>SUM('人口動態総覧（４－４）'!P32:P39)</f>
        <v>3</v>
      </c>
      <c r="Q14" s="61">
        <f>SUM('人口動態総覧（４－４）'!Q32:Q39)</f>
        <v>2</v>
      </c>
      <c r="R14" s="17">
        <f>SUM('人口動態総覧（４－４）'!R32:R39)</f>
        <v>443</v>
      </c>
      <c r="S14" s="24">
        <f>R14/D14*1000</f>
        <v>5.157339604409933</v>
      </c>
      <c r="T14" s="17">
        <f>SUM('人口動態総覧（４－４）'!T32:T39)</f>
        <v>266</v>
      </c>
      <c r="U14" s="65">
        <f>T14/D14*1000</f>
        <v>3.0967321326705237</v>
      </c>
    </row>
    <row r="15" spans="1:21" ht="16.5" customHeight="1">
      <c r="A15" s="8">
        <v>201</v>
      </c>
      <c r="B15" s="137" t="s">
        <v>11</v>
      </c>
      <c r="C15" s="138"/>
      <c r="D15" s="145">
        <v>295915</v>
      </c>
      <c r="E15" s="146"/>
      <c r="F15" s="47">
        <v>9</v>
      </c>
      <c r="G15" s="20">
        <v>3.67047308319739</v>
      </c>
      <c r="H15" s="31">
        <f t="shared" si="0"/>
        <v>63</v>
      </c>
      <c r="I15" s="20">
        <f>H15/SUM('第2表　人口動態総覧（４－１）'!F15+'人口動態総覧（４－３）'!H15)*1000</f>
        <v>25.049701789264414</v>
      </c>
      <c r="J15" s="31">
        <v>25</v>
      </c>
      <c r="K15" s="51">
        <f>J15/SUM('第2表　人口動態総覧（４－１）'!F15+'人口動態総覧（４－３）'!H15)*1000</f>
        <v>9.940357852882704</v>
      </c>
      <c r="L15" s="31">
        <v>38</v>
      </c>
      <c r="M15" s="20">
        <f>L15/SUM('第2表　人口動態総覧（４－１）'!F15+'人口動態総覧（４－３）'!H15)*1000</f>
        <v>15.109343936381709</v>
      </c>
      <c r="N15" s="33">
        <f aca="true" t="shared" si="2" ref="N15:N48">SUM(P15:Q15)</f>
        <v>17</v>
      </c>
      <c r="O15" s="22">
        <f>N15/SUM('第2表　人口動態総覧（４－１）'!F15+'人口動態総覧（４－３）'!P15)*1000</f>
        <v>6.907761072734661</v>
      </c>
      <c r="P15" s="57">
        <v>9</v>
      </c>
      <c r="Q15" s="62">
        <v>8</v>
      </c>
      <c r="R15" s="35">
        <v>1588</v>
      </c>
      <c r="S15" s="22">
        <f>R15/D15*1000</f>
        <v>5.366405893584306</v>
      </c>
      <c r="T15" s="35">
        <v>717</v>
      </c>
      <c r="U15" s="66">
        <f>T15/D15*1000</f>
        <v>2.422993089231705</v>
      </c>
    </row>
    <row r="16" spans="1:21" ht="16.5" customHeight="1">
      <c r="A16" s="9">
        <v>301</v>
      </c>
      <c r="B16" s="139" t="s">
        <v>12</v>
      </c>
      <c r="C16" s="140"/>
      <c r="D16" s="141">
        <v>13848</v>
      </c>
      <c r="E16" s="142"/>
      <c r="F16" s="49">
        <v>0</v>
      </c>
      <c r="G16" s="22">
        <v>0</v>
      </c>
      <c r="H16" s="33">
        <f t="shared" si="0"/>
        <v>2</v>
      </c>
      <c r="I16" s="22">
        <f>H16/SUM('第2表　人口動態総覧（４－１）'!F16+'人口動態総覧（４－３）'!H16)*1000</f>
        <v>28.169014084507044</v>
      </c>
      <c r="J16" s="33">
        <v>0</v>
      </c>
      <c r="K16" s="52">
        <f>J16/SUM('第2表　人口動態総覧（４－１）'!F16+'人口動態総覧（４－３）'!H16)*1000</f>
        <v>0</v>
      </c>
      <c r="L16" s="33">
        <v>2</v>
      </c>
      <c r="M16" s="22">
        <f>L16/SUM('第2表　人口動態総覧（４－１）'!F16+'人口動態総覧（４－３）'!H16)*1000</f>
        <v>28.169014084507044</v>
      </c>
      <c r="N16" s="33">
        <f t="shared" si="2"/>
        <v>0</v>
      </c>
      <c r="O16" s="22">
        <f>N16/SUM('第2表　人口動態総覧（４－１）'!F16+'人口動態総覧（４－３）'!P16)*1000</f>
        <v>0</v>
      </c>
      <c r="P16" s="57">
        <v>0</v>
      </c>
      <c r="Q16" s="62">
        <v>0</v>
      </c>
      <c r="R16" s="35">
        <v>59</v>
      </c>
      <c r="S16" s="22">
        <f>R16/D16*1000</f>
        <v>4.260543038705951</v>
      </c>
      <c r="T16" s="35">
        <v>33</v>
      </c>
      <c r="U16" s="66">
        <f>T16/D16*1000</f>
        <v>2.383015597920277</v>
      </c>
    </row>
    <row r="17" spans="1:21" ht="16.5" customHeight="1">
      <c r="A17" s="9">
        <v>302</v>
      </c>
      <c r="B17" s="139" t="s">
        <v>13</v>
      </c>
      <c r="C17" s="140"/>
      <c r="D17" s="141">
        <v>3831</v>
      </c>
      <c r="E17" s="142"/>
      <c r="F17" s="49">
        <v>0</v>
      </c>
      <c r="G17" s="22">
        <v>0</v>
      </c>
      <c r="H17" s="33">
        <f t="shared" si="0"/>
        <v>1</v>
      </c>
      <c r="I17" s="22">
        <f>H17/SUM('第2表　人口動態総覧（４－１）'!F17+'人口動態総覧（４－３）'!H17)*1000</f>
        <v>32.25806451612903</v>
      </c>
      <c r="J17" s="33">
        <v>0</v>
      </c>
      <c r="K17" s="52">
        <f>J17/SUM('第2表　人口動態総覧（４－１）'!F17+'人口動態総覧（４－３）'!H17)*1000</f>
        <v>0</v>
      </c>
      <c r="L17" s="33">
        <v>1</v>
      </c>
      <c r="M17" s="22">
        <f>L17/SUM('第2表　人口動態総覧（４－１）'!F17+'人口動態総覧（４－３）'!H17)*1000</f>
        <v>32.25806451612903</v>
      </c>
      <c r="N17" s="33">
        <f t="shared" si="2"/>
        <v>0</v>
      </c>
      <c r="O17" s="22">
        <f>N17/SUM('第2表　人口動態総覧（４－１）'!F17+'人口動態総覧（４－３）'!P17)*1000</f>
        <v>0</v>
      </c>
      <c r="P17" s="57">
        <v>0</v>
      </c>
      <c r="Q17" s="62">
        <v>0</v>
      </c>
      <c r="R17" s="35">
        <v>17</v>
      </c>
      <c r="S17" s="22">
        <f>R17/D17*1000</f>
        <v>4.437483685721744</v>
      </c>
      <c r="T17" s="35">
        <v>6</v>
      </c>
      <c r="U17" s="66">
        <f>T17/D17*1000</f>
        <v>1.5661707126076743</v>
      </c>
    </row>
    <row r="18" spans="1:21" ht="16.5" customHeight="1">
      <c r="A18" s="9">
        <v>303</v>
      </c>
      <c r="B18" s="139" t="s">
        <v>14</v>
      </c>
      <c r="C18" s="140"/>
      <c r="D18" s="141">
        <v>3747</v>
      </c>
      <c r="E18" s="142"/>
      <c r="F18" s="49">
        <v>0</v>
      </c>
      <c r="G18" s="22">
        <v>0</v>
      </c>
      <c r="H18" s="33">
        <f t="shared" si="0"/>
        <v>1</v>
      </c>
      <c r="I18" s="22">
        <f>H18/SUM('第2表　人口動態総覧（４－１）'!F18+'人口動態総覧（４－３）'!H18)*1000</f>
        <v>55.55555555555555</v>
      </c>
      <c r="J18" s="33">
        <v>0</v>
      </c>
      <c r="K18" s="52">
        <f>J18/SUM('第2表　人口動態総覧（４－１）'!F18+'人口動態総覧（４－３）'!H18)*1000</f>
        <v>0</v>
      </c>
      <c r="L18" s="33">
        <v>1</v>
      </c>
      <c r="M18" s="22">
        <f>L18/SUM('第2表　人口動態総覧（４－１）'!F18+'人口動態総覧（４－３）'!H18)*1000</f>
        <v>55.55555555555555</v>
      </c>
      <c r="N18" s="33">
        <f t="shared" si="2"/>
        <v>0</v>
      </c>
      <c r="O18" s="22">
        <f>N18/SUM('第2表　人口動態総覧（４－１）'!F18+'人口動態総覧（４－３）'!P18)*1000</f>
        <v>0</v>
      </c>
      <c r="P18" s="57">
        <v>0</v>
      </c>
      <c r="Q18" s="62">
        <v>0</v>
      </c>
      <c r="R18" s="35">
        <v>15</v>
      </c>
      <c r="S18" s="22">
        <f>R18/D18*1000</f>
        <v>4.00320256204964</v>
      </c>
      <c r="T18" s="35">
        <v>8</v>
      </c>
      <c r="U18" s="66">
        <f>T18/D18*1000</f>
        <v>2.1350413664264747</v>
      </c>
    </row>
    <row r="19" spans="1:21" ht="16.5" customHeight="1">
      <c r="A19" s="9">
        <v>304</v>
      </c>
      <c r="B19" s="139" t="s">
        <v>97</v>
      </c>
      <c r="C19" s="140"/>
      <c r="D19" s="141">
        <v>3371</v>
      </c>
      <c r="E19" s="142"/>
      <c r="F19" s="49">
        <v>0</v>
      </c>
      <c r="G19" s="22">
        <v>0</v>
      </c>
      <c r="H19" s="33">
        <f t="shared" si="0"/>
        <v>0</v>
      </c>
      <c r="I19" s="22">
        <f>H19/SUM('第2表　人口動態総覧（４－１）'!F19+'人口動態総覧（４－３）'!H19)*1000</f>
        <v>0</v>
      </c>
      <c r="J19" s="33">
        <v>0</v>
      </c>
      <c r="K19" s="52">
        <f>J19/SUM('第2表　人口動態総覧（４－１）'!F19+'人口動態総覧（４－３）'!H19)*1000</f>
        <v>0</v>
      </c>
      <c r="L19" s="33">
        <v>0</v>
      </c>
      <c r="M19" s="22">
        <f>L19/SUM('第2表　人口動態総覧（４－１）'!F19+'人口動態総覧（４－３）'!H19)*1000</f>
        <v>0</v>
      </c>
      <c r="N19" s="33">
        <f t="shared" si="2"/>
        <v>0</v>
      </c>
      <c r="O19" s="22">
        <f>N19/SUM('第2表　人口動態総覧（４－１）'!F19+'人口動態総覧（４－３）'!P19)*1000</f>
        <v>0</v>
      </c>
      <c r="P19" s="57">
        <v>0</v>
      </c>
      <c r="Q19" s="62">
        <v>0</v>
      </c>
      <c r="R19" s="35">
        <v>19</v>
      </c>
      <c r="S19" s="22">
        <f>R19/D19*1000</f>
        <v>5.636309700385643</v>
      </c>
      <c r="T19" s="35">
        <v>9</v>
      </c>
      <c r="U19" s="66">
        <f>T19/D19*1000</f>
        <v>2.6698309107089884</v>
      </c>
    </row>
    <row r="20" spans="1:21" ht="16.5" customHeight="1">
      <c r="A20" s="9">
        <v>305</v>
      </c>
      <c r="B20" s="139" t="s">
        <v>98</v>
      </c>
      <c r="C20" s="140"/>
      <c r="D20" s="141">
        <v>2349</v>
      </c>
      <c r="E20" s="142"/>
      <c r="F20" s="49">
        <v>0</v>
      </c>
      <c r="G20" s="22">
        <v>0</v>
      </c>
      <c r="H20" s="33">
        <f t="shared" si="0"/>
        <v>0</v>
      </c>
      <c r="I20" s="22">
        <f>H20/SUM('第2表　人口動態総覧（４－１）'!F20+'人口動態総覧（４－３）'!H20)*1000</f>
        <v>0</v>
      </c>
      <c r="J20" s="33">
        <v>0</v>
      </c>
      <c r="K20" s="52">
        <f>J20/SUM('第2表　人口動態総覧（４－１）'!F20+'人口動態総覧（４－３）'!H20)*1000</f>
        <v>0</v>
      </c>
      <c r="L20" s="33">
        <v>0</v>
      </c>
      <c r="M20" s="22">
        <f>L20/SUM('第2表　人口動態総覧（４－１）'!F20+'人口動態総覧（４－３）'!H20)*1000</f>
        <v>0</v>
      </c>
      <c r="N20" s="33">
        <f t="shared" si="2"/>
        <v>0</v>
      </c>
      <c r="O20" s="22">
        <f>N20/SUM('第2表　人口動態総覧（４－１）'!F20+'人口動態総覧（４－３）'!P20)*1000</f>
        <v>0</v>
      </c>
      <c r="P20" s="57">
        <v>0</v>
      </c>
      <c r="Q20" s="62">
        <v>0</v>
      </c>
      <c r="R20" s="35">
        <v>3</v>
      </c>
      <c r="S20" s="22">
        <f>R20/D20*1000</f>
        <v>1.277139208173691</v>
      </c>
      <c r="T20" s="35">
        <v>5</v>
      </c>
      <c r="U20" s="66">
        <f>T20/D20*1000</f>
        <v>2.1285653469561514</v>
      </c>
    </row>
    <row r="21" spans="1:21" ht="16.5" customHeight="1">
      <c r="A21" s="10">
        <v>306</v>
      </c>
      <c r="B21" s="147" t="s">
        <v>15</v>
      </c>
      <c r="C21" s="148"/>
      <c r="D21" s="143">
        <v>2514</v>
      </c>
      <c r="E21" s="144"/>
      <c r="F21" s="48">
        <v>0</v>
      </c>
      <c r="G21" s="24">
        <v>0</v>
      </c>
      <c r="H21" s="32">
        <f t="shared" si="0"/>
        <v>0</v>
      </c>
      <c r="I21" s="24">
        <f>H21/SUM('第2表　人口動態総覧（４－１）'!F21+'人口動態総覧（４－３）'!H21)*1000</f>
        <v>0</v>
      </c>
      <c r="J21" s="32">
        <v>0</v>
      </c>
      <c r="K21" s="53">
        <f>J21/SUM('第2表　人口動態総覧（４－１）'!F21+'人口動態総覧（４－３）'!H21)*1000</f>
        <v>0</v>
      </c>
      <c r="L21" s="32">
        <v>0</v>
      </c>
      <c r="M21" s="24">
        <f>L21/SUM('第2表　人口動態総覧（４－１）'!F21+'人口動態総覧（４－３）'!H21)*1000</f>
        <v>0</v>
      </c>
      <c r="N21" s="32">
        <f t="shared" si="2"/>
        <v>0</v>
      </c>
      <c r="O21" s="24">
        <f>N21/SUM('第2表　人口動態総覧（４－１）'!F21+'人口動態総覧（４－３）'!P21)*1000</f>
        <v>0</v>
      </c>
      <c r="P21" s="56">
        <v>0</v>
      </c>
      <c r="Q21" s="61">
        <v>0</v>
      </c>
      <c r="R21" s="17">
        <v>10</v>
      </c>
      <c r="S21" s="24">
        <f>R21/D21*1000</f>
        <v>3.977724741447892</v>
      </c>
      <c r="T21" s="17">
        <v>4</v>
      </c>
      <c r="U21" s="65">
        <f>T21/D21*1000</f>
        <v>1.591089896579157</v>
      </c>
    </row>
    <row r="22" spans="1:21" ht="16.5" customHeight="1">
      <c r="A22" s="8">
        <v>202</v>
      </c>
      <c r="B22" s="137" t="s">
        <v>16</v>
      </c>
      <c r="C22" s="138"/>
      <c r="D22" s="145">
        <v>174823</v>
      </c>
      <c r="E22" s="146"/>
      <c r="F22" s="47">
        <v>4</v>
      </c>
      <c r="G22" s="20">
        <v>2.998500749625187</v>
      </c>
      <c r="H22" s="31">
        <f t="shared" si="0"/>
        <v>63</v>
      </c>
      <c r="I22" s="20">
        <f>H22/SUM('第2表　人口動態総覧（４－１）'!F22+'人口動態総覧（４－３）'!H22)*1000</f>
        <v>45.09663564781675</v>
      </c>
      <c r="J22" s="31">
        <v>27</v>
      </c>
      <c r="K22" s="51">
        <f>J22/SUM('第2表　人口動態総覧（４－１）'!F22+'人口動態総覧（４－３）'!H22)*1000</f>
        <v>19.327129563350034</v>
      </c>
      <c r="L22" s="31">
        <v>36</v>
      </c>
      <c r="M22" s="20">
        <f>L22/SUM('第2表　人口動態総覧（４－１）'!F22+'人口動態総覧（４－３）'!H22)*1000</f>
        <v>25.769506084466716</v>
      </c>
      <c r="N22" s="33">
        <f t="shared" si="2"/>
        <v>11</v>
      </c>
      <c r="O22" s="22">
        <f>N22/SUM('第2表　人口動態総覧（４－１）'!F22+'人口動態総覧（４－３）'!P22)*1000</f>
        <v>8.196721311475411</v>
      </c>
      <c r="P22" s="57">
        <v>8</v>
      </c>
      <c r="Q22" s="62">
        <v>3</v>
      </c>
      <c r="R22" s="35">
        <v>761</v>
      </c>
      <c r="S22" s="22">
        <f>R22/D22*1000</f>
        <v>4.352974150998438</v>
      </c>
      <c r="T22" s="35">
        <v>450</v>
      </c>
      <c r="U22" s="66">
        <f>T22/D22*1000</f>
        <v>2.5740320209583407</v>
      </c>
    </row>
    <row r="23" spans="1:21" ht="16.5" customHeight="1">
      <c r="A23" s="9">
        <v>204</v>
      </c>
      <c r="B23" s="139" t="s">
        <v>77</v>
      </c>
      <c r="C23" s="140"/>
      <c r="D23" s="141">
        <v>38867</v>
      </c>
      <c r="E23" s="142"/>
      <c r="F23" s="49">
        <v>0</v>
      </c>
      <c r="G23" s="22">
        <v>0</v>
      </c>
      <c r="H23" s="33">
        <f>SUM(J23,L23)</f>
        <v>2</v>
      </c>
      <c r="I23" s="22">
        <f>H23/SUM('第2表　人口動態総覧（４－１）'!F23+'人口動態総覧（４－３）'!H23)*1000</f>
        <v>5.830903790087463</v>
      </c>
      <c r="J23" s="33">
        <v>1</v>
      </c>
      <c r="K23" s="52">
        <f>J23/SUM('第2表　人口動態総覧（４－１）'!F23+'人口動態総覧（４－３）'!H23)*1000</f>
        <v>2.9154518950437316</v>
      </c>
      <c r="L23" s="33">
        <v>1</v>
      </c>
      <c r="M23" s="22">
        <f>L23/SUM('第2表　人口動態総覧（４－１）'!F23+'人口動態総覧（４－３）'!H23)*1000</f>
        <v>2.9154518950437316</v>
      </c>
      <c r="N23" s="33">
        <f>SUM(P23:Q23)</f>
        <v>0</v>
      </c>
      <c r="O23" s="22">
        <f>N23/SUM('第2表　人口動態総覧（４－１）'!F23+'人口動態総覧（４－３）'!P23)*1000</f>
        <v>0</v>
      </c>
      <c r="P23" s="57">
        <v>0</v>
      </c>
      <c r="Q23" s="62">
        <v>0</v>
      </c>
      <c r="R23" s="35">
        <v>150</v>
      </c>
      <c r="S23" s="22">
        <f>R23/D23*1000</f>
        <v>3.8593151002135486</v>
      </c>
      <c r="T23" s="35">
        <v>90</v>
      </c>
      <c r="U23" s="66">
        <f>T23/D23*1000</f>
        <v>2.3155890601281293</v>
      </c>
    </row>
    <row r="24" spans="1:21" ht="16.5" customHeight="1">
      <c r="A24" s="9">
        <v>341</v>
      </c>
      <c r="B24" s="139" t="s">
        <v>17</v>
      </c>
      <c r="C24" s="140"/>
      <c r="D24" s="141">
        <v>12190</v>
      </c>
      <c r="E24" s="142"/>
      <c r="F24" s="49">
        <v>1</v>
      </c>
      <c r="G24" s="22">
        <v>13.698630136986301</v>
      </c>
      <c r="H24" s="33">
        <f t="shared" si="0"/>
        <v>5</v>
      </c>
      <c r="I24" s="22">
        <f>H24/SUM('第2表　人口動態総覧（４－１）'!F24+'人口動態総覧（４－３）'!H24)*1000</f>
        <v>64.1025641025641</v>
      </c>
      <c r="J24" s="33">
        <v>2</v>
      </c>
      <c r="K24" s="52">
        <f>J24/SUM('第2表　人口動態総覧（４－１）'!F24+'人口動態総覧（４－３）'!H24)*1000</f>
        <v>25.64102564102564</v>
      </c>
      <c r="L24" s="33">
        <v>3</v>
      </c>
      <c r="M24" s="22">
        <f>L24/SUM('第2表　人口動態総覧（４－１）'!F24+'人口動態総覧（４－３）'!H24)*1000</f>
        <v>38.46153846153847</v>
      </c>
      <c r="N24" s="33">
        <f t="shared" si="2"/>
        <v>1</v>
      </c>
      <c r="O24" s="22">
        <f>N24/SUM('第2表　人口動態総覧（４－１）'!F24+'人口動態総覧（４－３）'!P24)*1000</f>
        <v>13.698630136986301</v>
      </c>
      <c r="P24" s="57">
        <v>0</v>
      </c>
      <c r="Q24" s="62">
        <v>1</v>
      </c>
      <c r="R24" s="35">
        <v>51</v>
      </c>
      <c r="S24" s="22">
        <f>R24/D24*1000</f>
        <v>4.1837571780147655</v>
      </c>
      <c r="T24" s="35">
        <v>24</v>
      </c>
      <c r="U24" s="66">
        <f>T24/D24*1000</f>
        <v>1.9688269073010667</v>
      </c>
    </row>
    <row r="25" spans="1:21" ht="16.5" customHeight="1">
      <c r="A25" s="9">
        <v>342</v>
      </c>
      <c r="B25" s="139" t="s">
        <v>18</v>
      </c>
      <c r="C25" s="140"/>
      <c r="D25" s="141">
        <v>3850</v>
      </c>
      <c r="E25" s="142"/>
      <c r="F25" s="49">
        <v>0</v>
      </c>
      <c r="G25" s="22">
        <v>0</v>
      </c>
      <c r="H25" s="33">
        <f t="shared" si="0"/>
        <v>2</v>
      </c>
      <c r="I25" s="22">
        <f>H25/SUM('第2表　人口動態総覧（４－１）'!F25+'人口動態総覧（４－３）'!H25)*1000</f>
        <v>66.66666666666667</v>
      </c>
      <c r="J25" s="33">
        <v>2</v>
      </c>
      <c r="K25" s="52">
        <f>J25/SUM('第2表　人口動態総覧（４－１）'!F25+'人口動態総覧（４－３）'!H25)*1000</f>
        <v>66.66666666666667</v>
      </c>
      <c r="L25" s="33">
        <v>0</v>
      </c>
      <c r="M25" s="22">
        <f>L25/SUM('第2表　人口動態総覧（４－１）'!F25+'人口動態総覧（４－３）'!H25)*1000</f>
        <v>0</v>
      </c>
      <c r="N25" s="33">
        <f t="shared" si="2"/>
        <v>1</v>
      </c>
      <c r="O25" s="22">
        <f>N25/SUM('第2表　人口動態総覧（４－１）'!F25+'人口動態総覧（４－３）'!P25)*1000</f>
        <v>34.48275862068965</v>
      </c>
      <c r="P25" s="57">
        <v>1</v>
      </c>
      <c r="Q25" s="62">
        <v>0</v>
      </c>
      <c r="R25" s="35">
        <v>15</v>
      </c>
      <c r="S25" s="22">
        <f>R25/D25*1000</f>
        <v>3.896103896103896</v>
      </c>
      <c r="T25" s="35">
        <v>12</v>
      </c>
      <c r="U25" s="66">
        <f>T25/D25*1000</f>
        <v>3.116883116883117</v>
      </c>
    </row>
    <row r="26" spans="1:21" ht="16.5" customHeight="1">
      <c r="A26" s="9">
        <v>343</v>
      </c>
      <c r="B26" s="139" t="s">
        <v>19</v>
      </c>
      <c r="C26" s="140"/>
      <c r="D26" s="141">
        <v>1572</v>
      </c>
      <c r="E26" s="142"/>
      <c r="F26" s="49">
        <v>0</v>
      </c>
      <c r="G26" s="22">
        <v>0</v>
      </c>
      <c r="H26" s="33">
        <f t="shared" si="0"/>
        <v>0</v>
      </c>
      <c r="I26" s="22">
        <f>H26/SUM('第2表　人口動態総覧（４－１）'!F26+'人口動態総覧（４－３）'!H26)*1000</f>
        <v>0</v>
      </c>
      <c r="J26" s="33">
        <v>0</v>
      </c>
      <c r="K26" s="52">
        <f>J26/SUM('第2表　人口動態総覧（４－１）'!F26+'人口動態総覧（４－３）'!H26)*1000</f>
        <v>0</v>
      </c>
      <c r="L26" s="33">
        <v>0</v>
      </c>
      <c r="M26" s="22">
        <f>L26/SUM('第2表　人口動態総覧（４－１）'!F26+'人口動態総覧（４－３）'!H26)*1000</f>
        <v>0</v>
      </c>
      <c r="N26" s="33">
        <f t="shared" si="2"/>
        <v>0</v>
      </c>
      <c r="O26" s="22">
        <f>N26/SUM('第2表　人口動態総覧（４－１）'!F26+'人口動態総覧（４－３）'!P26)*1000</f>
        <v>0</v>
      </c>
      <c r="P26" s="57">
        <v>0</v>
      </c>
      <c r="Q26" s="62">
        <v>0</v>
      </c>
      <c r="R26" s="35">
        <v>10</v>
      </c>
      <c r="S26" s="22">
        <f>R26/D26*1000</f>
        <v>6.361323155216285</v>
      </c>
      <c r="T26" s="35">
        <v>1</v>
      </c>
      <c r="U26" s="66">
        <f>T26/D26*1000</f>
        <v>0.6361323155216285</v>
      </c>
    </row>
    <row r="27" spans="1:21" ht="16.5" customHeight="1">
      <c r="A27" s="9">
        <v>361</v>
      </c>
      <c r="B27" s="139" t="s">
        <v>21</v>
      </c>
      <c r="C27" s="140"/>
      <c r="D27" s="141">
        <v>10079</v>
      </c>
      <c r="E27" s="142"/>
      <c r="F27" s="49">
        <v>0</v>
      </c>
      <c r="G27" s="22">
        <v>0</v>
      </c>
      <c r="H27" s="33">
        <f t="shared" si="0"/>
        <v>0</v>
      </c>
      <c r="I27" s="22">
        <f>H27/SUM('第2表　人口動態総覧（４－１）'!F27+'人口動態総覧（４－３）'!H27)*1000</f>
        <v>0</v>
      </c>
      <c r="J27" s="33">
        <v>0</v>
      </c>
      <c r="K27" s="52">
        <f>J27/SUM('第2表　人口動態総覧（４－１）'!F27+'人口動態総覧（４－３）'!H27)*1000</f>
        <v>0</v>
      </c>
      <c r="L27" s="33">
        <v>0</v>
      </c>
      <c r="M27" s="22">
        <f>L27/SUM('第2表　人口動態総覧（４－１）'!F27+'人口動態総覧（４－３）'!H27)*1000</f>
        <v>0</v>
      </c>
      <c r="N27" s="33">
        <f t="shared" si="2"/>
        <v>0</v>
      </c>
      <c r="O27" s="22">
        <f>N27/SUM('第2表　人口動態総覧（４－１）'!F27+'人口動態総覧（４－３）'!P27)*1000</f>
        <v>0</v>
      </c>
      <c r="P27" s="57">
        <v>0</v>
      </c>
      <c r="Q27" s="62">
        <v>0</v>
      </c>
      <c r="R27" s="35">
        <v>43</v>
      </c>
      <c r="S27" s="22">
        <f>R27/D27*1000</f>
        <v>4.266296259549558</v>
      </c>
      <c r="T27" s="35">
        <v>20</v>
      </c>
      <c r="U27" s="66">
        <f>T27/D27*1000</f>
        <v>1.9843238416509574</v>
      </c>
    </row>
    <row r="28" spans="1:21" ht="16.5" customHeight="1">
      <c r="A28" s="9">
        <v>362</v>
      </c>
      <c r="B28" s="139" t="s">
        <v>22</v>
      </c>
      <c r="C28" s="140"/>
      <c r="D28" s="141">
        <v>12346</v>
      </c>
      <c r="E28" s="142"/>
      <c r="F28" s="49">
        <v>0</v>
      </c>
      <c r="G28" s="22">
        <v>0</v>
      </c>
      <c r="H28" s="33">
        <f t="shared" si="0"/>
        <v>2</v>
      </c>
      <c r="I28" s="22">
        <f>H28/SUM('第2表　人口動態総覧（４－１）'!F28+'人口動態総覧（４－３）'!H28)*1000</f>
        <v>27.397260273972602</v>
      </c>
      <c r="J28" s="33">
        <v>0</v>
      </c>
      <c r="K28" s="52">
        <f>J28/SUM('第2表　人口動態総覧（４－１）'!F28+'人口動態総覧（４－３）'!H28)*1000</f>
        <v>0</v>
      </c>
      <c r="L28" s="33">
        <v>2</v>
      </c>
      <c r="M28" s="22">
        <f>L28/SUM('第2表　人口動態総覧（４－１）'!F28+'人口動態総覧（４－３）'!H28)*1000</f>
        <v>27.397260273972602</v>
      </c>
      <c r="N28" s="33">
        <f t="shared" si="2"/>
        <v>0</v>
      </c>
      <c r="O28" s="22">
        <f>N28/SUM('第2表　人口動態総覧（４－１）'!F28+'人口動態総覧（４－３）'!P28)*1000</f>
        <v>0</v>
      </c>
      <c r="P28" s="57">
        <v>0</v>
      </c>
      <c r="Q28" s="62">
        <v>0</v>
      </c>
      <c r="R28" s="35">
        <v>42</v>
      </c>
      <c r="S28" s="22">
        <f>R28/D28*1000</f>
        <v>3.401911550299692</v>
      </c>
      <c r="T28" s="35">
        <v>22</v>
      </c>
      <c r="U28" s="66">
        <f>T28/D28*1000</f>
        <v>1.7819536692046007</v>
      </c>
    </row>
    <row r="29" spans="1:21" ht="16.5" customHeight="1">
      <c r="A29" s="9">
        <v>363</v>
      </c>
      <c r="B29" s="139" t="s">
        <v>23</v>
      </c>
      <c r="C29" s="140"/>
      <c r="D29" s="141">
        <v>10122</v>
      </c>
      <c r="E29" s="142"/>
      <c r="F29" s="49">
        <v>0</v>
      </c>
      <c r="G29" s="22">
        <v>0</v>
      </c>
      <c r="H29" s="33">
        <f t="shared" si="0"/>
        <v>3</v>
      </c>
      <c r="I29" s="22">
        <f>H29/SUM('第2表　人口動態総覧（４－１）'!F29+'人口動態総覧（４－３）'!H29)*1000</f>
        <v>41.666666666666664</v>
      </c>
      <c r="J29" s="33">
        <v>1</v>
      </c>
      <c r="K29" s="52">
        <f>J29/SUM('第2表　人口動態総覧（４－１）'!F29+'人口動態総覧（４－３）'!H29)*1000</f>
        <v>13.888888888888888</v>
      </c>
      <c r="L29" s="33">
        <v>2</v>
      </c>
      <c r="M29" s="22">
        <f>L29/SUM('第2表　人口動態総覧（４－１）'!F29+'人口動態総覧（４－３）'!H29)*1000</f>
        <v>27.777777777777775</v>
      </c>
      <c r="N29" s="33">
        <f t="shared" si="2"/>
        <v>1</v>
      </c>
      <c r="O29" s="22">
        <f>N29/SUM('第2表　人口動態総覧（４－１）'!F29+'人口動態総覧（４－３）'!P29)*1000</f>
        <v>14.285714285714285</v>
      </c>
      <c r="P29" s="57">
        <v>1</v>
      </c>
      <c r="Q29" s="62">
        <v>0</v>
      </c>
      <c r="R29" s="35">
        <v>46</v>
      </c>
      <c r="S29" s="22">
        <f>R29/D29*1000</f>
        <v>4.5445564117763295</v>
      </c>
      <c r="T29" s="35">
        <v>26</v>
      </c>
      <c r="U29" s="66">
        <f>T29/D29*1000</f>
        <v>2.5686623196996643</v>
      </c>
    </row>
    <row r="30" spans="1:21" ht="16.5" customHeight="1">
      <c r="A30" s="9">
        <v>364</v>
      </c>
      <c r="B30" s="139" t="s">
        <v>24</v>
      </c>
      <c r="C30" s="140"/>
      <c r="D30" s="141">
        <v>20730</v>
      </c>
      <c r="E30" s="142"/>
      <c r="F30" s="49">
        <v>1</v>
      </c>
      <c r="G30" s="22">
        <v>7.751937984496124</v>
      </c>
      <c r="H30" s="33">
        <f t="shared" si="0"/>
        <v>6</v>
      </c>
      <c r="I30" s="22">
        <f>H30/SUM('第2表　人口動態総覧（４－１）'!F30+'人口動態総覧（４－３）'!H30)*1000</f>
        <v>44.44444444444444</v>
      </c>
      <c r="J30" s="33">
        <v>4</v>
      </c>
      <c r="K30" s="52">
        <f>J30/SUM('第2表　人口動態総覧（４－１）'!F30+'人口動態総覧（４－３）'!H30)*1000</f>
        <v>29.62962962962963</v>
      </c>
      <c r="L30" s="33">
        <v>2</v>
      </c>
      <c r="M30" s="22">
        <f>L30/SUM('第2表　人口動態総覧（４－１）'!F30+'人口動態総覧（４－３）'!H30)*1000</f>
        <v>14.814814814814815</v>
      </c>
      <c r="N30" s="33">
        <f t="shared" si="2"/>
        <v>1</v>
      </c>
      <c r="O30" s="22">
        <f>N30/SUM('第2表　人口動態総覧（４－１）'!F30+'人口動態総覧（４－３）'!P30)*1000</f>
        <v>7.751937984496124</v>
      </c>
      <c r="P30" s="57">
        <v>0</v>
      </c>
      <c r="Q30" s="62">
        <v>1</v>
      </c>
      <c r="R30" s="35">
        <v>102</v>
      </c>
      <c r="S30" s="22">
        <f>R30/D30*1000</f>
        <v>4.92040520984081</v>
      </c>
      <c r="T30" s="35">
        <v>48</v>
      </c>
      <c r="U30" s="66">
        <f>T30/D30*1000</f>
        <v>2.3154848046309695</v>
      </c>
    </row>
    <row r="31" spans="1:21" ht="16.5" customHeight="1">
      <c r="A31" s="9">
        <v>365</v>
      </c>
      <c r="B31" s="139" t="s">
        <v>25</v>
      </c>
      <c r="C31" s="140"/>
      <c r="D31" s="141">
        <v>22590</v>
      </c>
      <c r="E31" s="142"/>
      <c r="F31" s="49">
        <v>1</v>
      </c>
      <c r="G31" s="22">
        <v>5.649717514124294</v>
      </c>
      <c r="H31" s="33">
        <f t="shared" si="0"/>
        <v>7</v>
      </c>
      <c r="I31" s="22">
        <f>H31/SUM('第2表　人口動態総覧（４－１）'!F31+'人口動態総覧（４－３）'!H31)*1000</f>
        <v>38.04347826086957</v>
      </c>
      <c r="J31" s="33">
        <v>3</v>
      </c>
      <c r="K31" s="52">
        <f>J31/SUM('第2表　人口動態総覧（４－１）'!F31+'人口動態総覧（４－３）'!H31)*1000</f>
        <v>16.304347826086957</v>
      </c>
      <c r="L31" s="33">
        <v>4</v>
      </c>
      <c r="M31" s="22">
        <f>L31/SUM('第2表　人口動態総覧（４－１）'!F31+'人口動態総覧（４－３）'!H31)*1000</f>
        <v>21.73913043478261</v>
      </c>
      <c r="N31" s="33">
        <f t="shared" si="2"/>
        <v>3</v>
      </c>
      <c r="O31" s="22">
        <f>N31/SUM('第2表　人口動態総覧（４－１）'!F31+'人口動態総覧（４－３）'!P31)*1000</f>
        <v>16.75977653631285</v>
      </c>
      <c r="P31" s="57">
        <v>2</v>
      </c>
      <c r="Q31" s="62">
        <v>1</v>
      </c>
      <c r="R31" s="35">
        <v>91</v>
      </c>
      <c r="S31" s="22">
        <f>R31/D31*1000</f>
        <v>4.028331119964586</v>
      </c>
      <c r="T31" s="35">
        <v>68</v>
      </c>
      <c r="U31" s="66">
        <f>T31/D31*1000</f>
        <v>3.0101814962372733</v>
      </c>
    </row>
    <row r="32" spans="1:21" ht="16.5" customHeight="1">
      <c r="A32" s="9">
        <v>366</v>
      </c>
      <c r="B32" s="139" t="s">
        <v>26</v>
      </c>
      <c r="C32" s="140"/>
      <c r="D32" s="141">
        <v>6554</v>
      </c>
      <c r="E32" s="142"/>
      <c r="F32" s="49">
        <v>0</v>
      </c>
      <c r="G32" s="22">
        <v>0</v>
      </c>
      <c r="H32" s="33">
        <f t="shared" si="0"/>
        <v>3</v>
      </c>
      <c r="I32" s="22">
        <f>H32/SUM('第2表　人口動態総覧（４－１）'!F32+'人口動態総覧（４－３）'!H32)*1000</f>
        <v>76.92307692307693</v>
      </c>
      <c r="J32" s="33">
        <v>1</v>
      </c>
      <c r="K32" s="52">
        <f>J32/SUM('第2表　人口動態総覧（４－１）'!F32+'人口動態総覧（４－３）'!H32)*1000</f>
        <v>25.64102564102564</v>
      </c>
      <c r="L32" s="33">
        <v>2</v>
      </c>
      <c r="M32" s="22">
        <f>L32/SUM('第2表　人口動態総覧（４－１）'!F32+'人口動態総覧（４－３）'!H32)*1000</f>
        <v>51.28205128205128</v>
      </c>
      <c r="N32" s="33">
        <f t="shared" si="2"/>
        <v>1</v>
      </c>
      <c r="O32" s="22">
        <f>N32/SUM('第2表　人口動態総覧（４－１）'!F32+'人口動態総覧（４－３）'!P32)*1000</f>
        <v>27.027027027027028</v>
      </c>
      <c r="P32" s="57">
        <v>1</v>
      </c>
      <c r="Q32" s="62">
        <v>0</v>
      </c>
      <c r="R32" s="35">
        <v>31</v>
      </c>
      <c r="S32" s="22">
        <f>R32/D32*1000</f>
        <v>4.7299359169972535</v>
      </c>
      <c r="T32" s="35">
        <v>10</v>
      </c>
      <c r="U32" s="66">
        <f>T32/D32*1000</f>
        <v>1.5257857796765335</v>
      </c>
    </row>
    <row r="33" spans="1:21" ht="16.5" customHeight="1">
      <c r="A33" s="9">
        <v>367</v>
      </c>
      <c r="B33" s="139" t="s">
        <v>27</v>
      </c>
      <c r="C33" s="140"/>
      <c r="D33" s="141">
        <v>8617</v>
      </c>
      <c r="E33" s="142"/>
      <c r="F33" s="49">
        <v>0</v>
      </c>
      <c r="G33" s="22">
        <v>0</v>
      </c>
      <c r="H33" s="33">
        <f t="shared" si="0"/>
        <v>1</v>
      </c>
      <c r="I33" s="22">
        <f>H33/SUM('第2表　人口動態総覧（４－１）'!F33+'人口動態総覧（４－３）'!H33)*1000</f>
        <v>15.151515151515152</v>
      </c>
      <c r="J33" s="33">
        <v>1</v>
      </c>
      <c r="K33" s="52">
        <f>J33/SUM('第2表　人口動態総覧（４－１）'!F33+'人口動態総覧（４－３）'!H33)*1000</f>
        <v>15.151515151515152</v>
      </c>
      <c r="L33" s="33">
        <v>0</v>
      </c>
      <c r="M33" s="22">
        <f>L33/SUM('第2表　人口動態総覧（４－１）'!F33+'人口動態総覧（４－３）'!H33)*1000</f>
        <v>0</v>
      </c>
      <c r="N33" s="33">
        <f t="shared" si="2"/>
        <v>1</v>
      </c>
      <c r="O33" s="22">
        <f>N33/SUM('第2表　人口動態総覧（４－１）'!F33+'人口動態総覧（４－３）'!P33)*1000</f>
        <v>15.151515151515152</v>
      </c>
      <c r="P33" s="57">
        <v>1</v>
      </c>
      <c r="Q33" s="62">
        <v>0</v>
      </c>
      <c r="R33" s="35">
        <v>35</v>
      </c>
      <c r="S33" s="22">
        <f>R33/D33*1000</f>
        <v>4.061738424045491</v>
      </c>
      <c r="T33" s="35">
        <v>12</v>
      </c>
      <c r="U33" s="66">
        <f>T33/D33*1000</f>
        <v>1.3925960311013112</v>
      </c>
    </row>
    <row r="34" spans="1:21" ht="16.5" customHeight="1">
      <c r="A34" s="9">
        <v>368</v>
      </c>
      <c r="B34" s="139" t="s">
        <v>28</v>
      </c>
      <c r="C34" s="140"/>
      <c r="D34" s="141">
        <v>3224</v>
      </c>
      <c r="E34" s="142"/>
      <c r="F34" s="49">
        <v>0</v>
      </c>
      <c r="G34" s="22">
        <v>0</v>
      </c>
      <c r="H34" s="33">
        <f>SUM(J34,L34)</f>
        <v>0</v>
      </c>
      <c r="I34" s="22">
        <f>H34/SUM('第2表　人口動態総覧（４－１）'!F34+'人口動態総覧（４－３）'!H34)*1000</f>
        <v>0</v>
      </c>
      <c r="J34" s="33">
        <v>0</v>
      </c>
      <c r="K34" s="52">
        <f>J34/SUM('第2表　人口動態総覧（４－１）'!F34+'人口動態総覧（４－３）'!H34)*1000</f>
        <v>0</v>
      </c>
      <c r="L34" s="33">
        <v>0</v>
      </c>
      <c r="M34" s="22">
        <f>L34/SUM('第2表　人口動態総覧（４－１）'!F34+'人口動態総覧（４－３）'!H34)*1000</f>
        <v>0</v>
      </c>
      <c r="N34" s="33">
        <f>SUM(P34:Q34)</f>
        <v>0</v>
      </c>
      <c r="O34" s="22">
        <f>N34/SUM('第2表　人口動態総覧（４－１）'!F34+'人口動態総覧（４－３）'!P34)*1000</f>
        <v>0</v>
      </c>
      <c r="P34" s="57">
        <v>0</v>
      </c>
      <c r="Q34" s="62">
        <v>0</v>
      </c>
      <c r="R34" s="35">
        <v>7</v>
      </c>
      <c r="S34" s="22">
        <f>R34/D34*1000</f>
        <v>2.1712158808933</v>
      </c>
      <c r="T34" s="35">
        <v>10</v>
      </c>
      <c r="U34" s="66">
        <f>T34/D34*1000</f>
        <v>3.101736972704715</v>
      </c>
    </row>
    <row r="35" spans="1:21" ht="16.5" customHeight="1">
      <c r="A35" s="10">
        <v>381</v>
      </c>
      <c r="B35" s="147" t="s">
        <v>20</v>
      </c>
      <c r="C35" s="148"/>
      <c r="D35" s="143">
        <v>16517</v>
      </c>
      <c r="E35" s="144"/>
      <c r="F35" s="48">
        <v>0</v>
      </c>
      <c r="G35" s="24">
        <v>0</v>
      </c>
      <c r="H35" s="32">
        <f>SUM(J35,L35)</f>
        <v>5</v>
      </c>
      <c r="I35" s="24">
        <f>H35/SUM('第2表　人口動態総覧（４－１）'!F35+'人口動態総覧（４－３）'!H35)*1000</f>
        <v>50.505050505050505</v>
      </c>
      <c r="J35" s="32">
        <v>1</v>
      </c>
      <c r="K35" s="53">
        <f>J35/SUM('第2表　人口動態総覧（４－１）'!F35+'人口動態総覧（４－３）'!H35)*1000</f>
        <v>10.101010101010102</v>
      </c>
      <c r="L35" s="32">
        <v>4</v>
      </c>
      <c r="M35" s="24">
        <f>L35/SUM('第2表　人口動態総覧（４－１）'!F35+'人口動態総覧（４－３）'!H35)*1000</f>
        <v>40.40404040404041</v>
      </c>
      <c r="N35" s="32">
        <f>SUM(P35:Q35)</f>
        <v>0</v>
      </c>
      <c r="O35" s="24">
        <f>N35/SUM('第2表　人口動態総覧（４－１）'!F35+'人口動態総覧（４－３）'!P35)*1000</f>
        <v>0</v>
      </c>
      <c r="P35" s="56">
        <v>0</v>
      </c>
      <c r="Q35" s="61">
        <v>0</v>
      </c>
      <c r="R35" s="17">
        <v>57</v>
      </c>
      <c r="S35" s="24">
        <f>R35/D35*1000</f>
        <v>3.4509898892050614</v>
      </c>
      <c r="T35" s="17">
        <v>37</v>
      </c>
      <c r="U35" s="65">
        <f>T35/D35*1000</f>
        <v>2.2401162438699522</v>
      </c>
    </row>
    <row r="36" spans="1:21" ht="16.5" customHeight="1">
      <c r="A36" s="8">
        <v>203</v>
      </c>
      <c r="B36" s="137" t="s">
        <v>29</v>
      </c>
      <c r="C36" s="138"/>
      <c r="D36" s="145">
        <v>241891</v>
      </c>
      <c r="E36" s="146"/>
      <c r="F36" s="47">
        <v>5</v>
      </c>
      <c r="G36" s="20">
        <v>2.2593764121102575</v>
      </c>
      <c r="H36" s="31">
        <f t="shared" si="0"/>
        <v>75</v>
      </c>
      <c r="I36" s="20">
        <f>H36/SUM('第2表　人口動態総覧（４－１）'!F36+'人口動態総覧（４－３）'!H36)*1000</f>
        <v>32.77972027972028</v>
      </c>
      <c r="J36" s="31">
        <v>26</v>
      </c>
      <c r="K36" s="51">
        <f>J36/SUM('第2表　人口動態総覧（４－１）'!F36+'人口動態総覧（４－３）'!H36)*1000</f>
        <v>11.363636363636363</v>
      </c>
      <c r="L36" s="31">
        <v>49</v>
      </c>
      <c r="M36" s="20">
        <f>L36/SUM('第2表　人口動態総覧（４－１）'!F36+'人口動態総覧（４－３）'!H36)*1000</f>
        <v>21.416083916083917</v>
      </c>
      <c r="N36" s="33">
        <f t="shared" si="2"/>
        <v>11</v>
      </c>
      <c r="O36" s="22">
        <f>N36/SUM('第2表　人口動態総覧（４－１）'!F36+'人口動態総覧（４－３）'!P36)*1000</f>
        <v>4.954954954954955</v>
      </c>
      <c r="P36" s="57">
        <v>7</v>
      </c>
      <c r="Q36" s="62">
        <v>4</v>
      </c>
      <c r="R36" s="35">
        <v>1443</v>
      </c>
      <c r="S36" s="22">
        <f>R36/D36*1000</f>
        <v>5.965496856021928</v>
      </c>
      <c r="T36" s="35">
        <v>645</v>
      </c>
      <c r="U36" s="66">
        <f>T36/D36*1000</f>
        <v>2.66649027867924</v>
      </c>
    </row>
    <row r="37" spans="1:21" ht="16.5" customHeight="1">
      <c r="A37" s="9">
        <v>403</v>
      </c>
      <c r="B37" s="139" t="s">
        <v>30</v>
      </c>
      <c r="C37" s="140"/>
      <c r="D37" s="141">
        <v>10211</v>
      </c>
      <c r="E37" s="142"/>
      <c r="F37" s="49">
        <v>1</v>
      </c>
      <c r="G37" s="22">
        <v>12.658227848101266</v>
      </c>
      <c r="H37" s="33">
        <f t="shared" si="0"/>
        <v>4</v>
      </c>
      <c r="I37" s="22">
        <f>H37/SUM('第2表　人口動態総覧（４－１）'!F37+'人口動態総覧（４－３）'!H37)*1000</f>
        <v>48.19277108433735</v>
      </c>
      <c r="J37" s="33">
        <v>2</v>
      </c>
      <c r="K37" s="52">
        <f>J37/SUM('第2表　人口動態総覧（４－１）'!F37+'人口動態総覧（４－３）'!H37)*1000</f>
        <v>24.096385542168676</v>
      </c>
      <c r="L37" s="33">
        <v>2</v>
      </c>
      <c r="M37" s="22">
        <f>L37/SUM('第2表　人口動態総覧（４－１）'!F37+'人口動態総覧（４－３）'!H37)*1000</f>
        <v>24.096385542168676</v>
      </c>
      <c r="N37" s="33">
        <f t="shared" si="2"/>
        <v>1</v>
      </c>
      <c r="O37" s="22">
        <f>N37/SUM('第2表　人口動態総覧（４－１）'!F37+'人口動態総覧（４－３）'!P37)*1000</f>
        <v>12.658227848101266</v>
      </c>
      <c r="P37" s="57">
        <v>0</v>
      </c>
      <c r="Q37" s="62">
        <v>1</v>
      </c>
      <c r="R37" s="35">
        <v>36</v>
      </c>
      <c r="S37" s="22">
        <f>R37/D37*1000</f>
        <v>3.5256096366663403</v>
      </c>
      <c r="T37" s="35">
        <v>23</v>
      </c>
      <c r="U37" s="66">
        <f>T37/D37*1000</f>
        <v>2.2524728234257174</v>
      </c>
    </row>
    <row r="38" spans="1:21" ht="16.5" customHeight="1">
      <c r="A38" s="9">
        <v>410</v>
      </c>
      <c r="B38" s="139" t="s">
        <v>31</v>
      </c>
      <c r="C38" s="140"/>
      <c r="D38" s="141">
        <v>13973</v>
      </c>
      <c r="E38" s="142"/>
      <c r="F38" s="49">
        <v>0</v>
      </c>
      <c r="G38" s="22">
        <v>0</v>
      </c>
      <c r="H38" s="33">
        <f t="shared" si="0"/>
        <v>3</v>
      </c>
      <c r="I38" s="22">
        <f>H38/SUM('第2表　人口動態総覧（４－１）'!F38+'人口動態総覧（４－３）'!H38)*1000</f>
        <v>20.97902097902098</v>
      </c>
      <c r="J38" s="33">
        <v>2</v>
      </c>
      <c r="K38" s="52">
        <f>J38/SUM('第2表　人口動態総覧（４－１）'!F38+'人口動態総覧（４－３）'!H38)*1000</f>
        <v>13.986013986013987</v>
      </c>
      <c r="L38" s="33">
        <v>1</v>
      </c>
      <c r="M38" s="22">
        <f>L38/SUM('第2表　人口動態総覧（４－１）'!F38+'人口動態総覧（４－３）'!H38)*1000</f>
        <v>6.993006993006993</v>
      </c>
      <c r="N38" s="33">
        <f t="shared" si="2"/>
        <v>0</v>
      </c>
      <c r="O38" s="22">
        <f>N38/SUM('第2表　人口動態総覧（４－１）'!F38+'人口動態総覧（４－３）'!P38)*1000</f>
        <v>0</v>
      </c>
      <c r="P38" s="57">
        <v>0</v>
      </c>
      <c r="Q38" s="62">
        <v>0</v>
      </c>
      <c r="R38" s="35">
        <v>78</v>
      </c>
      <c r="S38" s="22">
        <f>R38/D38*1000</f>
        <v>5.582194231732627</v>
      </c>
      <c r="T38" s="35">
        <v>33</v>
      </c>
      <c r="U38" s="66">
        <f>T38/D38*1000</f>
        <v>2.3616975595791883</v>
      </c>
    </row>
    <row r="39" spans="1:21" ht="16.5" customHeight="1">
      <c r="A39" s="9">
        <v>441</v>
      </c>
      <c r="B39" s="139" t="s">
        <v>32</v>
      </c>
      <c r="C39" s="140"/>
      <c r="D39" s="141">
        <v>12668</v>
      </c>
      <c r="E39" s="142"/>
      <c r="F39" s="49">
        <v>0</v>
      </c>
      <c r="G39" s="22">
        <v>0</v>
      </c>
      <c r="H39" s="33">
        <f t="shared" si="0"/>
        <v>6</v>
      </c>
      <c r="I39" s="22">
        <f>H39/SUM('第2表　人口動態総覧（４－１）'!F39+'人口動態総覧（４－３）'!H39)*1000</f>
        <v>61.224489795918366</v>
      </c>
      <c r="J39" s="33">
        <v>3</v>
      </c>
      <c r="K39" s="52">
        <f>J39/SUM('第2表　人口動態総覧（４－１）'!F39+'人口動態総覧（４－３）'!H39)*1000</f>
        <v>30.612244897959183</v>
      </c>
      <c r="L39" s="33">
        <v>3</v>
      </c>
      <c r="M39" s="22">
        <f>L39/SUM('第2表　人口動態総覧（４－１）'!F39+'人口動態総覧（４－３）'!H39)*1000</f>
        <v>30.612244897959183</v>
      </c>
      <c r="N39" s="33">
        <f t="shared" si="2"/>
        <v>1</v>
      </c>
      <c r="O39" s="22">
        <f>N39/SUM('第2表　人口動態総覧（４－１）'!F39+'人口動態総覧（４－３）'!P39)*1000</f>
        <v>10.752688172043012</v>
      </c>
      <c r="P39" s="57">
        <v>1</v>
      </c>
      <c r="Q39" s="62">
        <v>0</v>
      </c>
      <c r="R39" s="35">
        <v>48</v>
      </c>
      <c r="S39" s="22">
        <f>R39/D39*1000</f>
        <v>3.7890748342279763</v>
      </c>
      <c r="T39" s="35">
        <v>25</v>
      </c>
      <c r="U39" s="66">
        <f>T39/D39*1000</f>
        <v>1.9734764761604042</v>
      </c>
    </row>
    <row r="40" spans="1:21" ht="16.5" customHeight="1">
      <c r="A40" s="9">
        <v>442</v>
      </c>
      <c r="B40" s="139" t="s">
        <v>33</v>
      </c>
      <c r="C40" s="140"/>
      <c r="D40" s="141">
        <v>17391</v>
      </c>
      <c r="E40" s="142"/>
      <c r="F40" s="49">
        <v>0</v>
      </c>
      <c r="G40" s="22">
        <v>0</v>
      </c>
      <c r="H40" s="33">
        <f t="shared" si="0"/>
        <v>5</v>
      </c>
      <c r="I40" s="22">
        <f>H40/SUM('第2表　人口動態総覧（４－１）'!F40+'人口動態総覧（４－３）'!H40)*1000</f>
        <v>37.31343283582089</v>
      </c>
      <c r="J40" s="33">
        <v>1</v>
      </c>
      <c r="K40" s="52">
        <f>J40/SUM('第2表　人口動態総覧（４－１）'!F40+'人口動態総覧（４－３）'!H40)*1000</f>
        <v>7.462686567164179</v>
      </c>
      <c r="L40" s="33">
        <v>4</v>
      </c>
      <c r="M40" s="22">
        <f>L40/SUM('第2表　人口動態総覧（４－１）'!F40+'人口動態総覧（４－３）'!H40)*1000</f>
        <v>29.850746268656717</v>
      </c>
      <c r="N40" s="33">
        <f t="shared" si="2"/>
        <v>1</v>
      </c>
      <c r="O40" s="22">
        <f>N40/SUM('第2表　人口動態総覧（４－１）'!F40+'人口動態総覧（４－３）'!P40)*1000</f>
        <v>7.6923076923076925</v>
      </c>
      <c r="P40" s="57">
        <v>1</v>
      </c>
      <c r="Q40" s="62">
        <v>0</v>
      </c>
      <c r="R40" s="35">
        <v>71</v>
      </c>
      <c r="S40" s="22">
        <f>R40/D40*1000</f>
        <v>4.082571445000288</v>
      </c>
      <c r="T40" s="35">
        <v>37</v>
      </c>
      <c r="U40" s="66">
        <f>T40/D40*1000</f>
        <v>2.127537231901558</v>
      </c>
    </row>
    <row r="41" spans="1:21" ht="16.5" customHeight="1">
      <c r="A41" s="9">
        <v>443</v>
      </c>
      <c r="B41" s="139" t="s">
        <v>34</v>
      </c>
      <c r="C41" s="140"/>
      <c r="D41" s="141">
        <v>7049</v>
      </c>
      <c r="E41" s="142"/>
      <c r="F41" s="49">
        <v>0</v>
      </c>
      <c r="G41" s="22">
        <v>0</v>
      </c>
      <c r="H41" s="33">
        <f t="shared" si="0"/>
        <v>4</v>
      </c>
      <c r="I41" s="22">
        <f>H41/SUM('第2表　人口動態総覧（４－１）'!F41+'人口動態総覧（４－３）'!H41)*1000</f>
        <v>76.92307692307693</v>
      </c>
      <c r="J41" s="33">
        <v>0</v>
      </c>
      <c r="K41" s="52">
        <f>J41/SUM('第2表　人口動態総覧（４－１）'!F41+'人口動態総覧（４－３）'!H41)*1000</f>
        <v>0</v>
      </c>
      <c r="L41" s="33">
        <v>4</v>
      </c>
      <c r="M41" s="22">
        <f>L41/SUM('第2表　人口動態総覧（４－１）'!F41+'人口動態総覧（４－３）'!H41)*1000</f>
        <v>76.92307692307693</v>
      </c>
      <c r="N41" s="33">
        <f t="shared" si="2"/>
        <v>0</v>
      </c>
      <c r="O41" s="22">
        <f>N41/SUM('第2表　人口動態総覧（４－１）'!F41+'人口動態総覧（４－３）'!P41)*1000</f>
        <v>0</v>
      </c>
      <c r="P41" s="57">
        <v>0</v>
      </c>
      <c r="Q41" s="62">
        <v>0</v>
      </c>
      <c r="R41" s="35">
        <v>24</v>
      </c>
      <c r="S41" s="22">
        <f>R41/D41*1000</f>
        <v>3.404738260746205</v>
      </c>
      <c r="T41" s="35">
        <v>14</v>
      </c>
      <c r="U41" s="66">
        <f>T41/D41*1000</f>
        <v>1.9860973187686195</v>
      </c>
    </row>
    <row r="42" spans="1:21" ht="16.5" customHeight="1">
      <c r="A42" s="9">
        <v>444</v>
      </c>
      <c r="B42" s="139" t="s">
        <v>35</v>
      </c>
      <c r="C42" s="140"/>
      <c r="D42" s="141">
        <v>8999</v>
      </c>
      <c r="E42" s="142"/>
      <c r="F42" s="49">
        <v>0</v>
      </c>
      <c r="G42" s="22">
        <v>0</v>
      </c>
      <c r="H42" s="33">
        <f t="shared" si="0"/>
        <v>3</v>
      </c>
      <c r="I42" s="22">
        <f>H42/SUM('第2表　人口動態総覧（４－１）'!F42+'人口動態総覧（４－３）'!H42)*1000</f>
        <v>48.387096774193544</v>
      </c>
      <c r="J42" s="33">
        <v>1</v>
      </c>
      <c r="K42" s="52">
        <f>J42/SUM('第2表　人口動態総覧（４－１）'!F42+'人口動態総覧（４－３）'!H42)*1000</f>
        <v>16.129032258064516</v>
      </c>
      <c r="L42" s="33">
        <v>2</v>
      </c>
      <c r="M42" s="22">
        <f>L42/SUM('第2表　人口動態総覧（４－１）'!F42+'人口動態総覧（４－３）'!H42)*1000</f>
        <v>32.25806451612903</v>
      </c>
      <c r="N42" s="33">
        <f t="shared" si="2"/>
        <v>0</v>
      </c>
      <c r="O42" s="22">
        <f>N42/SUM('第2表　人口動態総覧（４－１）'!F42+'人口動態総覧（４－３）'!P42)*1000</f>
        <v>0</v>
      </c>
      <c r="P42" s="57">
        <v>0</v>
      </c>
      <c r="Q42" s="62">
        <v>0</v>
      </c>
      <c r="R42" s="35">
        <v>34</v>
      </c>
      <c r="S42" s="22">
        <f>R42/D42*1000</f>
        <v>3.778197577508612</v>
      </c>
      <c r="T42" s="35">
        <v>14</v>
      </c>
      <c r="U42" s="66">
        <f>T42/D42*1000</f>
        <v>1.555728414268252</v>
      </c>
    </row>
    <row r="43" spans="1:21" ht="16.5" customHeight="1">
      <c r="A43" s="9">
        <v>445</v>
      </c>
      <c r="B43" s="139" t="s">
        <v>36</v>
      </c>
      <c r="C43" s="140"/>
      <c r="D43" s="141">
        <v>5921</v>
      </c>
      <c r="E43" s="142"/>
      <c r="F43" s="49">
        <v>0</v>
      </c>
      <c r="G43" s="22">
        <v>0</v>
      </c>
      <c r="H43" s="33">
        <f t="shared" si="0"/>
        <v>0</v>
      </c>
      <c r="I43" s="22">
        <f>H43/SUM('第2表　人口動態総覧（４－１）'!F43+'人口動態総覧（４－３）'!H43)*1000</f>
        <v>0</v>
      </c>
      <c r="J43" s="33">
        <v>0</v>
      </c>
      <c r="K43" s="52">
        <f>J43/SUM('第2表　人口動態総覧（４－１）'!F43+'人口動態総覧（４－３）'!H43)*1000</f>
        <v>0</v>
      </c>
      <c r="L43" s="33">
        <v>0</v>
      </c>
      <c r="M43" s="22">
        <f>L43/SUM('第2表　人口動態総覧（４－１）'!F43+'人口動態総覧（４－３）'!H43)*1000</f>
        <v>0</v>
      </c>
      <c r="N43" s="33">
        <f t="shared" si="2"/>
        <v>0</v>
      </c>
      <c r="O43" s="22">
        <f>N43/SUM('第2表　人口動態総覧（４－１）'!F43+'人口動態総覧（４－３）'!P43)*1000</f>
        <v>0</v>
      </c>
      <c r="P43" s="57">
        <v>0</v>
      </c>
      <c r="Q43" s="62">
        <v>0</v>
      </c>
      <c r="R43" s="35">
        <v>15</v>
      </c>
      <c r="S43" s="22">
        <f>R43/D43*1000</f>
        <v>2.533355852052018</v>
      </c>
      <c r="T43" s="35">
        <v>12</v>
      </c>
      <c r="U43" s="66">
        <f>T43/D43*1000</f>
        <v>2.0266846816416146</v>
      </c>
    </row>
    <row r="44" spans="1:21" ht="16.5" customHeight="1">
      <c r="A44" s="9">
        <v>446</v>
      </c>
      <c r="B44" s="139" t="s">
        <v>37</v>
      </c>
      <c r="C44" s="140"/>
      <c r="D44" s="141">
        <v>15737</v>
      </c>
      <c r="E44" s="142"/>
      <c r="F44" s="49">
        <v>1</v>
      </c>
      <c r="G44" s="22">
        <v>8.928571428571429</v>
      </c>
      <c r="H44" s="33">
        <f t="shared" si="0"/>
        <v>4</v>
      </c>
      <c r="I44" s="22">
        <f>H44/SUM('第2表　人口動態総覧（４－１）'!F44+'人口動態総覧（４－３）'!H44)*1000</f>
        <v>34.48275862068965</v>
      </c>
      <c r="J44" s="33">
        <v>0</v>
      </c>
      <c r="K44" s="52">
        <f>J44/SUM('第2表　人口動態総覧（４－１）'!F44+'人口動態総覧（４－３）'!H44)*1000</f>
        <v>0</v>
      </c>
      <c r="L44" s="33">
        <v>4</v>
      </c>
      <c r="M44" s="22">
        <f>L44/SUM('第2表　人口動態総覧（４－１）'!F44+'人口動態総覧（４－３）'!H44)*1000</f>
        <v>34.48275862068965</v>
      </c>
      <c r="N44" s="33">
        <f t="shared" si="2"/>
        <v>0</v>
      </c>
      <c r="O44" s="22">
        <f>N44/SUM('第2表　人口動態総覧（４－１）'!F44+'人口動態総覧（４－３）'!P44)*1000</f>
        <v>0</v>
      </c>
      <c r="P44" s="57">
        <v>0</v>
      </c>
      <c r="Q44" s="62">
        <v>0</v>
      </c>
      <c r="R44" s="35">
        <v>49</v>
      </c>
      <c r="S44" s="22">
        <f>R44/D44*1000</f>
        <v>3.1136811336341106</v>
      </c>
      <c r="T44" s="35">
        <v>43</v>
      </c>
      <c r="U44" s="66">
        <f>T44/D44*1000</f>
        <v>2.7324140560462604</v>
      </c>
    </row>
    <row r="45" spans="1:21" ht="16.5" customHeight="1">
      <c r="A45" s="9">
        <v>447</v>
      </c>
      <c r="B45" s="139" t="s">
        <v>38</v>
      </c>
      <c r="C45" s="140"/>
      <c r="D45" s="141">
        <v>7109</v>
      </c>
      <c r="E45" s="142"/>
      <c r="F45" s="49">
        <v>0</v>
      </c>
      <c r="G45" s="22">
        <v>0</v>
      </c>
      <c r="H45" s="33">
        <f t="shared" si="0"/>
        <v>3</v>
      </c>
      <c r="I45" s="22">
        <f>H45/SUM('第2表　人口動態総覧（４－１）'!F45+'人口動態総覧（４－３）'!H45)*1000</f>
        <v>55.55555555555555</v>
      </c>
      <c r="J45" s="33">
        <v>0</v>
      </c>
      <c r="K45" s="52">
        <f>J45/SUM('第2表　人口動態総覧（４－１）'!F45+'人口動態総覧（４－３）'!H45)*1000</f>
        <v>0</v>
      </c>
      <c r="L45" s="33">
        <v>3</v>
      </c>
      <c r="M45" s="22">
        <f>L45/SUM('第2表　人口動態総覧（４－１）'!F45+'人口動態総覧（４－３）'!H45)*1000</f>
        <v>55.55555555555555</v>
      </c>
      <c r="N45" s="33">
        <f t="shared" si="2"/>
        <v>0</v>
      </c>
      <c r="O45" s="22">
        <f>N45/SUM('第2表　人口動態総覧（４－１）'!F45+'人口動態総覧（４－３）'!P45)*1000</f>
        <v>0</v>
      </c>
      <c r="P45" s="57">
        <v>0</v>
      </c>
      <c r="Q45" s="62">
        <v>0</v>
      </c>
      <c r="R45" s="35">
        <v>22</v>
      </c>
      <c r="S45" s="22">
        <f>R45/D45*1000</f>
        <v>3.094668729779153</v>
      </c>
      <c r="T45" s="35">
        <v>15</v>
      </c>
      <c r="U45" s="66">
        <f>T45/D45*1000</f>
        <v>2.1100014066676045</v>
      </c>
    </row>
    <row r="46" spans="1:21" ht="16.5" customHeight="1">
      <c r="A46" s="9">
        <v>448</v>
      </c>
      <c r="B46" s="139" t="s">
        <v>39</v>
      </c>
      <c r="C46" s="140"/>
      <c r="D46" s="141">
        <v>6549</v>
      </c>
      <c r="E46" s="142"/>
      <c r="F46" s="49">
        <v>0</v>
      </c>
      <c r="G46" s="22">
        <v>0</v>
      </c>
      <c r="H46" s="33">
        <f t="shared" si="0"/>
        <v>3</v>
      </c>
      <c r="I46" s="22">
        <f>H46/SUM('第2表　人口動態総覧（４－１）'!F46+'人口動態総覧（４－３）'!H46)*1000</f>
        <v>56.60377358490566</v>
      </c>
      <c r="J46" s="33">
        <v>1</v>
      </c>
      <c r="K46" s="52">
        <f>J46/SUM('第2表　人口動態総覧（４－１）'!F46+'人口動態総覧（４－３）'!H46)*1000</f>
        <v>18.867924528301884</v>
      </c>
      <c r="L46" s="33">
        <v>2</v>
      </c>
      <c r="M46" s="22">
        <f>L46/SUM('第2表　人口動態総覧（４－１）'!F46+'人口動態総覧（４－３）'!H46)*1000</f>
        <v>37.73584905660377</v>
      </c>
      <c r="N46" s="33">
        <f t="shared" si="2"/>
        <v>0</v>
      </c>
      <c r="O46" s="22">
        <f>N46/SUM('第2表　人口動態総覧（４－１）'!F46+'人口動態総覧（４－３）'!P46)*1000</f>
        <v>0</v>
      </c>
      <c r="P46" s="57">
        <v>0</v>
      </c>
      <c r="Q46" s="62">
        <v>0</v>
      </c>
      <c r="R46" s="35">
        <v>30</v>
      </c>
      <c r="S46" s="22">
        <f>R46/D46*1000</f>
        <v>4.580852038479157</v>
      </c>
      <c r="T46" s="35">
        <v>13</v>
      </c>
      <c r="U46" s="66">
        <f>T46/D46*1000</f>
        <v>1.985035883340968</v>
      </c>
    </row>
    <row r="47" spans="1:21" ht="16.5" customHeight="1">
      <c r="A47" s="9">
        <v>449</v>
      </c>
      <c r="B47" s="139" t="s">
        <v>40</v>
      </c>
      <c r="C47" s="140"/>
      <c r="D47" s="141">
        <v>3370</v>
      </c>
      <c r="E47" s="142"/>
      <c r="F47" s="49">
        <v>0</v>
      </c>
      <c r="G47" s="22">
        <v>0</v>
      </c>
      <c r="H47" s="33">
        <f t="shared" si="0"/>
        <v>0</v>
      </c>
      <c r="I47" s="22">
        <f>H47/SUM('第2表　人口動態総覧（４－１）'!F47+'人口動態総覧（４－３）'!H47)*1000</f>
        <v>0</v>
      </c>
      <c r="J47" s="33">
        <v>0</v>
      </c>
      <c r="K47" s="52">
        <f>J47/SUM('第2表　人口動態総覧（４－１）'!F47+'人口動態総覧（４－３）'!H47)*1000</f>
        <v>0</v>
      </c>
      <c r="L47" s="33">
        <v>0</v>
      </c>
      <c r="M47" s="22">
        <f>L47/SUM('第2表　人口動態総覧（４－１）'!F47+'人口動態総覧（４－３）'!H47)*1000</f>
        <v>0</v>
      </c>
      <c r="N47" s="33">
        <f t="shared" si="2"/>
        <v>0</v>
      </c>
      <c r="O47" s="22">
        <f>N47/SUM('第2表　人口動態総覧（４－１）'!F47+'人口動態総覧（４－３）'!P47)*1000</f>
        <v>0</v>
      </c>
      <c r="P47" s="57">
        <v>0</v>
      </c>
      <c r="Q47" s="62">
        <v>0</v>
      </c>
      <c r="R47" s="35">
        <v>13</v>
      </c>
      <c r="S47" s="22">
        <f>R47/D47*1000</f>
        <v>3.857566765578635</v>
      </c>
      <c r="T47" s="35">
        <v>8</v>
      </c>
      <c r="U47" s="66">
        <f>T47/D47*1000</f>
        <v>2.373887240356083</v>
      </c>
    </row>
    <row r="48" spans="1:21" ht="16.5" customHeight="1" thickBot="1">
      <c r="A48" s="11">
        <v>450</v>
      </c>
      <c r="B48" s="149" t="s">
        <v>41</v>
      </c>
      <c r="C48" s="150"/>
      <c r="D48" s="157">
        <v>3230</v>
      </c>
      <c r="E48" s="158"/>
      <c r="F48" s="50">
        <v>0</v>
      </c>
      <c r="G48" s="26">
        <v>0</v>
      </c>
      <c r="H48" s="34">
        <f t="shared" si="0"/>
        <v>1</v>
      </c>
      <c r="I48" s="26">
        <f>H48/SUM('第2表　人口動態総覧（４－１）'!F48+'人口動態総覧（４－３）'!H48)*1000</f>
        <v>41.666666666666664</v>
      </c>
      <c r="J48" s="34">
        <v>0</v>
      </c>
      <c r="K48" s="54">
        <f>J48/SUM('第2表　人口動態総覧（４－１）'!F48+'人口動態総覧（４－３）'!H48)*1000</f>
        <v>0</v>
      </c>
      <c r="L48" s="34">
        <v>1</v>
      </c>
      <c r="M48" s="26">
        <f>L48/SUM('第2表　人口動態総覧（４－１）'!F48+'人口動態総覧（４－３）'!H48)*1000</f>
        <v>41.666666666666664</v>
      </c>
      <c r="N48" s="34">
        <f t="shared" si="2"/>
        <v>0</v>
      </c>
      <c r="O48" s="26">
        <f>N48/SUM('第2表　人口動態総覧（４－１）'!F48+'人口動態総覧（４－３）'!P48)*1000</f>
        <v>0</v>
      </c>
      <c r="P48" s="58">
        <v>0</v>
      </c>
      <c r="Q48" s="63">
        <v>0</v>
      </c>
      <c r="R48" s="36">
        <v>13</v>
      </c>
      <c r="S48" s="26">
        <f>R48/D48*1000</f>
        <v>4.0247678018575845</v>
      </c>
      <c r="T48" s="36">
        <v>3</v>
      </c>
      <c r="U48" s="67">
        <f>T48/D48*1000</f>
        <v>0.9287925696594427</v>
      </c>
    </row>
  </sheetData>
  <sheetProtection/>
  <mergeCells count="103">
    <mergeCell ref="B48:C48"/>
    <mergeCell ref="D48:E48"/>
    <mergeCell ref="T3:U3"/>
    <mergeCell ref="T4:T6"/>
    <mergeCell ref="U4:U6"/>
    <mergeCell ref="L4:L6"/>
    <mergeCell ref="M4:M6"/>
    <mergeCell ref="B46:C46"/>
    <mergeCell ref="D46:E46"/>
    <mergeCell ref="B47:C47"/>
    <mergeCell ref="B43:C43"/>
    <mergeCell ref="D43:E43"/>
    <mergeCell ref="D47:E47"/>
    <mergeCell ref="B44:C44"/>
    <mergeCell ref="D44:E44"/>
    <mergeCell ref="B45:C45"/>
    <mergeCell ref="D45:E45"/>
    <mergeCell ref="B40:C40"/>
    <mergeCell ref="D40:E40"/>
    <mergeCell ref="B41:C41"/>
    <mergeCell ref="D41:E41"/>
    <mergeCell ref="B42:C42"/>
    <mergeCell ref="D42:E42"/>
    <mergeCell ref="B37:C37"/>
    <mergeCell ref="D37:E37"/>
    <mergeCell ref="B38:C38"/>
    <mergeCell ref="D38:E38"/>
    <mergeCell ref="B39:C39"/>
    <mergeCell ref="D39:E39"/>
    <mergeCell ref="B35:C35"/>
    <mergeCell ref="D35:E35"/>
    <mergeCell ref="B34:C34"/>
    <mergeCell ref="D34:E34"/>
    <mergeCell ref="B36:C36"/>
    <mergeCell ref="D36:E36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1:C21"/>
    <mergeCell ref="D21:E21"/>
    <mergeCell ref="B22:C22"/>
    <mergeCell ref="D22:E22"/>
    <mergeCell ref="B24:C24"/>
    <mergeCell ref="D24:E24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D9:E9"/>
    <mergeCell ref="D10:E10"/>
    <mergeCell ref="D11:E11"/>
    <mergeCell ref="D12:E12"/>
    <mergeCell ref="D13:E13"/>
    <mergeCell ref="D14:E14"/>
    <mergeCell ref="P4:P6"/>
    <mergeCell ref="Q4:Q6"/>
    <mergeCell ref="A7:A8"/>
    <mergeCell ref="B7:C7"/>
    <mergeCell ref="D7:E7"/>
    <mergeCell ref="B8:C8"/>
    <mergeCell ref="D8:E8"/>
    <mergeCell ref="A3:A6"/>
    <mergeCell ref="B3:C6"/>
    <mergeCell ref="D3:E6"/>
    <mergeCell ref="R3:S3"/>
    <mergeCell ref="N3:Q3"/>
    <mergeCell ref="H4:H6"/>
    <mergeCell ref="I4:I6"/>
    <mergeCell ref="J4:J6"/>
    <mergeCell ref="K4:K6"/>
    <mergeCell ref="R4:R6"/>
    <mergeCell ref="S4:S6"/>
    <mergeCell ref="N4:N6"/>
    <mergeCell ref="O4:O6"/>
    <mergeCell ref="H3:M3"/>
    <mergeCell ref="F3:G3"/>
    <mergeCell ref="F4:F6"/>
    <mergeCell ref="G4:G6"/>
  </mergeCells>
  <printOptions/>
  <pageMargins left="0.65" right="0.24" top="0.34" bottom="0.26" header="0.34" footer="0.27"/>
  <pageSetup horizontalDpi="600" verticalDpi="600" orientation="landscape" paperSize="12" scale="90" r:id="rId1"/>
  <headerFooter alignWithMargins="0">
    <oddFooter>&amp;C15</oddFooter>
  </headerFooter>
  <ignoredErrors>
    <ignoredError sqref="N15:N22 P9:R14 T9:T14 N36:N48 N24:N26 N27:N33" formulaRange="1"/>
    <ignoredError sqref="L7 O7 K9:K11 J7 M7 S12:S13 K7 S7 S9:S11" formula="1"/>
    <ignoredError sqref="L14 L9:L13 J9:J14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9" sqref="H9"/>
    </sheetView>
  </sheetViews>
  <sheetFormatPr defaultColWidth="9.00390625" defaultRowHeight="13.5"/>
  <cols>
    <col min="1" max="1" width="6.875" style="0" customWidth="1"/>
    <col min="3" max="3" width="8.75390625" style="0" customWidth="1"/>
    <col min="4" max="4" width="9.00390625" style="0" hidden="1" customWidth="1"/>
    <col min="5" max="5" width="6.75390625" style="0" hidden="1" customWidth="1"/>
  </cols>
  <sheetData>
    <row r="1" ht="13.5">
      <c r="A1" t="s">
        <v>102</v>
      </c>
    </row>
    <row r="2" ht="14.25" thickBot="1"/>
    <row r="3" spans="1:21" ht="16.5" customHeight="1">
      <c r="A3" s="121" t="s">
        <v>0</v>
      </c>
      <c r="B3" s="124" t="s">
        <v>96</v>
      </c>
      <c r="C3" s="124"/>
      <c r="D3" s="124" t="s">
        <v>93</v>
      </c>
      <c r="E3" s="124"/>
      <c r="F3" s="110" t="s">
        <v>82</v>
      </c>
      <c r="G3" s="111"/>
      <c r="H3" s="110" t="s">
        <v>83</v>
      </c>
      <c r="I3" s="111"/>
      <c r="J3" s="111"/>
      <c r="K3" s="111"/>
      <c r="L3" s="111"/>
      <c r="M3" s="159"/>
      <c r="N3" s="111" t="s">
        <v>84</v>
      </c>
      <c r="O3" s="111"/>
      <c r="P3" s="111"/>
      <c r="Q3" s="111"/>
      <c r="R3" s="110" t="s">
        <v>85</v>
      </c>
      <c r="S3" s="159"/>
      <c r="T3" s="110" t="s">
        <v>86</v>
      </c>
      <c r="U3" s="133"/>
    </row>
    <row r="4" spans="1:21" ht="16.5" customHeight="1">
      <c r="A4" s="122"/>
      <c r="B4" s="125"/>
      <c r="C4" s="125"/>
      <c r="D4" s="125"/>
      <c r="E4" s="125"/>
      <c r="F4" s="106" t="s">
        <v>87</v>
      </c>
      <c r="G4" s="103" t="s">
        <v>1</v>
      </c>
      <c r="H4" s="106" t="s">
        <v>87</v>
      </c>
      <c r="I4" s="103" t="s">
        <v>1</v>
      </c>
      <c r="J4" s="106" t="s">
        <v>89</v>
      </c>
      <c r="K4" s="103" t="s">
        <v>1</v>
      </c>
      <c r="L4" s="194" t="s">
        <v>90</v>
      </c>
      <c r="M4" s="103" t="s">
        <v>1</v>
      </c>
      <c r="N4" s="106" t="s">
        <v>87</v>
      </c>
      <c r="O4" s="103" t="s">
        <v>1</v>
      </c>
      <c r="P4" s="182" t="s">
        <v>91</v>
      </c>
      <c r="Q4" s="185" t="s">
        <v>76</v>
      </c>
      <c r="R4" s="106" t="s">
        <v>92</v>
      </c>
      <c r="S4" s="103" t="s">
        <v>1</v>
      </c>
      <c r="T4" s="106" t="s">
        <v>92</v>
      </c>
      <c r="U4" s="118" t="s">
        <v>1</v>
      </c>
    </row>
    <row r="5" spans="1:21" ht="16.5" customHeight="1">
      <c r="A5" s="122"/>
      <c r="B5" s="125"/>
      <c r="C5" s="125"/>
      <c r="D5" s="125"/>
      <c r="E5" s="125"/>
      <c r="F5" s="107"/>
      <c r="G5" s="104"/>
      <c r="H5" s="107"/>
      <c r="I5" s="104"/>
      <c r="J5" s="107"/>
      <c r="K5" s="104"/>
      <c r="L5" s="190"/>
      <c r="M5" s="104"/>
      <c r="N5" s="107"/>
      <c r="O5" s="104"/>
      <c r="P5" s="183"/>
      <c r="Q5" s="186"/>
      <c r="R5" s="107"/>
      <c r="S5" s="104"/>
      <c r="T5" s="107"/>
      <c r="U5" s="119"/>
    </row>
    <row r="6" spans="1:21" ht="16.5" customHeight="1">
      <c r="A6" s="123"/>
      <c r="B6" s="126"/>
      <c r="C6" s="126"/>
      <c r="D6" s="126"/>
      <c r="E6" s="126"/>
      <c r="F6" s="108"/>
      <c r="G6" s="105"/>
      <c r="H6" s="108"/>
      <c r="I6" s="105"/>
      <c r="J6" s="108"/>
      <c r="K6" s="105"/>
      <c r="L6" s="192"/>
      <c r="M6" s="105"/>
      <c r="N6" s="108"/>
      <c r="O6" s="105"/>
      <c r="P6" s="184"/>
      <c r="Q6" s="187"/>
      <c r="R6" s="108"/>
      <c r="S6" s="105"/>
      <c r="T6" s="108"/>
      <c r="U6" s="120"/>
    </row>
    <row r="7" spans="1:21" ht="16.5" customHeight="1">
      <c r="A7" s="46">
        <v>205</v>
      </c>
      <c r="B7" s="172" t="s">
        <v>43</v>
      </c>
      <c r="C7" s="172"/>
      <c r="D7" s="145">
        <v>48824</v>
      </c>
      <c r="E7" s="146"/>
      <c r="F7" s="31">
        <v>2</v>
      </c>
      <c r="G7" s="20">
        <v>4.926108374384237</v>
      </c>
      <c r="H7" s="31">
        <f>SUM(J7+L7)</f>
        <v>12</v>
      </c>
      <c r="I7" s="20">
        <f>H7/SUM('人口動態総覧（４－２）'!F7+'人口動態総覧（４－４）'!H7)*1000</f>
        <v>28.70813397129187</v>
      </c>
      <c r="J7" s="31">
        <v>6</v>
      </c>
      <c r="K7" s="20">
        <f>J7/SUM('人口動態総覧（４－２）'!F7+'人口動態総覧（４－４）'!H7)*1000</f>
        <v>14.354066985645934</v>
      </c>
      <c r="L7" s="31">
        <v>6</v>
      </c>
      <c r="M7" s="20">
        <f>L7/SUM('人口動態総覧（４－２）'!F7+'人口動態総覧（４－４）'!H7)*1000</f>
        <v>14.354066985645934</v>
      </c>
      <c r="N7" s="33">
        <f aca="true" t="shared" si="0" ref="N7:N39">SUM(P7:Q7)</f>
        <v>4</v>
      </c>
      <c r="O7" s="20">
        <f>N7/SUM('人口動態総覧（４－２）'!F7+'人口動態総覧（４－４）'!P7)*1000</f>
        <v>9.7799511002445</v>
      </c>
      <c r="P7" s="31">
        <v>3</v>
      </c>
      <c r="Q7" s="68">
        <v>1</v>
      </c>
      <c r="R7" s="19">
        <v>193</v>
      </c>
      <c r="S7" s="20">
        <f>R7/D7*1000</f>
        <v>3.952973947239063</v>
      </c>
      <c r="T7" s="19">
        <v>143</v>
      </c>
      <c r="U7" s="64">
        <f>T7/D7*1000</f>
        <v>2.9288874324102903</v>
      </c>
    </row>
    <row r="8" spans="1:21" ht="16.5" customHeight="1">
      <c r="A8" s="9">
        <v>321</v>
      </c>
      <c r="B8" s="173" t="s">
        <v>44</v>
      </c>
      <c r="C8" s="173"/>
      <c r="D8" s="141">
        <v>13038</v>
      </c>
      <c r="E8" s="142"/>
      <c r="F8" s="33">
        <v>0</v>
      </c>
      <c r="G8" s="22">
        <v>0</v>
      </c>
      <c r="H8" s="33">
        <f aca="true" t="shared" si="1" ref="H8:H39">SUM(J8+L8)</f>
        <v>2</v>
      </c>
      <c r="I8" s="22">
        <f>H8/SUM('人口動態総覧（４－２）'!F8+'人口動態総覧（４－４）'!H8)*1000</f>
        <v>26.31578947368421</v>
      </c>
      <c r="J8" s="33">
        <v>0</v>
      </c>
      <c r="K8" s="22">
        <f>J8/SUM('人口動態総覧（４－２）'!F8+'人口動態総覧（４－４）'!H8)*1000</f>
        <v>0</v>
      </c>
      <c r="L8" s="33">
        <v>2</v>
      </c>
      <c r="M8" s="22">
        <f>L8/SUM('人口動態総覧（４－２）'!F8+'人口動態総覧（４－４）'!H8)*1000</f>
        <v>26.31578947368421</v>
      </c>
      <c r="N8" s="33">
        <f t="shared" si="0"/>
        <v>0</v>
      </c>
      <c r="O8" s="22">
        <f>N8/SUM('人口動態総覧（４－２）'!F8+'人口動態総覧（４－４）'!P8)*1000</f>
        <v>0</v>
      </c>
      <c r="P8" s="33">
        <v>0</v>
      </c>
      <c r="Q8" s="69">
        <v>0</v>
      </c>
      <c r="R8" s="21">
        <v>38</v>
      </c>
      <c r="S8" s="22">
        <f>R8/D8*1000</f>
        <v>2.914557447461267</v>
      </c>
      <c r="T8" s="21">
        <v>31</v>
      </c>
      <c r="U8" s="66">
        <f>T8/D8*1000</f>
        <v>2.377665286086823</v>
      </c>
    </row>
    <row r="9" spans="1:21" ht="16.5" customHeight="1">
      <c r="A9" s="9">
        <v>322</v>
      </c>
      <c r="B9" s="173" t="s">
        <v>45</v>
      </c>
      <c r="C9" s="173"/>
      <c r="D9" s="141">
        <v>19360</v>
      </c>
      <c r="E9" s="142"/>
      <c r="F9" s="33">
        <v>1</v>
      </c>
      <c r="G9" s="22">
        <v>8.620689655172413</v>
      </c>
      <c r="H9" s="33">
        <f t="shared" si="1"/>
        <v>3</v>
      </c>
      <c r="I9" s="22">
        <f>H9/SUM('人口動態総覧（４－２）'!F9+'人口動態総覧（４－４）'!H9)*1000</f>
        <v>25.210084033613445</v>
      </c>
      <c r="J9" s="33">
        <v>1</v>
      </c>
      <c r="K9" s="22">
        <f>J9/SUM('人口動態総覧（４－２）'!F9+'人口動態総覧（４－４）'!H9)*1000</f>
        <v>8.403361344537815</v>
      </c>
      <c r="L9" s="33">
        <v>2</v>
      </c>
      <c r="M9" s="22">
        <f>L9/SUM('人口動態総覧（４－２）'!F9+'人口動態総覧（４－４）'!H9)*1000</f>
        <v>16.80672268907563</v>
      </c>
      <c r="N9" s="33">
        <f t="shared" si="0"/>
        <v>1</v>
      </c>
      <c r="O9" s="22">
        <f>N9/SUM('人口動態総覧（４－２）'!F9+'人口動態総覧（４－４）'!P9)*1000</f>
        <v>8.620689655172413</v>
      </c>
      <c r="P9" s="33">
        <v>0</v>
      </c>
      <c r="Q9" s="69">
        <v>1</v>
      </c>
      <c r="R9" s="21">
        <v>83</v>
      </c>
      <c r="S9" s="22">
        <f>R9/D9*1000</f>
        <v>4.287190082644628</v>
      </c>
      <c r="T9" s="21">
        <v>33</v>
      </c>
      <c r="U9" s="66">
        <f>T9/D9*1000</f>
        <v>1.7045454545454544</v>
      </c>
    </row>
    <row r="10" spans="1:21" ht="16.5" customHeight="1">
      <c r="A10" s="9">
        <v>323</v>
      </c>
      <c r="B10" s="173" t="s">
        <v>46</v>
      </c>
      <c r="C10" s="173"/>
      <c r="D10" s="141">
        <v>8550</v>
      </c>
      <c r="E10" s="142"/>
      <c r="F10" s="33">
        <v>0</v>
      </c>
      <c r="G10" s="22">
        <v>0</v>
      </c>
      <c r="H10" s="33">
        <f t="shared" si="1"/>
        <v>0</v>
      </c>
      <c r="I10" s="22">
        <f>H10/SUM('人口動態総覧（４－２）'!F10+'人口動態総覧（４－４）'!H10)*1000</f>
        <v>0</v>
      </c>
      <c r="J10" s="33">
        <v>0</v>
      </c>
      <c r="K10" s="22">
        <f>J10/SUM('人口動態総覧（４－２）'!F10+'人口動態総覧（４－４）'!H10)*1000</f>
        <v>0</v>
      </c>
      <c r="L10" s="33">
        <v>0</v>
      </c>
      <c r="M10" s="22">
        <f>L10/SUM('人口動態総覧（４－２）'!F10+'人口動態総覧（４－４）'!H10)*1000</f>
        <v>0</v>
      </c>
      <c r="N10" s="33">
        <f t="shared" si="0"/>
        <v>0</v>
      </c>
      <c r="O10" s="22">
        <f>N10/SUM('人口動態総覧（４－２）'!F10+'人口動態総覧（４－４）'!P10)*1000</f>
        <v>0</v>
      </c>
      <c r="P10" s="33">
        <v>0</v>
      </c>
      <c r="Q10" s="69">
        <v>0</v>
      </c>
      <c r="R10" s="21">
        <v>32</v>
      </c>
      <c r="S10" s="22">
        <f>R10/D10*1000</f>
        <v>3.7426900584795324</v>
      </c>
      <c r="T10" s="21">
        <v>16</v>
      </c>
      <c r="U10" s="66">
        <f>T10/D10*1000</f>
        <v>1.8713450292397662</v>
      </c>
    </row>
    <row r="11" spans="1:21" ht="16.5" customHeight="1">
      <c r="A11" s="9">
        <v>324</v>
      </c>
      <c r="B11" s="173" t="s">
        <v>47</v>
      </c>
      <c r="C11" s="173"/>
      <c r="D11" s="141">
        <v>5044</v>
      </c>
      <c r="E11" s="142"/>
      <c r="F11" s="33">
        <v>0</v>
      </c>
      <c r="G11" s="22">
        <v>0</v>
      </c>
      <c r="H11" s="33">
        <f t="shared" si="1"/>
        <v>4</v>
      </c>
      <c r="I11" s="22">
        <f>H11/SUM('人口動態総覧（４－２）'!F11+'人口動態総覧（４－４）'!H11)*1000</f>
        <v>95.23809523809523</v>
      </c>
      <c r="J11" s="33">
        <v>2</v>
      </c>
      <c r="K11" s="22">
        <f>J11/SUM('人口動態総覧（４－２）'!F11+'人口動態総覧（４－４）'!H11)*1000</f>
        <v>47.61904761904761</v>
      </c>
      <c r="L11" s="33">
        <v>2</v>
      </c>
      <c r="M11" s="22">
        <f>L11/SUM('人口動態総覧（４－２）'!F11+'人口動態総覧（４－４）'!H11)*1000</f>
        <v>47.61904761904761</v>
      </c>
      <c r="N11" s="33">
        <f t="shared" si="0"/>
        <v>1</v>
      </c>
      <c r="O11" s="22">
        <f>N11/SUM('人口動態総覧（４－２）'!F11+'人口動態総覧（４－４）'!P11)*1000</f>
        <v>25.64102564102564</v>
      </c>
      <c r="P11" s="33">
        <v>1</v>
      </c>
      <c r="Q11" s="69">
        <v>0</v>
      </c>
      <c r="R11" s="21">
        <v>14</v>
      </c>
      <c r="S11" s="22">
        <f>R11/D11*1000</f>
        <v>2.775574940523394</v>
      </c>
      <c r="T11" s="21">
        <v>9</v>
      </c>
      <c r="U11" s="66">
        <f>T11/D11*1000</f>
        <v>1.7842981760507532</v>
      </c>
    </row>
    <row r="12" spans="1:21" ht="16.5" customHeight="1">
      <c r="A12" s="9">
        <v>325</v>
      </c>
      <c r="B12" s="173" t="s">
        <v>48</v>
      </c>
      <c r="C12" s="173"/>
      <c r="D12" s="141">
        <v>2734</v>
      </c>
      <c r="E12" s="142"/>
      <c r="F12" s="33">
        <v>0</v>
      </c>
      <c r="G12" s="22">
        <v>0</v>
      </c>
      <c r="H12" s="33">
        <f t="shared" si="1"/>
        <v>0</v>
      </c>
      <c r="I12" s="22">
        <f>H12/SUM('人口動態総覧（４－２）'!F12+'人口動態総覧（４－４）'!H12)*1000</f>
        <v>0</v>
      </c>
      <c r="J12" s="33">
        <v>0</v>
      </c>
      <c r="K12" s="22">
        <f>J12/SUM('人口動態総覧（４－２）'!F12+'人口動態総覧（４－４）'!H12)*1000</f>
        <v>0</v>
      </c>
      <c r="L12" s="33">
        <v>0</v>
      </c>
      <c r="M12" s="22">
        <f>L12/SUM('人口動態総覧（４－２）'!F12+'人口動態総覧（４－４）'!H12)*1000</f>
        <v>0</v>
      </c>
      <c r="N12" s="33">
        <f t="shared" si="0"/>
        <v>0</v>
      </c>
      <c r="O12" s="22">
        <f>N12/SUM('人口動態総覧（４－２）'!F12+'人口動態総覧（４－４）'!P12)*1000</f>
        <v>0</v>
      </c>
      <c r="P12" s="33">
        <v>0</v>
      </c>
      <c r="Q12" s="69">
        <v>0</v>
      </c>
      <c r="R12" s="21">
        <v>10</v>
      </c>
      <c r="S12" s="22">
        <f>R12/D12*1000</f>
        <v>3.6576444769568397</v>
      </c>
      <c r="T12" s="21">
        <v>4</v>
      </c>
      <c r="U12" s="66">
        <f>T12/D12*1000</f>
        <v>1.463057790782736</v>
      </c>
    </row>
    <row r="13" spans="1:21" ht="16.5" customHeight="1">
      <c r="A13" s="9">
        <v>326</v>
      </c>
      <c r="B13" s="173" t="s">
        <v>49</v>
      </c>
      <c r="C13" s="173"/>
      <c r="D13" s="141">
        <v>5209</v>
      </c>
      <c r="E13" s="142"/>
      <c r="F13" s="33">
        <v>0</v>
      </c>
      <c r="G13" s="22">
        <v>0</v>
      </c>
      <c r="H13" s="33">
        <f t="shared" si="1"/>
        <v>0</v>
      </c>
      <c r="I13" s="22">
        <f>H13/SUM('人口動態総覧（４－２）'!F13+'人口動態総覧（４－４）'!H13)*1000</f>
        <v>0</v>
      </c>
      <c r="J13" s="33">
        <v>0</v>
      </c>
      <c r="K13" s="22">
        <f>J13/SUM('人口動態総覧（４－２）'!F13+'人口動態総覧（４－４）'!H13)*1000</f>
        <v>0</v>
      </c>
      <c r="L13" s="33">
        <v>0</v>
      </c>
      <c r="M13" s="22">
        <f>L13/SUM('人口動態総覧（４－２）'!F13+'人口動態総覧（４－４）'!H13)*1000</f>
        <v>0</v>
      </c>
      <c r="N13" s="33">
        <f t="shared" si="0"/>
        <v>0</v>
      </c>
      <c r="O13" s="22">
        <f>N13/SUM('人口動態総覧（４－２）'!F13+'人口動態総覧（４－４）'!P13)*1000</f>
        <v>0</v>
      </c>
      <c r="P13" s="33">
        <v>0</v>
      </c>
      <c r="Q13" s="69">
        <v>0</v>
      </c>
      <c r="R13" s="21">
        <v>33</v>
      </c>
      <c r="S13" s="22">
        <f>R13/D13*1000</f>
        <v>6.335189095795738</v>
      </c>
      <c r="T13" s="21">
        <v>16</v>
      </c>
      <c r="U13" s="66">
        <f>T13/D13*1000</f>
        <v>3.0716068343252063</v>
      </c>
    </row>
    <row r="14" spans="1:21" ht="16.5" customHeight="1">
      <c r="A14" s="9">
        <v>327</v>
      </c>
      <c r="B14" s="173" t="s">
        <v>50</v>
      </c>
      <c r="C14" s="173"/>
      <c r="D14" s="141">
        <v>4918</v>
      </c>
      <c r="E14" s="142"/>
      <c r="F14" s="33">
        <v>0</v>
      </c>
      <c r="G14" s="22">
        <v>0</v>
      </c>
      <c r="H14" s="33">
        <f t="shared" si="1"/>
        <v>0</v>
      </c>
      <c r="I14" s="22">
        <f>H14/SUM('人口動態総覧（４－２）'!F14+'人口動態総覧（４－４）'!H14)*1000</f>
        <v>0</v>
      </c>
      <c r="J14" s="33">
        <v>0</v>
      </c>
      <c r="K14" s="22">
        <f>J14/SUM('人口動態総覧（４－２）'!F14+'人口動態総覧（４－４）'!H14)*1000</f>
        <v>0</v>
      </c>
      <c r="L14" s="33">
        <v>0</v>
      </c>
      <c r="M14" s="22">
        <f>L14/SUM('人口動態総覧（４－２）'!F14+'人口動態総覧（４－４）'!H14)*1000</f>
        <v>0</v>
      </c>
      <c r="N14" s="33">
        <f t="shared" si="0"/>
        <v>0</v>
      </c>
      <c r="O14" s="22">
        <f>N14/SUM('人口動態総覧（４－２）'!F14+'人口動態総覧（４－４）'!P14)*1000</f>
        <v>0</v>
      </c>
      <c r="P14" s="33">
        <v>0</v>
      </c>
      <c r="Q14" s="69">
        <v>0</v>
      </c>
      <c r="R14" s="21">
        <v>18</v>
      </c>
      <c r="S14" s="22">
        <f>R14/D14*1000</f>
        <v>3.660024400162668</v>
      </c>
      <c r="T14" s="21">
        <v>9</v>
      </c>
      <c r="U14" s="66">
        <f>T14/D14*1000</f>
        <v>1.830012200081334</v>
      </c>
    </row>
    <row r="15" spans="1:21" ht="16.5" customHeight="1">
      <c r="A15" s="9">
        <v>328</v>
      </c>
      <c r="B15" s="174" t="s">
        <v>51</v>
      </c>
      <c r="C15" s="174"/>
      <c r="D15" s="141">
        <v>5757</v>
      </c>
      <c r="E15" s="142"/>
      <c r="F15" s="33">
        <v>0</v>
      </c>
      <c r="G15" s="22">
        <v>0</v>
      </c>
      <c r="H15" s="33">
        <f t="shared" si="1"/>
        <v>5</v>
      </c>
      <c r="I15" s="22">
        <f>H15/SUM('人口動態総覧（４－２）'!F15+'人口動態総覧（４－４）'!H15)*1000</f>
        <v>92.59259259259258</v>
      </c>
      <c r="J15" s="33">
        <v>2</v>
      </c>
      <c r="K15" s="22">
        <f>J15/SUM('人口動態総覧（４－２）'!F15+'人口動態総覧（４－４）'!H15)*1000</f>
        <v>37.03703703703704</v>
      </c>
      <c r="L15" s="33">
        <v>3</v>
      </c>
      <c r="M15" s="22">
        <f>L15/SUM('人口動態総覧（４－２）'!F15+'人口動態総覧（４－４）'!H15)*1000</f>
        <v>55.55555555555555</v>
      </c>
      <c r="N15" s="33">
        <f t="shared" si="0"/>
        <v>1</v>
      </c>
      <c r="O15" s="22">
        <f>N15/SUM('人口動態総覧（４－２）'!F15+'人口動態総覧（４－４）'!P15)*1000</f>
        <v>20</v>
      </c>
      <c r="P15" s="33">
        <v>1</v>
      </c>
      <c r="Q15" s="69">
        <v>0</v>
      </c>
      <c r="R15" s="21">
        <v>28</v>
      </c>
      <c r="S15" s="22">
        <f>R15/D15*1000</f>
        <v>4.863644259162759</v>
      </c>
      <c r="T15" s="21">
        <v>10</v>
      </c>
      <c r="U15" s="66">
        <f>T15/D15*1000</f>
        <v>1.7370158068438424</v>
      </c>
    </row>
    <row r="16" spans="1:21" ht="16.5" customHeight="1">
      <c r="A16" s="9">
        <v>382</v>
      </c>
      <c r="B16" s="174" t="s">
        <v>52</v>
      </c>
      <c r="C16" s="174"/>
      <c r="D16" s="141">
        <v>10815</v>
      </c>
      <c r="E16" s="142"/>
      <c r="F16" s="33">
        <v>0</v>
      </c>
      <c r="G16" s="22">
        <v>0</v>
      </c>
      <c r="H16" s="33">
        <f t="shared" si="1"/>
        <v>0</v>
      </c>
      <c r="I16" s="22">
        <f>H16/SUM('人口動態総覧（４－２）'!F16+'人口動態総覧（４－４）'!H16)*1000</f>
        <v>0</v>
      </c>
      <c r="J16" s="33">
        <v>0</v>
      </c>
      <c r="K16" s="22">
        <f>J16/SUM('人口動態総覧（４－２）'!F16+'人口動態総覧（４－４）'!H16)*1000</f>
        <v>0</v>
      </c>
      <c r="L16" s="33">
        <v>0</v>
      </c>
      <c r="M16" s="22">
        <f>L16/SUM('人口動態総覧（４－２）'!F16+'人口動態総覧（４－４）'!H16)*1000</f>
        <v>0</v>
      </c>
      <c r="N16" s="33">
        <f t="shared" si="0"/>
        <v>0</v>
      </c>
      <c r="O16" s="22">
        <f>N16/SUM('人口動態総覧（４－２）'!F16+'人口動態総覧（４－４）'!P16)*1000</f>
        <v>0</v>
      </c>
      <c r="P16" s="33">
        <v>0</v>
      </c>
      <c r="Q16" s="69">
        <v>0</v>
      </c>
      <c r="R16" s="21">
        <v>33</v>
      </c>
      <c r="S16" s="22">
        <f>R16/D16*1000</f>
        <v>3.0513176144244105</v>
      </c>
      <c r="T16" s="21">
        <v>25</v>
      </c>
      <c r="U16" s="66">
        <f>T16/D16*1000</f>
        <v>2.311604253351826</v>
      </c>
    </row>
    <row r="17" spans="1:21" ht="16.5" customHeight="1">
      <c r="A17" s="9">
        <v>383</v>
      </c>
      <c r="B17" s="175" t="s">
        <v>53</v>
      </c>
      <c r="C17" s="175"/>
      <c r="D17" s="141">
        <v>10617</v>
      </c>
      <c r="E17" s="142"/>
      <c r="F17" s="33">
        <v>0</v>
      </c>
      <c r="G17" s="22">
        <v>0</v>
      </c>
      <c r="H17" s="33">
        <f t="shared" si="1"/>
        <v>4</v>
      </c>
      <c r="I17" s="22">
        <f>H17/SUM('人口動態総覧（４－２）'!F17+'人口動態総覧（４－４）'!H17)*1000</f>
        <v>61.53846153846154</v>
      </c>
      <c r="J17" s="33">
        <v>2</v>
      </c>
      <c r="K17" s="22">
        <f>J17/SUM('人口動態総覧（４－２）'!F17+'人口動態総覧（４－４）'!H17)*1000</f>
        <v>30.76923076923077</v>
      </c>
      <c r="L17" s="33">
        <v>2</v>
      </c>
      <c r="M17" s="22">
        <f>L17/SUM('人口動態総覧（４－２）'!F17+'人口動態総覧（４－４）'!H17)*1000</f>
        <v>30.76923076923077</v>
      </c>
      <c r="N17" s="33">
        <f t="shared" si="0"/>
        <v>0</v>
      </c>
      <c r="O17" s="22">
        <f>N17/SUM('人口動態総覧（４－２）'!F17+'人口動態総覧（４－４）'!P17)*1000</f>
        <v>0</v>
      </c>
      <c r="P17" s="33">
        <v>0</v>
      </c>
      <c r="Q17" s="69">
        <v>0</v>
      </c>
      <c r="R17" s="21">
        <v>64</v>
      </c>
      <c r="S17" s="22">
        <f>R17/D17*1000</f>
        <v>6.0280681925214274</v>
      </c>
      <c r="T17" s="21">
        <v>19</v>
      </c>
      <c r="U17" s="66">
        <f>T17/D17*1000</f>
        <v>1.7895827446547987</v>
      </c>
    </row>
    <row r="18" spans="1:21" ht="16.5" customHeight="1">
      <c r="A18" s="9">
        <v>384</v>
      </c>
      <c r="B18" s="175" t="s">
        <v>54</v>
      </c>
      <c r="C18" s="175"/>
      <c r="D18" s="141">
        <v>15468</v>
      </c>
      <c r="E18" s="142"/>
      <c r="F18" s="33">
        <v>0</v>
      </c>
      <c r="G18" s="22">
        <v>0</v>
      </c>
      <c r="H18" s="33">
        <f t="shared" si="1"/>
        <v>6</v>
      </c>
      <c r="I18" s="22">
        <f>H18/SUM('人口動態総覧（４－２）'!F18+'人口動態総覧（４－４）'!H18)*1000</f>
        <v>57.69230769230769</v>
      </c>
      <c r="J18" s="33">
        <v>4</v>
      </c>
      <c r="K18" s="22">
        <f>J18/SUM('人口動態総覧（４－２）'!F18+'人口動態総覧（４－４）'!H18)*1000</f>
        <v>38.46153846153847</v>
      </c>
      <c r="L18" s="33">
        <v>2</v>
      </c>
      <c r="M18" s="22">
        <f>L18/SUM('人口動態総覧（４－２）'!F18+'人口動態総覧（４－４）'!H18)*1000</f>
        <v>19.230769230769234</v>
      </c>
      <c r="N18" s="33">
        <f t="shared" si="0"/>
        <v>1</v>
      </c>
      <c r="O18" s="22">
        <f>N18/SUM('人口動態総覧（４－２）'!F18+'人口動態総覧（４－４）'!P18)*1000</f>
        <v>10.101010101010102</v>
      </c>
      <c r="P18" s="33">
        <v>1</v>
      </c>
      <c r="Q18" s="69">
        <v>0</v>
      </c>
      <c r="R18" s="21">
        <v>62</v>
      </c>
      <c r="S18" s="22">
        <f>R18/D18*1000</f>
        <v>4.008275148694079</v>
      </c>
      <c r="T18" s="21">
        <v>34</v>
      </c>
      <c r="U18" s="66">
        <f>T18/D18*1000</f>
        <v>2.1980863718644947</v>
      </c>
    </row>
    <row r="19" spans="1:21" ht="16.5" customHeight="1">
      <c r="A19" s="9">
        <v>385</v>
      </c>
      <c r="B19" s="175" t="s">
        <v>55</v>
      </c>
      <c r="C19" s="175"/>
      <c r="D19" s="141">
        <v>2749</v>
      </c>
      <c r="E19" s="142"/>
      <c r="F19" s="33">
        <v>0</v>
      </c>
      <c r="G19" s="22">
        <v>0</v>
      </c>
      <c r="H19" s="33">
        <f t="shared" si="1"/>
        <v>1</v>
      </c>
      <c r="I19" s="22">
        <f>H19/SUM('人口動態総覧（４－２）'!F19+'人口動態総覧（４－４）'!H19)*1000</f>
        <v>47.61904761904761</v>
      </c>
      <c r="J19" s="33">
        <v>1</v>
      </c>
      <c r="K19" s="22">
        <f>J19/SUM('人口動態総覧（４－２）'!F19+'人口動態総覧（４－４）'!H19)*1000</f>
        <v>47.61904761904761</v>
      </c>
      <c r="L19" s="33">
        <v>0</v>
      </c>
      <c r="M19" s="22">
        <f>L19/SUM('人口動態総覧（４－２）'!F19+'人口動態総覧（４－４）'!H19)*1000</f>
        <v>0</v>
      </c>
      <c r="N19" s="33">
        <f t="shared" si="0"/>
        <v>0</v>
      </c>
      <c r="O19" s="22">
        <f>N19/SUM('人口動態総覧（４－２）'!F19+'人口動態総覧（４－４）'!P19)*1000</f>
        <v>0</v>
      </c>
      <c r="P19" s="33">
        <v>0</v>
      </c>
      <c r="Q19" s="69">
        <v>0</v>
      </c>
      <c r="R19" s="21">
        <v>6</v>
      </c>
      <c r="S19" s="22">
        <f>R19/D19*1000</f>
        <v>2.1826118588577663</v>
      </c>
      <c r="T19" s="21">
        <v>4</v>
      </c>
      <c r="U19" s="66">
        <f>T19/D19*1000</f>
        <v>1.4550745725718444</v>
      </c>
    </row>
    <row r="20" spans="1:21" ht="16.5" customHeight="1">
      <c r="A20" s="10">
        <v>386</v>
      </c>
      <c r="B20" s="176" t="s">
        <v>56</v>
      </c>
      <c r="C20" s="176"/>
      <c r="D20" s="143">
        <v>4097</v>
      </c>
      <c r="E20" s="144"/>
      <c r="F20" s="32">
        <v>0</v>
      </c>
      <c r="G20" s="24">
        <v>0</v>
      </c>
      <c r="H20" s="32">
        <f t="shared" si="1"/>
        <v>1</v>
      </c>
      <c r="I20" s="24">
        <f>H20/SUM('人口動態総覧（４－２）'!F20+'人口動態総覧（４－４）'!H20)*1000</f>
        <v>31.25</v>
      </c>
      <c r="J20" s="32">
        <v>0</v>
      </c>
      <c r="K20" s="24">
        <f>J20/SUM('人口動態総覧（４－２）'!F20+'人口動態総覧（４－４）'!H20)*1000</f>
        <v>0</v>
      </c>
      <c r="L20" s="32">
        <v>1</v>
      </c>
      <c r="M20" s="24">
        <f>L20/SUM('人口動態総覧（４－２）'!F20+'人口動態総覧（４－４）'!H20)*1000</f>
        <v>31.25</v>
      </c>
      <c r="N20" s="33">
        <f t="shared" si="0"/>
        <v>0</v>
      </c>
      <c r="O20" s="24">
        <f>N20/SUM('人口動態総覧（４－２）'!F20+'人口動態総覧（４－４）'!P20)*1000</f>
        <v>0</v>
      </c>
      <c r="P20" s="32">
        <v>0</v>
      </c>
      <c r="Q20" s="70">
        <v>0</v>
      </c>
      <c r="R20" s="23">
        <v>17</v>
      </c>
      <c r="S20" s="24">
        <f>R20/D20*1000</f>
        <v>4.149377593360996</v>
      </c>
      <c r="T20" s="23">
        <v>6</v>
      </c>
      <c r="U20" s="65">
        <f>T20/D20*1000</f>
        <v>1.4644862094215279</v>
      </c>
    </row>
    <row r="21" spans="1:21" ht="16.5" customHeight="1">
      <c r="A21" s="8">
        <v>206</v>
      </c>
      <c r="B21" s="177" t="s">
        <v>57</v>
      </c>
      <c r="C21" s="177"/>
      <c r="D21" s="145">
        <v>63407</v>
      </c>
      <c r="E21" s="146"/>
      <c r="F21" s="31">
        <v>0</v>
      </c>
      <c r="G21" s="20">
        <v>0</v>
      </c>
      <c r="H21" s="31">
        <f t="shared" si="1"/>
        <v>17</v>
      </c>
      <c r="I21" s="20">
        <f>H21/SUM('人口動態総覧（４－２）'!F21+'人口動態総覧（４－４）'!H21)*1000</f>
        <v>28.960817717206133</v>
      </c>
      <c r="J21" s="31">
        <v>7</v>
      </c>
      <c r="K21" s="20">
        <f>J21/SUM('人口動態総覧（４－２）'!F21+'人口動態総覧（４－４）'!H21)*1000</f>
        <v>11.92504258943782</v>
      </c>
      <c r="L21" s="31">
        <v>10</v>
      </c>
      <c r="M21" s="20">
        <f>L21/SUM('人口動態総覧（４－２）'!F21+'人口動態総覧（４－４）'!H21)*1000</f>
        <v>17.035775127768314</v>
      </c>
      <c r="N21" s="31">
        <f t="shared" si="0"/>
        <v>3</v>
      </c>
      <c r="O21" s="20">
        <f>N21/SUM('人口動態総覧（４－２）'!F21+'人口動態総覧（４－４）'!P21)*1000</f>
        <v>5.235602094240838</v>
      </c>
      <c r="P21" s="31">
        <v>3</v>
      </c>
      <c r="Q21" s="68">
        <v>0</v>
      </c>
      <c r="R21" s="19">
        <v>299</v>
      </c>
      <c r="S21" s="20">
        <f>R21/D21*1000</f>
        <v>4.715567681801693</v>
      </c>
      <c r="T21" s="19">
        <v>178</v>
      </c>
      <c r="U21" s="64">
        <f>T21/D21*1000</f>
        <v>2.8072610279622126</v>
      </c>
    </row>
    <row r="22" spans="1:21" ht="16.5" customHeight="1">
      <c r="A22" s="9">
        <v>207</v>
      </c>
      <c r="B22" s="175" t="s">
        <v>58</v>
      </c>
      <c r="C22" s="175"/>
      <c r="D22" s="141">
        <v>42831</v>
      </c>
      <c r="E22" s="142"/>
      <c r="F22" s="33">
        <v>0</v>
      </c>
      <c r="G22" s="22">
        <v>0</v>
      </c>
      <c r="H22" s="33">
        <f t="shared" si="1"/>
        <v>23</v>
      </c>
      <c r="I22" s="22">
        <f>H22/SUM('人口動態総覧（４－２）'!F22+'人口動態総覧（４－４）'!H22)*1000</f>
        <v>42.83054003724395</v>
      </c>
      <c r="J22" s="33">
        <v>10</v>
      </c>
      <c r="K22" s="22">
        <f>J22/SUM('人口動態総覧（４－２）'!F22+'人口動態総覧（４－４）'!H22)*1000</f>
        <v>18.6219739292365</v>
      </c>
      <c r="L22" s="33">
        <v>13</v>
      </c>
      <c r="M22" s="22">
        <f>L22/SUM('人口動態総覧（４－２）'!F22+'人口動態総覧（４－４）'!H22)*1000</f>
        <v>24.208566108007446</v>
      </c>
      <c r="N22" s="33">
        <f t="shared" si="0"/>
        <v>2</v>
      </c>
      <c r="O22" s="22">
        <f>N22/SUM('人口動態総覧（４－２）'!F22+'人口動態総覧（４－４）'!P22)*1000</f>
        <v>3.875968992248062</v>
      </c>
      <c r="P22" s="33">
        <v>2</v>
      </c>
      <c r="Q22" s="69">
        <v>0</v>
      </c>
      <c r="R22" s="21">
        <v>315</v>
      </c>
      <c r="S22" s="22">
        <f>R22/D22*1000</f>
        <v>7.354486236604329</v>
      </c>
      <c r="T22" s="21">
        <v>120</v>
      </c>
      <c r="U22" s="66">
        <f>T22/D22*1000</f>
        <v>2.8017090425159346</v>
      </c>
    </row>
    <row r="23" spans="1:21" ht="16.5" customHeight="1">
      <c r="A23" s="9">
        <v>401</v>
      </c>
      <c r="B23" s="175" t="s">
        <v>59</v>
      </c>
      <c r="C23" s="175"/>
      <c r="D23" s="141">
        <v>15799</v>
      </c>
      <c r="E23" s="142"/>
      <c r="F23" s="33">
        <v>0</v>
      </c>
      <c r="G23" s="22">
        <v>0</v>
      </c>
      <c r="H23" s="33">
        <f t="shared" si="1"/>
        <v>6</v>
      </c>
      <c r="I23" s="22">
        <f>H23/SUM('人口動態総覧（４－２）'!F23+'人口動態総覧（４－４）'!H23)*1000</f>
        <v>52.63157894736842</v>
      </c>
      <c r="J23" s="33">
        <v>3</v>
      </c>
      <c r="K23" s="22">
        <f>J23/SUM('人口動態総覧（４－２）'!F23+'人口動態総覧（４－４）'!H23)*1000</f>
        <v>26.31578947368421</v>
      </c>
      <c r="L23" s="33">
        <v>3</v>
      </c>
      <c r="M23" s="22">
        <f>L23/SUM('人口動態総覧（４－２）'!F23+'人口動態総覧（４－４）'!H23)*1000</f>
        <v>26.31578947368421</v>
      </c>
      <c r="N23" s="33">
        <f t="shared" si="0"/>
        <v>2</v>
      </c>
      <c r="O23" s="22">
        <f>N23/SUM('人口動態総覧（４－２）'!F23+'人口動態総覧（４－４）'!P23)*1000</f>
        <v>18.18181818181818</v>
      </c>
      <c r="P23" s="33">
        <v>2</v>
      </c>
      <c r="Q23" s="69">
        <v>0</v>
      </c>
      <c r="R23" s="21">
        <v>80</v>
      </c>
      <c r="S23" s="22">
        <f>R23/D23*1000</f>
        <v>5.06361162098867</v>
      </c>
      <c r="T23" s="21">
        <v>52</v>
      </c>
      <c r="U23" s="66">
        <f>T23/D23*1000</f>
        <v>3.2913475536426358</v>
      </c>
    </row>
    <row r="24" spans="1:21" ht="16.5" customHeight="1">
      <c r="A24" s="9">
        <v>402</v>
      </c>
      <c r="B24" s="175" t="s">
        <v>60</v>
      </c>
      <c r="C24" s="175"/>
      <c r="D24" s="141">
        <v>10284</v>
      </c>
      <c r="E24" s="142"/>
      <c r="F24" s="33">
        <v>1</v>
      </c>
      <c r="G24" s="22">
        <v>16.949152542372882</v>
      </c>
      <c r="H24" s="33">
        <f t="shared" si="1"/>
        <v>0</v>
      </c>
      <c r="I24" s="22">
        <f>H24/SUM('人口動態総覧（４－２）'!F24+'人口動態総覧（４－４）'!H24)*1000</f>
        <v>0</v>
      </c>
      <c r="J24" s="33">
        <v>0</v>
      </c>
      <c r="K24" s="22">
        <f>J24/SUM('人口動態総覧（４－２）'!F24+'人口動態総覧（４－４）'!H24)*1000</f>
        <v>0</v>
      </c>
      <c r="L24" s="33">
        <v>0</v>
      </c>
      <c r="M24" s="22">
        <f>L24/SUM('人口動態総覧（４－２）'!F24+'人口動態総覧（４－４）'!H24)*1000</f>
        <v>0</v>
      </c>
      <c r="N24" s="33">
        <f t="shared" si="0"/>
        <v>0</v>
      </c>
      <c r="O24" s="22">
        <f>N24/SUM('人口動態総覧（４－２）'!F24+'人口動態総覧（４－４）'!P24)*1000</f>
        <v>0</v>
      </c>
      <c r="P24" s="33">
        <v>0</v>
      </c>
      <c r="Q24" s="69">
        <v>0</v>
      </c>
      <c r="R24" s="21">
        <v>32</v>
      </c>
      <c r="S24" s="22">
        <f>R24/D24*1000</f>
        <v>3.1116297160637885</v>
      </c>
      <c r="T24" s="21">
        <v>23</v>
      </c>
      <c r="U24" s="66">
        <f>T24/D24*1000</f>
        <v>2.236483858420848</v>
      </c>
    </row>
    <row r="25" spans="1:21" ht="16.5" customHeight="1">
      <c r="A25" s="9">
        <v>404</v>
      </c>
      <c r="B25" s="175" t="s">
        <v>61</v>
      </c>
      <c r="C25" s="175"/>
      <c r="D25" s="141">
        <v>5988</v>
      </c>
      <c r="E25" s="142"/>
      <c r="F25" s="33">
        <v>0</v>
      </c>
      <c r="G25" s="22">
        <v>0</v>
      </c>
      <c r="H25" s="33">
        <f t="shared" si="1"/>
        <v>2</v>
      </c>
      <c r="I25" s="22">
        <f>H25/SUM('人口動態総覧（４－２）'!F25+'人口動態総覧（４－４）'!H25)*1000</f>
        <v>45.45454545454545</v>
      </c>
      <c r="J25" s="33">
        <v>1</v>
      </c>
      <c r="K25" s="22">
        <f>J25/SUM('人口動態総覧（４－２）'!F25+'人口動態総覧（４－４）'!H25)*1000</f>
        <v>22.727272727272727</v>
      </c>
      <c r="L25" s="33">
        <v>1</v>
      </c>
      <c r="M25" s="22">
        <f>L25/SUM('人口動態総覧（４－２）'!F25+'人口動態総覧（４－４）'!H25)*1000</f>
        <v>22.727272727272727</v>
      </c>
      <c r="N25" s="33">
        <f t="shared" si="0"/>
        <v>0</v>
      </c>
      <c r="O25" s="22">
        <f>N25/SUM('人口動態総覧（４－２）'!F25+'人口動態総覧（４－４）'!P25)*1000</f>
        <v>0</v>
      </c>
      <c r="P25" s="33">
        <v>0</v>
      </c>
      <c r="Q25" s="69">
        <v>0</v>
      </c>
      <c r="R25" s="21">
        <v>14</v>
      </c>
      <c r="S25" s="22">
        <f>R25/D25*1000</f>
        <v>2.338009352037408</v>
      </c>
      <c r="T25" s="21">
        <v>18</v>
      </c>
      <c r="U25" s="66">
        <f>T25/D25*1000</f>
        <v>3.006012024048096</v>
      </c>
    </row>
    <row r="26" spans="1:21" ht="16.5" customHeight="1">
      <c r="A26" s="9">
        <v>405</v>
      </c>
      <c r="B26" s="175" t="s">
        <v>62</v>
      </c>
      <c r="C26" s="175"/>
      <c r="D26" s="141">
        <v>10491</v>
      </c>
      <c r="E26" s="142"/>
      <c r="F26" s="33">
        <v>0</v>
      </c>
      <c r="G26" s="22">
        <v>0</v>
      </c>
      <c r="H26" s="33">
        <f t="shared" si="1"/>
        <v>4</v>
      </c>
      <c r="I26" s="22">
        <f>H26/SUM('人口動態総覧（４－２）'!F26+'人口動態総覧（４－４）'!H26)*1000</f>
        <v>52.63157894736842</v>
      </c>
      <c r="J26" s="33">
        <v>3</v>
      </c>
      <c r="K26" s="22">
        <f>J26/SUM('人口動態総覧（４－２）'!F26+'人口動態総覧（４－４）'!H26)*1000</f>
        <v>39.473684210526315</v>
      </c>
      <c r="L26" s="33">
        <v>1</v>
      </c>
      <c r="M26" s="22">
        <f>L26/SUM('人口動態総覧（４－２）'!F26+'人口動態総覧（４－４）'!H26)*1000</f>
        <v>13.157894736842104</v>
      </c>
      <c r="N26" s="33">
        <f t="shared" si="0"/>
        <v>0</v>
      </c>
      <c r="O26" s="22">
        <f>N26/SUM('人口動態総覧（４－２）'!F26+'人口動態総覧（４－４）'!P26)*1000</f>
        <v>0</v>
      </c>
      <c r="P26" s="33">
        <v>0</v>
      </c>
      <c r="Q26" s="69">
        <v>0</v>
      </c>
      <c r="R26" s="21">
        <v>43</v>
      </c>
      <c r="S26" s="22">
        <f>R26/D26*1000</f>
        <v>4.098751310647222</v>
      </c>
      <c r="T26" s="21">
        <v>33</v>
      </c>
      <c r="U26" s="66">
        <f>T26/D26*1000</f>
        <v>3.145553331426937</v>
      </c>
    </row>
    <row r="27" spans="1:21" ht="16.5" customHeight="1">
      <c r="A27" s="9">
        <v>406</v>
      </c>
      <c r="B27" s="175" t="s">
        <v>63</v>
      </c>
      <c r="C27" s="175"/>
      <c r="D27" s="141">
        <v>5404</v>
      </c>
      <c r="E27" s="142"/>
      <c r="F27" s="33">
        <v>0</v>
      </c>
      <c r="G27" s="22">
        <v>0</v>
      </c>
      <c r="H27" s="33">
        <f t="shared" si="1"/>
        <v>0</v>
      </c>
      <c r="I27" s="22">
        <f>H27/SUM('人口動態総覧（４－２）'!F27+'人口動態総覧（４－４）'!H27)*1000</f>
        <v>0</v>
      </c>
      <c r="J27" s="33">
        <v>0</v>
      </c>
      <c r="K27" s="22">
        <f>J27/SUM('人口動態総覧（４－２）'!F27+'人口動態総覧（４－４）'!H27)*1000</f>
        <v>0</v>
      </c>
      <c r="L27" s="33">
        <v>0</v>
      </c>
      <c r="M27" s="22">
        <f>L27/SUM('人口動態総覧（４－２）'!F27+'人口動態総覧（４－４）'!H27)*1000</f>
        <v>0</v>
      </c>
      <c r="N27" s="33">
        <f t="shared" si="0"/>
        <v>0</v>
      </c>
      <c r="O27" s="22">
        <f>N27/SUM('人口動態総覧（４－２）'!F27+'人口動態総覧（４－４）'!P27)*1000</f>
        <v>0</v>
      </c>
      <c r="P27" s="33">
        <v>0</v>
      </c>
      <c r="Q27" s="69">
        <v>0</v>
      </c>
      <c r="R27" s="21">
        <v>21</v>
      </c>
      <c r="S27" s="22">
        <f>R27/D27*1000</f>
        <v>3.8860103626943006</v>
      </c>
      <c r="T27" s="21">
        <v>11</v>
      </c>
      <c r="U27" s="66">
        <f>T27/D27*1000</f>
        <v>2.0355292376017764</v>
      </c>
    </row>
    <row r="28" spans="1:21" ht="16.5" customHeight="1">
      <c r="A28" s="9">
        <v>407</v>
      </c>
      <c r="B28" s="175" t="s">
        <v>64</v>
      </c>
      <c r="C28" s="175"/>
      <c r="D28" s="141">
        <v>9879</v>
      </c>
      <c r="E28" s="142"/>
      <c r="F28" s="33">
        <v>0</v>
      </c>
      <c r="G28" s="22">
        <v>0</v>
      </c>
      <c r="H28" s="33">
        <f t="shared" si="1"/>
        <v>3</v>
      </c>
      <c r="I28" s="22">
        <f>H28/SUM('人口動態総覧（４－２）'!F28+'人口動態総覧（４－４）'!H28)*1000</f>
        <v>41.0958904109589</v>
      </c>
      <c r="J28" s="33">
        <v>0</v>
      </c>
      <c r="K28" s="22">
        <f>J28/SUM('人口動態総覧（４－２）'!F28+'人口動態総覧（４－４）'!H28)*1000</f>
        <v>0</v>
      </c>
      <c r="L28" s="33">
        <v>3</v>
      </c>
      <c r="M28" s="22">
        <f>L28/SUM('人口動態総覧（４－２）'!F28+'人口動態総覧（４－４）'!H28)*1000</f>
        <v>41.0958904109589</v>
      </c>
      <c r="N28" s="33">
        <f t="shared" si="0"/>
        <v>0</v>
      </c>
      <c r="O28" s="22">
        <f>N28/SUM('人口動態総覧（４－２）'!F28+'人口動態総覧（４－４）'!P28)*1000</f>
        <v>0</v>
      </c>
      <c r="P28" s="33">
        <v>0</v>
      </c>
      <c r="Q28" s="69">
        <v>0</v>
      </c>
      <c r="R28" s="21">
        <v>42</v>
      </c>
      <c r="S28" s="22">
        <f>R28/D28*1000</f>
        <v>4.251442453689645</v>
      </c>
      <c r="T28" s="21">
        <v>23</v>
      </c>
      <c r="U28" s="66">
        <f>T28/D28*1000</f>
        <v>2.3281708674967105</v>
      </c>
    </row>
    <row r="29" spans="1:21" ht="16.5" customHeight="1">
      <c r="A29" s="9">
        <v>408</v>
      </c>
      <c r="B29" s="175" t="s">
        <v>65</v>
      </c>
      <c r="C29" s="175"/>
      <c r="D29" s="141">
        <v>10384</v>
      </c>
      <c r="E29" s="142"/>
      <c r="F29" s="33">
        <v>0</v>
      </c>
      <c r="G29" s="22">
        <v>0</v>
      </c>
      <c r="H29" s="33">
        <f t="shared" si="1"/>
        <v>3</v>
      </c>
      <c r="I29" s="22">
        <f>H29/SUM('人口動態総覧（４－２）'!F29+'人口動態総覧（４－４）'!H29)*1000</f>
        <v>35.714285714285715</v>
      </c>
      <c r="J29" s="33">
        <v>2</v>
      </c>
      <c r="K29" s="22">
        <f>J29/SUM('人口動態総覧（４－２）'!F29+'人口動態総覧（４－４）'!H29)*1000</f>
        <v>23.809523809523807</v>
      </c>
      <c r="L29" s="33">
        <v>1</v>
      </c>
      <c r="M29" s="22">
        <f>L29/SUM('人口動態総覧（４－２）'!F29+'人口動態総覧（４－４）'!H29)*1000</f>
        <v>11.904761904761903</v>
      </c>
      <c r="N29" s="33">
        <f t="shared" si="0"/>
        <v>1</v>
      </c>
      <c r="O29" s="22">
        <f>N29/SUM('人口動態総覧（４－２）'!F29+'人口動態総覧（４－４）'!P29)*1000</f>
        <v>12.195121951219512</v>
      </c>
      <c r="P29" s="33">
        <v>1</v>
      </c>
      <c r="Q29" s="69">
        <v>0</v>
      </c>
      <c r="R29" s="21">
        <v>50</v>
      </c>
      <c r="S29" s="22">
        <f>R29/D29*1000</f>
        <v>4.815100154083205</v>
      </c>
      <c r="T29" s="21">
        <v>14</v>
      </c>
      <c r="U29" s="66">
        <f>T29/D29*1000</f>
        <v>1.3482280431432974</v>
      </c>
    </row>
    <row r="30" spans="1:21" ht="16.5" customHeight="1">
      <c r="A30" s="9">
        <v>409</v>
      </c>
      <c r="B30" s="175" t="s">
        <v>66</v>
      </c>
      <c r="C30" s="175"/>
      <c r="D30" s="141">
        <v>8438</v>
      </c>
      <c r="E30" s="142"/>
      <c r="F30" s="33">
        <v>0</v>
      </c>
      <c r="G30" s="22">
        <v>0</v>
      </c>
      <c r="H30" s="33">
        <f t="shared" si="1"/>
        <v>4</v>
      </c>
      <c r="I30" s="22">
        <f>H30/SUM('人口動態総覧（４－２）'!F30+'人口動態総覧（４－４）'!H30)*1000</f>
        <v>67.79661016949153</v>
      </c>
      <c r="J30" s="33">
        <v>2</v>
      </c>
      <c r="K30" s="22">
        <f>J30/SUM('人口動態総覧（４－２）'!F30+'人口動態総覧（４－４）'!H30)*1000</f>
        <v>33.898305084745765</v>
      </c>
      <c r="L30" s="33">
        <v>2</v>
      </c>
      <c r="M30" s="22">
        <f>L30/SUM('人口動態総覧（４－２）'!F30+'人口動態総覧（４－４）'!H30)*1000</f>
        <v>33.898305084745765</v>
      </c>
      <c r="N30" s="33">
        <f t="shared" si="0"/>
        <v>1</v>
      </c>
      <c r="O30" s="22">
        <f>N30/SUM('人口動態総覧（４－２）'!F30+'人口動態総覧（４－４）'!P30)*1000</f>
        <v>17.857142857142858</v>
      </c>
      <c r="P30" s="33">
        <v>1</v>
      </c>
      <c r="Q30" s="69">
        <v>0</v>
      </c>
      <c r="R30" s="21">
        <v>27</v>
      </c>
      <c r="S30" s="22">
        <f>R30/D30*1000</f>
        <v>3.199810381607016</v>
      </c>
      <c r="T30" s="21">
        <v>21</v>
      </c>
      <c r="U30" s="66">
        <f>T30/D30*1000</f>
        <v>2.4887414079165677</v>
      </c>
    </row>
    <row r="31" spans="1:21" ht="16.5" customHeight="1">
      <c r="A31" s="10">
        <v>411</v>
      </c>
      <c r="B31" s="176" t="s">
        <v>67</v>
      </c>
      <c r="C31" s="176"/>
      <c r="D31" s="143">
        <v>12119</v>
      </c>
      <c r="E31" s="144"/>
      <c r="F31" s="32">
        <v>0</v>
      </c>
      <c r="G31" s="24">
        <v>0</v>
      </c>
      <c r="H31" s="32">
        <f t="shared" si="1"/>
        <v>4</v>
      </c>
      <c r="I31" s="24">
        <f>H31/SUM('人口動態総覧（４－２）'!F31+'人口動態総覧（４－４）'!H31)*1000</f>
        <v>31.496062992125985</v>
      </c>
      <c r="J31" s="32">
        <v>3</v>
      </c>
      <c r="K31" s="24">
        <f>J31/SUM('人口動態総覧（４－２）'!F31+'人口動態総覧（４－４）'!H31)*1000</f>
        <v>23.62204724409449</v>
      </c>
      <c r="L31" s="32">
        <v>1</v>
      </c>
      <c r="M31" s="24">
        <f>L31/SUM('人口動態総覧（４－２）'!F31+'人口動態総覧（４－４）'!H31)*1000</f>
        <v>7.874015748031496</v>
      </c>
      <c r="N31" s="32">
        <f t="shared" si="0"/>
        <v>0</v>
      </c>
      <c r="O31" s="24">
        <f>N31/SUM('人口動態総覧（４－２）'!F31+'人口動態総覧（４－４）'!P31)*1000</f>
        <v>0</v>
      </c>
      <c r="P31" s="32">
        <v>0</v>
      </c>
      <c r="Q31" s="70">
        <v>0</v>
      </c>
      <c r="R31" s="23">
        <v>105</v>
      </c>
      <c r="S31" s="24">
        <f>R31/D31*1000</f>
        <v>8.664081194818054</v>
      </c>
      <c r="T31" s="23">
        <v>30</v>
      </c>
      <c r="U31" s="65">
        <f>T31/D31*1000</f>
        <v>2.4754517699480156</v>
      </c>
    </row>
    <row r="32" spans="1:21" ht="16.5" customHeight="1">
      <c r="A32" s="8">
        <v>208</v>
      </c>
      <c r="B32" s="177" t="s">
        <v>68</v>
      </c>
      <c r="C32" s="177"/>
      <c r="D32" s="145">
        <v>49388</v>
      </c>
      <c r="E32" s="146"/>
      <c r="F32" s="31">
        <v>2</v>
      </c>
      <c r="G32" s="20">
        <v>4.048582995951417</v>
      </c>
      <c r="H32" s="31">
        <f t="shared" si="1"/>
        <v>16</v>
      </c>
      <c r="I32" s="20">
        <f>H32/SUM('人口動態総覧（４－２）'!F32+'人口動態総覧（４－４）'!H32)*1000</f>
        <v>31.372549019607842</v>
      </c>
      <c r="J32" s="31">
        <v>7</v>
      </c>
      <c r="K32" s="20">
        <f>J32/SUM('人口動態総覧（４－２）'!F32+'人口動態総覧（４－４）'!H32)*1000</f>
        <v>13.72549019607843</v>
      </c>
      <c r="L32" s="31">
        <v>9</v>
      </c>
      <c r="M32" s="20">
        <f>L32/SUM('人口動態総覧（４－２）'!F32+'人口動態総覧（４－４）'!H32)*1000</f>
        <v>17.647058823529413</v>
      </c>
      <c r="N32" s="33">
        <f t="shared" si="0"/>
        <v>3</v>
      </c>
      <c r="O32" s="20">
        <f>N32/SUM('人口動態総覧（４－２）'!F32+'人口動態総覧（４－４）'!P32)*1000</f>
        <v>6.048387096774193</v>
      </c>
      <c r="P32" s="31">
        <v>2</v>
      </c>
      <c r="Q32" s="68">
        <v>1</v>
      </c>
      <c r="R32" s="19">
        <v>295</v>
      </c>
      <c r="S32" s="20">
        <f>R32/D32*1000</f>
        <v>5.973110877136146</v>
      </c>
      <c r="T32" s="19">
        <v>190</v>
      </c>
      <c r="U32" s="64">
        <f>T32/D32*1000</f>
        <v>3.847088361545315</v>
      </c>
    </row>
    <row r="33" spans="1:21" ht="16.5" customHeight="1">
      <c r="A33" s="9">
        <v>421</v>
      </c>
      <c r="B33" s="175" t="s">
        <v>69</v>
      </c>
      <c r="C33" s="175"/>
      <c r="D33" s="141">
        <v>5436</v>
      </c>
      <c r="E33" s="142"/>
      <c r="F33" s="33">
        <v>0</v>
      </c>
      <c r="G33" s="22">
        <v>0</v>
      </c>
      <c r="H33" s="33">
        <f t="shared" si="1"/>
        <v>4</v>
      </c>
      <c r="I33" s="22">
        <f>H33/SUM('人口動態総覧（４－２）'!F33+'人口動態総覧（４－４）'!H33)*1000</f>
        <v>97.5609756097561</v>
      </c>
      <c r="J33" s="33">
        <v>0</v>
      </c>
      <c r="K33" s="22">
        <f>J33/SUM('人口動態総覧（４－２）'!F33+'人口動態総覧（４－４）'!H33)*1000</f>
        <v>0</v>
      </c>
      <c r="L33" s="33">
        <v>4</v>
      </c>
      <c r="M33" s="22">
        <f>L33/SUM('人口動態総覧（４－２）'!F33+'人口動態総覧（４－４）'!H33)*1000</f>
        <v>97.5609756097561</v>
      </c>
      <c r="N33" s="33">
        <f t="shared" si="0"/>
        <v>0</v>
      </c>
      <c r="O33" s="22">
        <f>N33/SUM('人口動態総覧（４－２）'!F33+'人口動態総覧（４－４）'!P33)*1000</f>
        <v>0</v>
      </c>
      <c r="P33" s="33">
        <v>0</v>
      </c>
      <c r="Q33" s="69">
        <v>0</v>
      </c>
      <c r="R33" s="21">
        <v>21</v>
      </c>
      <c r="S33" s="22">
        <f>R33/D33*1000</f>
        <v>3.863134657836645</v>
      </c>
      <c r="T33" s="21">
        <v>8</v>
      </c>
      <c r="U33" s="66">
        <f>T33/D33*1000</f>
        <v>1.4716703458425313</v>
      </c>
    </row>
    <row r="34" spans="1:21" ht="16.5" customHeight="1">
      <c r="A34" s="9">
        <v>422</v>
      </c>
      <c r="B34" s="175" t="s">
        <v>70</v>
      </c>
      <c r="C34" s="175"/>
      <c r="D34" s="141">
        <v>8853</v>
      </c>
      <c r="E34" s="142"/>
      <c r="F34" s="33">
        <v>1</v>
      </c>
      <c r="G34" s="22">
        <v>18.867924528301884</v>
      </c>
      <c r="H34" s="33">
        <f t="shared" si="1"/>
        <v>2</v>
      </c>
      <c r="I34" s="22">
        <f>H34/SUM('人口動態総覧（４－２）'!F34+'人口動態総覧（４－４）'!H34)*1000</f>
        <v>36.36363636363636</v>
      </c>
      <c r="J34" s="33">
        <v>0</v>
      </c>
      <c r="K34" s="22">
        <f>J34/SUM('人口動態総覧（４－２）'!F34+'人口動態総覧（４－４）'!H34)*1000</f>
        <v>0</v>
      </c>
      <c r="L34" s="33">
        <v>2</v>
      </c>
      <c r="M34" s="22">
        <f>L34/SUM('人口動態総覧（４－２）'!F34+'人口動態総覧（４－４）'!H34)*1000</f>
        <v>36.36363636363636</v>
      </c>
      <c r="N34" s="33">
        <f t="shared" si="0"/>
        <v>1</v>
      </c>
      <c r="O34" s="22">
        <f>N34/SUM('人口動態総覧（４－２）'!F34+'人口動態総覧（４－４）'!P34)*1000</f>
        <v>18.867924528301884</v>
      </c>
      <c r="P34" s="33">
        <v>0</v>
      </c>
      <c r="Q34" s="69">
        <v>1</v>
      </c>
      <c r="R34" s="21">
        <v>32</v>
      </c>
      <c r="S34" s="22">
        <f>R34/D34*1000</f>
        <v>3.614593922963967</v>
      </c>
      <c r="T34" s="21">
        <v>19</v>
      </c>
      <c r="U34" s="66">
        <f>T34/D34*1000</f>
        <v>2.1461651417598553</v>
      </c>
    </row>
    <row r="35" spans="1:21" ht="16.5" customHeight="1">
      <c r="A35" s="9">
        <v>423</v>
      </c>
      <c r="B35" s="175" t="s">
        <v>71</v>
      </c>
      <c r="C35" s="175"/>
      <c r="D35" s="141">
        <v>6264</v>
      </c>
      <c r="E35" s="142"/>
      <c r="F35" s="33">
        <v>0</v>
      </c>
      <c r="G35" s="22">
        <v>0</v>
      </c>
      <c r="H35" s="33">
        <f t="shared" si="1"/>
        <v>5</v>
      </c>
      <c r="I35" s="22">
        <f>H35/SUM('人口動態総覧（４－２）'!F35+'人口動態総覧（４－４）'!H35)*1000</f>
        <v>102.04081632653062</v>
      </c>
      <c r="J35" s="33">
        <v>1</v>
      </c>
      <c r="K35" s="22">
        <f>J35/SUM('人口動態総覧（４－２）'!F35+'人口動態総覧（４－４）'!H35)*1000</f>
        <v>20.408163265306122</v>
      </c>
      <c r="L35" s="33">
        <v>4</v>
      </c>
      <c r="M35" s="22">
        <f>L35/SUM('人口動態総覧（４－２）'!F35+'人口動態総覧（４－４）'!H35)*1000</f>
        <v>81.63265306122449</v>
      </c>
      <c r="N35" s="33">
        <f t="shared" si="0"/>
        <v>0</v>
      </c>
      <c r="O35" s="22">
        <f>N35/SUM('人口動態総覧（４－２）'!F35+'人口動態総覧（４－４）'!P35)*1000</f>
        <v>0</v>
      </c>
      <c r="P35" s="33">
        <v>0</v>
      </c>
      <c r="Q35" s="69">
        <v>0</v>
      </c>
      <c r="R35" s="21">
        <v>23</v>
      </c>
      <c r="S35" s="22">
        <f>R35/D35*1000</f>
        <v>3.6717752234993615</v>
      </c>
      <c r="T35" s="21">
        <v>14</v>
      </c>
      <c r="U35" s="66">
        <f>T35/D35*1000</f>
        <v>2.234993614303959</v>
      </c>
    </row>
    <row r="36" spans="1:21" ht="16.5" customHeight="1">
      <c r="A36" s="9">
        <v>424</v>
      </c>
      <c r="B36" s="175" t="s">
        <v>72</v>
      </c>
      <c r="C36" s="175"/>
      <c r="D36" s="141">
        <v>7834</v>
      </c>
      <c r="E36" s="142"/>
      <c r="F36" s="33">
        <v>0</v>
      </c>
      <c r="G36" s="22">
        <v>0</v>
      </c>
      <c r="H36" s="33">
        <f t="shared" si="1"/>
        <v>5</v>
      </c>
      <c r="I36" s="22">
        <f>H36/SUM('人口動態総覧（４－２）'!F36+'人口動態総覧（４－４）'!H36)*1000</f>
        <v>78.125</v>
      </c>
      <c r="J36" s="33">
        <v>2</v>
      </c>
      <c r="K36" s="22">
        <f>J36/SUM('人口動態総覧（４－２）'!F36+'人口動態総覧（４－４）'!H36)*1000</f>
        <v>31.25</v>
      </c>
      <c r="L36" s="33">
        <v>3</v>
      </c>
      <c r="M36" s="22">
        <f>L36/SUM('人口動態総覧（４－２）'!F36+'人口動態総覧（４－４）'!H36)*1000</f>
        <v>46.875</v>
      </c>
      <c r="N36" s="33">
        <f t="shared" si="0"/>
        <v>1</v>
      </c>
      <c r="O36" s="22">
        <f>N36/SUM('人口動態総覧（４－２）'!F36+'人口動態総覧（４－４）'!P36)*1000</f>
        <v>16.666666666666668</v>
      </c>
      <c r="P36" s="33">
        <v>1</v>
      </c>
      <c r="Q36" s="69">
        <v>0</v>
      </c>
      <c r="R36" s="21">
        <v>33</v>
      </c>
      <c r="S36" s="22">
        <f>R36/D36*1000</f>
        <v>4.212407454684708</v>
      </c>
      <c r="T36" s="21">
        <v>21</v>
      </c>
      <c r="U36" s="66">
        <f>T36/D36*1000</f>
        <v>2.6806229257084504</v>
      </c>
    </row>
    <row r="37" spans="1:21" ht="16.5" customHeight="1">
      <c r="A37" s="9">
        <v>425</v>
      </c>
      <c r="B37" s="175" t="s">
        <v>73</v>
      </c>
      <c r="C37" s="175"/>
      <c r="D37" s="141">
        <v>2699</v>
      </c>
      <c r="E37" s="142"/>
      <c r="F37" s="33">
        <v>0</v>
      </c>
      <c r="G37" s="22">
        <v>0</v>
      </c>
      <c r="H37" s="33">
        <f t="shared" si="1"/>
        <v>0</v>
      </c>
      <c r="I37" s="22">
        <f>H37/SUM('人口動態総覧（４－２）'!F37+'人口動態総覧（４－４）'!H37)*1000</f>
        <v>0</v>
      </c>
      <c r="J37" s="33">
        <v>0</v>
      </c>
      <c r="K37" s="22">
        <f>J37/SUM('人口動態総覧（４－２）'!F37+'人口動態総覧（４－４）'!H37)*1000</f>
        <v>0</v>
      </c>
      <c r="L37" s="33">
        <v>0</v>
      </c>
      <c r="M37" s="22">
        <f>L37/SUM('人口動態総覧（４－２）'!F37+'人口動態総覧（４－４）'!H37)*1000</f>
        <v>0</v>
      </c>
      <c r="N37" s="33">
        <f t="shared" si="0"/>
        <v>0</v>
      </c>
      <c r="O37" s="22">
        <f>N37/SUM('人口動態総覧（４－２）'!F37+'人口動態総覧（４－４）'!P37)*1000</f>
        <v>0</v>
      </c>
      <c r="P37" s="33">
        <v>0</v>
      </c>
      <c r="Q37" s="69">
        <v>0</v>
      </c>
      <c r="R37" s="21">
        <v>16</v>
      </c>
      <c r="S37" s="22">
        <f>R37/D37*1000</f>
        <v>5.928121526491293</v>
      </c>
      <c r="T37" s="21">
        <v>5</v>
      </c>
      <c r="U37" s="66">
        <f>T37/D37*1000</f>
        <v>1.852537977028529</v>
      </c>
    </row>
    <row r="38" spans="1:21" ht="16.5" customHeight="1">
      <c r="A38" s="9">
        <v>426</v>
      </c>
      <c r="B38" s="175" t="s">
        <v>74</v>
      </c>
      <c r="C38" s="175"/>
      <c r="D38" s="141">
        <v>2871</v>
      </c>
      <c r="E38" s="142"/>
      <c r="F38" s="33">
        <v>0</v>
      </c>
      <c r="G38" s="22">
        <v>0</v>
      </c>
      <c r="H38" s="33">
        <f t="shared" si="1"/>
        <v>2</v>
      </c>
      <c r="I38" s="22">
        <f>H38/SUM('人口動態総覧（４－２）'!F38+'人口動態総覧（４－４）'!H38)*1000</f>
        <v>80</v>
      </c>
      <c r="J38" s="33">
        <v>0</v>
      </c>
      <c r="K38" s="22">
        <f>J38/SUM('人口動態総覧（４－２）'!F38+'人口動態総覧（４－４）'!H38)*1000</f>
        <v>0</v>
      </c>
      <c r="L38" s="33">
        <v>2</v>
      </c>
      <c r="M38" s="22">
        <f>L38/SUM('人口動態総覧（４－２）'!F38+'人口動態総覧（４－４）'!H38)*1000</f>
        <v>80</v>
      </c>
      <c r="N38" s="33">
        <f t="shared" si="0"/>
        <v>0</v>
      </c>
      <c r="O38" s="22">
        <f>N38/SUM('人口動態総覧（４－２）'!F38+'人口動態総覧（４－４）'!P38)*1000</f>
        <v>0</v>
      </c>
      <c r="P38" s="33">
        <v>0</v>
      </c>
      <c r="Q38" s="69">
        <v>0</v>
      </c>
      <c r="R38" s="21">
        <v>18</v>
      </c>
      <c r="S38" s="22">
        <f>R38/D38*1000</f>
        <v>6.269592476489028</v>
      </c>
      <c r="T38" s="21">
        <v>9</v>
      </c>
      <c r="U38" s="66">
        <f>T38/D38*1000</f>
        <v>3.134796238244514</v>
      </c>
    </row>
    <row r="39" spans="1:21" ht="16.5" customHeight="1" thickBot="1">
      <c r="A39" s="11">
        <v>427</v>
      </c>
      <c r="B39" s="178" t="s">
        <v>75</v>
      </c>
      <c r="C39" s="178"/>
      <c r="D39" s="157">
        <v>2552</v>
      </c>
      <c r="E39" s="158"/>
      <c r="F39" s="34">
        <v>0</v>
      </c>
      <c r="G39" s="26">
        <v>0</v>
      </c>
      <c r="H39" s="34">
        <f t="shared" si="1"/>
        <v>0</v>
      </c>
      <c r="I39" s="26">
        <f>H39/SUM('人口動態総覧（４－２）'!F39+'人口動態総覧（４－４）'!H39)*1000</f>
        <v>0</v>
      </c>
      <c r="J39" s="34">
        <v>0</v>
      </c>
      <c r="K39" s="26">
        <f>J39/SUM('人口動態総覧（４－２）'!F39+'人口動態総覧（４－４）'!H39)*1000</f>
        <v>0</v>
      </c>
      <c r="L39" s="34">
        <v>0</v>
      </c>
      <c r="M39" s="26">
        <f>L39/SUM('人口動態総覧（４－２）'!F39+'人口動態総覧（４－４）'!H39)*1000</f>
        <v>0</v>
      </c>
      <c r="N39" s="34">
        <f t="shared" si="0"/>
        <v>0</v>
      </c>
      <c r="O39" s="26">
        <f>N39/SUM('人口動態総覧（４－２）'!F39+'人口動態総覧（４－４）'!P39)*1000</f>
        <v>0</v>
      </c>
      <c r="P39" s="34">
        <v>0</v>
      </c>
      <c r="Q39" s="71">
        <v>0</v>
      </c>
      <c r="R39" s="25">
        <v>5</v>
      </c>
      <c r="S39" s="26">
        <f>R39/D39*1000</f>
        <v>1.9592476489028212</v>
      </c>
      <c r="T39" s="34">
        <v>0</v>
      </c>
      <c r="U39" s="67">
        <f>T39/D39*1000</f>
        <v>0</v>
      </c>
    </row>
    <row r="40" spans="1:19" ht="13.5">
      <c r="A40" s="43"/>
      <c r="B40" s="179"/>
      <c r="C40" s="179"/>
      <c r="D40" s="180"/>
      <c r="E40" s="180"/>
      <c r="F40" s="44"/>
      <c r="G40" s="45"/>
      <c r="H40" s="44"/>
      <c r="I40" s="45"/>
      <c r="J40" s="44"/>
      <c r="K40" s="45"/>
      <c r="L40" s="44"/>
      <c r="M40" s="44"/>
      <c r="N40" s="44"/>
      <c r="O40" s="45"/>
      <c r="P40" s="44"/>
      <c r="Q40" s="45"/>
      <c r="R40" s="44"/>
      <c r="S40" s="44"/>
    </row>
    <row r="41" spans="1:19" ht="13.5">
      <c r="A41" s="7"/>
      <c r="B41" s="175"/>
      <c r="C41" s="175"/>
      <c r="D41" s="181"/>
      <c r="E41" s="181"/>
      <c r="F41" s="4"/>
      <c r="G41" s="5"/>
      <c r="H41" s="4"/>
      <c r="I41" s="5"/>
      <c r="J41" s="4"/>
      <c r="K41" s="5"/>
      <c r="L41" s="4"/>
      <c r="M41" s="4"/>
      <c r="N41" s="4"/>
      <c r="O41" s="5"/>
      <c r="P41" s="4"/>
      <c r="Q41" s="5"/>
      <c r="R41" s="4"/>
      <c r="S41" s="4"/>
    </row>
    <row r="42" spans="1:19" ht="13.5">
      <c r="A42" s="7"/>
      <c r="B42" s="175"/>
      <c r="C42" s="175"/>
      <c r="D42" s="181"/>
      <c r="E42" s="181"/>
      <c r="F42" s="4"/>
      <c r="G42" s="5"/>
      <c r="H42" s="4"/>
      <c r="I42" s="5"/>
      <c r="J42" s="4"/>
      <c r="K42" s="5"/>
      <c r="L42" s="4"/>
      <c r="M42" s="4"/>
      <c r="N42" s="4"/>
      <c r="O42" s="5"/>
      <c r="P42" s="4"/>
      <c r="Q42" s="5"/>
      <c r="R42" s="4"/>
      <c r="S42" s="4"/>
    </row>
    <row r="43" spans="1:19" ht="13.5">
      <c r="A43" s="7"/>
      <c r="B43" s="175"/>
      <c r="C43" s="175"/>
      <c r="D43" s="181"/>
      <c r="E43" s="181"/>
      <c r="F43" s="4"/>
      <c r="G43" s="5"/>
      <c r="H43" s="4"/>
      <c r="I43" s="5"/>
      <c r="J43" s="4"/>
      <c r="K43" s="5"/>
      <c r="L43" s="4"/>
      <c r="M43" s="4"/>
      <c r="N43" s="4"/>
      <c r="O43" s="5"/>
      <c r="P43" s="4"/>
      <c r="Q43" s="5"/>
      <c r="R43" s="4"/>
      <c r="S43" s="4"/>
    </row>
    <row r="44" spans="1:19" ht="13.5">
      <c r="A44" s="7"/>
      <c r="B44" s="175"/>
      <c r="C44" s="175"/>
      <c r="D44" s="181"/>
      <c r="E44" s="181"/>
      <c r="F44" s="4"/>
      <c r="G44" s="5"/>
      <c r="H44" s="4"/>
      <c r="I44" s="5"/>
      <c r="J44" s="4"/>
      <c r="K44" s="5"/>
      <c r="L44" s="4"/>
      <c r="M44" s="4"/>
      <c r="N44" s="4"/>
      <c r="O44" s="5"/>
      <c r="P44" s="4"/>
      <c r="Q44" s="5"/>
      <c r="R44" s="4"/>
      <c r="S44" s="4"/>
    </row>
    <row r="45" spans="1:19" ht="13.5">
      <c r="A45" s="7"/>
      <c r="B45" s="175"/>
      <c r="C45" s="175"/>
      <c r="D45" s="181"/>
      <c r="E45" s="181"/>
      <c r="F45" s="4"/>
      <c r="G45" s="5"/>
      <c r="H45" s="4"/>
      <c r="I45" s="5"/>
      <c r="J45" s="4"/>
      <c r="K45" s="5"/>
      <c r="L45" s="4"/>
      <c r="M45" s="4"/>
      <c r="N45" s="4"/>
      <c r="O45" s="5"/>
      <c r="P45" s="4"/>
      <c r="Q45" s="5"/>
      <c r="R45" s="4"/>
      <c r="S45" s="4"/>
    </row>
    <row r="46" spans="1:19" ht="13.5">
      <c r="A46" s="7"/>
      <c r="B46" s="175"/>
      <c r="C46" s="175"/>
      <c r="D46" s="181"/>
      <c r="E46" s="181"/>
      <c r="F46" s="4"/>
      <c r="G46" s="5"/>
      <c r="H46" s="4"/>
      <c r="I46" s="5"/>
      <c r="J46" s="4"/>
      <c r="K46" s="5"/>
      <c r="L46" s="4"/>
      <c r="M46" s="4"/>
      <c r="N46" s="4"/>
      <c r="O46" s="5"/>
      <c r="P46" s="4"/>
      <c r="Q46" s="5"/>
      <c r="R46" s="4"/>
      <c r="S46" s="4"/>
    </row>
    <row r="47" spans="1:19" ht="13.5">
      <c r="A47" s="7"/>
      <c r="B47" s="175"/>
      <c r="C47" s="175"/>
      <c r="D47" s="181"/>
      <c r="E47" s="181"/>
      <c r="F47" s="4"/>
      <c r="G47" s="5"/>
      <c r="H47" s="4"/>
      <c r="I47" s="5"/>
      <c r="J47" s="4"/>
      <c r="K47" s="5"/>
      <c r="L47" s="4"/>
      <c r="M47" s="4"/>
      <c r="N47" s="4"/>
      <c r="O47" s="5"/>
      <c r="P47" s="4"/>
      <c r="Q47" s="5"/>
      <c r="R47" s="4"/>
      <c r="S47" s="4"/>
    </row>
    <row r="48" spans="1:19" ht="13.5">
      <c r="A48" s="7"/>
      <c r="B48" s="175"/>
      <c r="C48" s="175"/>
      <c r="D48" s="181"/>
      <c r="E48" s="181"/>
      <c r="F48" s="4"/>
      <c r="G48" s="5"/>
      <c r="H48" s="4"/>
      <c r="I48" s="5"/>
      <c r="J48" s="4"/>
      <c r="K48" s="5"/>
      <c r="L48" s="4"/>
      <c r="M48" s="4"/>
      <c r="N48" s="4"/>
      <c r="O48" s="5"/>
      <c r="P48" s="4"/>
      <c r="Q48" s="5"/>
      <c r="R48" s="4"/>
      <c r="S48" s="4"/>
    </row>
  </sheetData>
  <sheetProtection/>
  <mergeCells count="108">
    <mergeCell ref="T3:U3"/>
    <mergeCell ref="T4:T6"/>
    <mergeCell ref="U4:U6"/>
    <mergeCell ref="L4:L6"/>
    <mergeCell ref="M4:M6"/>
    <mergeCell ref="N4:N6"/>
    <mergeCell ref="O4:O6"/>
    <mergeCell ref="P4:P6"/>
    <mergeCell ref="Q4:Q6"/>
    <mergeCell ref="R3:S3"/>
    <mergeCell ref="B46:C46"/>
    <mergeCell ref="D46:E46"/>
    <mergeCell ref="B47:C47"/>
    <mergeCell ref="D47:E47"/>
    <mergeCell ref="B48:C48"/>
    <mergeCell ref="D48:E48"/>
    <mergeCell ref="B43:C43"/>
    <mergeCell ref="D43:E43"/>
    <mergeCell ref="B44:C44"/>
    <mergeCell ref="D44:E44"/>
    <mergeCell ref="B45:C45"/>
    <mergeCell ref="D45:E45"/>
    <mergeCell ref="B40:C40"/>
    <mergeCell ref="D40:E40"/>
    <mergeCell ref="B41:C41"/>
    <mergeCell ref="D41:E41"/>
    <mergeCell ref="B42:C42"/>
    <mergeCell ref="D42:E42"/>
    <mergeCell ref="B37:C37"/>
    <mergeCell ref="D37:E37"/>
    <mergeCell ref="B38:C38"/>
    <mergeCell ref="D38:E38"/>
    <mergeCell ref="B39:C39"/>
    <mergeCell ref="D39:E39"/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N3:Q3"/>
    <mergeCell ref="H4:H6"/>
    <mergeCell ref="I4:I6"/>
    <mergeCell ref="J4:J6"/>
    <mergeCell ref="K4:K6"/>
    <mergeCell ref="R4:R6"/>
    <mergeCell ref="S4:S6"/>
    <mergeCell ref="A3:A6"/>
    <mergeCell ref="B3:C6"/>
    <mergeCell ref="D3:E6"/>
    <mergeCell ref="H3:M3"/>
    <mergeCell ref="F3:G3"/>
    <mergeCell ref="F4:F6"/>
    <mergeCell ref="G4:G6"/>
  </mergeCells>
  <printOptions/>
  <pageMargins left="0.65" right="0.24" top="0.54" bottom="0.984" header="0.512" footer="0.512"/>
  <pageSetup horizontalDpi="600" verticalDpi="600" orientation="landscape" paperSize="12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青森県</cp:lastModifiedBy>
  <cp:lastPrinted>2009-11-02T02:09:04Z</cp:lastPrinted>
  <dcterms:created xsi:type="dcterms:W3CDTF">1997-01-08T22:48:59Z</dcterms:created>
  <dcterms:modified xsi:type="dcterms:W3CDTF">2009-11-02T02:09:41Z</dcterms:modified>
  <cp:category/>
  <cp:version/>
  <cp:contentType/>
  <cp:contentStatus/>
</cp:coreProperties>
</file>