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10.33.40.252\共有フォルダ\36介護保険Ｇ\か_介護保険事業費補助金\R8\R8_介護テクノロジー定着支援事業\05_★県補助関係\05_交付要綱発出・県HP掲載\02_県庁HP掲載\元データ\県庁HP用交付要綱・様式\"/>
    </mc:Choice>
  </mc:AlternateContent>
  <xr:revisionPtr revIDLastSave="0" documentId="13_ncr:1_{3520BE3A-1460-45A7-83C2-9D07E8AEB6EE}" xr6:coauthVersionLast="47" xr6:coauthVersionMax="47" xr10:uidLastSave="{00000000-0000-0000-0000-000000000000}"/>
  <bookViews>
    <workbookView xWindow="28680" yWindow="-120" windowWidth="29040" windowHeight="15720" tabRatio="869" activeTab="5" xr2:uid="{16458BD7-6DF5-41B7-96CE-1561BC3DEE6A}"/>
  </bookViews>
  <sheets>
    <sheet name="別紙5(1)-1（介護テクノロジー）ア・ウ" sheetId="8" r:id="rId1"/>
    <sheet name="別紙5(１)-2（介護テクノロジー 介護ソフト）" sheetId="11" r:id="rId2"/>
    <sheet name="別紙5(２)（介護ソフト定着促進）イ" sheetId="4" r:id="rId3"/>
    <sheet name="別紙5(3)（パッケージ型）" sheetId="10" r:id="rId4"/>
    <sheet name="別紙5(4)（業務改善支援）" sheetId="7" r:id="rId5"/>
    <sheet name="別紙5総括表（※入力不要。印刷のみ）" sheetId="14" r:id="rId6"/>
  </sheets>
  <definedNames>
    <definedName name="_xlnm.Print_Area" localSheetId="0">'別紙5(1)-1（介護テクノロジー）ア・ウ'!$A$2:$Q$39</definedName>
    <definedName name="_xlnm.Print_Area" localSheetId="1">'別紙5(１)-2（介護テクノロジー 介護ソフト）'!$A$2:$R$34</definedName>
    <definedName name="_xlnm.Print_Area" localSheetId="2">'別紙5(２)（介護ソフト定着促進）イ'!$A$2:$R$34</definedName>
    <definedName name="_xlnm.Print_Area" localSheetId="3">'別紙5(3)（パッケージ型）'!$A$2:$P$30</definedName>
    <definedName name="_xlnm.Print_Area" localSheetId="4">'別紙5(4)（業務改善支援）'!$A$2:$K$25</definedName>
    <definedName name="_xlnm.Print_Area" localSheetId="5">'別紙5総括表（※入力不要。印刷のみ）'!$A$2:$H$32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4" i="10" l="1"/>
  <c r="H19" i="14"/>
  <c r="H16" i="14"/>
  <c r="D26" i="14"/>
  <c r="C5" i="14" a="1"/>
  <c r="C6" i="14" a="1"/>
  <c r="C4" i="14" a="1"/>
  <c r="F16" i="10"/>
  <c r="D22" i="14"/>
  <c r="G19" i="14"/>
  <c r="E19" i="14"/>
  <c r="D19" i="14"/>
  <c r="F16" i="14"/>
  <c r="E16" i="14"/>
  <c r="L16" i="10"/>
  <c r="I16" i="10"/>
  <c r="L17" i="10"/>
  <c r="L18" i="10"/>
  <c r="L19" i="10"/>
  <c r="L20" i="10"/>
  <c r="I14" i="10"/>
  <c r="I17" i="10"/>
  <c r="I18" i="10"/>
  <c r="I19" i="10"/>
  <c r="K21" i="10"/>
  <c r="L15" i="10"/>
  <c r="L14" i="10"/>
  <c r="F17" i="10"/>
  <c r="F18" i="10"/>
  <c r="F19" i="10"/>
  <c r="R23" i="11"/>
  <c r="P23" i="11"/>
  <c r="Q23" i="11"/>
  <c r="R26" i="11"/>
  <c r="R24" i="11"/>
  <c r="R25" i="11"/>
  <c r="R16" i="11"/>
  <c r="R14" i="11"/>
  <c r="R15" i="11"/>
  <c r="P13" i="11"/>
  <c r="G16" i="7"/>
  <c r="F17" i="7"/>
  <c r="E17" i="7"/>
  <c r="K23" i="11"/>
  <c r="F14" i="10"/>
  <c r="F15" i="10"/>
  <c r="F20" i="10"/>
  <c r="K24" i="11"/>
  <c r="K25" i="11"/>
  <c r="K26" i="11"/>
  <c r="K14" i="11"/>
  <c r="K15" i="11"/>
  <c r="K16" i="11"/>
  <c r="K13" i="11"/>
  <c r="N27" i="11"/>
  <c r="F27" i="11"/>
  <c r="E27" i="11"/>
  <c r="O26" i="11"/>
  <c r="G26" i="11"/>
  <c r="O25" i="11"/>
  <c r="G25" i="11"/>
  <c r="O24" i="11"/>
  <c r="G24" i="11"/>
  <c r="O23" i="11"/>
  <c r="G23" i="11"/>
  <c r="N17" i="11"/>
  <c r="F17" i="11"/>
  <c r="E17" i="11"/>
  <c r="O16" i="11"/>
  <c r="G16" i="11"/>
  <c r="O15" i="11"/>
  <c r="G15" i="11"/>
  <c r="O14" i="11"/>
  <c r="G14" i="11"/>
  <c r="O13" i="11"/>
  <c r="G13" i="11"/>
  <c r="G24" i="4"/>
  <c r="G25" i="4"/>
  <c r="G26" i="4"/>
  <c r="G23" i="4"/>
  <c r="K14" i="4"/>
  <c r="K15" i="4"/>
  <c r="K16" i="4"/>
  <c r="K13" i="4"/>
  <c r="K24" i="4"/>
  <c r="K25" i="4"/>
  <c r="K26" i="4"/>
  <c r="K23" i="4"/>
  <c r="M17" i="8"/>
  <c r="M28" i="8"/>
  <c r="N25" i="8"/>
  <c r="N26" i="8"/>
  <c r="N27" i="8"/>
  <c r="N24" i="8"/>
  <c r="G15" i="7"/>
  <c r="G14" i="7"/>
  <c r="G13" i="7"/>
  <c r="I20" i="10"/>
  <c r="I15" i="10"/>
  <c r="G27" i="8"/>
  <c r="G26" i="8"/>
  <c r="G25" i="8"/>
  <c r="G24" i="8"/>
  <c r="N16" i="8"/>
  <c r="N15" i="8"/>
  <c r="N14" i="8"/>
  <c r="N13" i="8"/>
  <c r="G16" i="8"/>
  <c r="G15" i="8"/>
  <c r="G14" i="8"/>
  <c r="G13" i="8"/>
  <c r="O26" i="4"/>
  <c r="O25" i="4"/>
  <c r="O24" i="4"/>
  <c r="O23" i="4"/>
  <c r="G16" i="4"/>
  <c r="G15" i="4"/>
  <c r="G14" i="4"/>
  <c r="G13" i="4"/>
  <c r="O16" i="4"/>
  <c r="O15" i="4"/>
  <c r="O14" i="4"/>
  <c r="O13" i="4"/>
  <c r="F12" i="14" l="1"/>
  <c r="F11" i="14"/>
  <c r="E26" i="14"/>
  <c r="G22" i="14"/>
  <c r="D16" i="14"/>
  <c r="O25" i="8"/>
  <c r="O27" i="8"/>
  <c r="O26" i="8"/>
  <c r="F21" i="10"/>
  <c r="L21" i="10"/>
  <c r="I21" i="10"/>
  <c r="O24" i="8"/>
  <c r="O13" i="8"/>
  <c r="G17" i="7"/>
  <c r="J16" i="7"/>
  <c r="J13" i="7"/>
  <c r="P25" i="11"/>
  <c r="L25" i="11"/>
  <c r="P24" i="11"/>
  <c r="L24" i="11"/>
  <c r="L23" i="11"/>
  <c r="L16" i="11"/>
  <c r="P14" i="11"/>
  <c r="L14" i="11"/>
  <c r="L13" i="11"/>
  <c r="Q13" i="11" s="1"/>
  <c r="R13" i="11" s="1"/>
  <c r="P26" i="11"/>
  <c r="L26" i="11"/>
  <c r="P16" i="11"/>
  <c r="P15" i="11"/>
  <c r="L15" i="11"/>
  <c r="L23" i="4"/>
  <c r="H21" i="10"/>
  <c r="F22" i="14" s="1"/>
  <c r="E21" i="10"/>
  <c r="E22" i="14" s="1"/>
  <c r="D21" i="10"/>
  <c r="N27" i="4"/>
  <c r="F27" i="4"/>
  <c r="E27" i="4"/>
  <c r="P26" i="4"/>
  <c r="P25" i="4"/>
  <c r="L25" i="4"/>
  <c r="P24" i="4"/>
  <c r="L24" i="4"/>
  <c r="P23" i="4"/>
  <c r="F28" i="8"/>
  <c r="E12" i="14" s="1"/>
  <c r="E28" i="8"/>
  <c r="D12" i="14" s="1"/>
  <c r="J27" i="8"/>
  <c r="J26" i="8"/>
  <c r="J25" i="8"/>
  <c r="J24" i="8"/>
  <c r="K24" i="8" s="1"/>
  <c r="F17" i="8"/>
  <c r="E11" i="14" s="1"/>
  <c r="E13" i="14" s="1"/>
  <c r="E17" i="8"/>
  <c r="D11" i="14" s="1"/>
  <c r="D13" i="14" s="1"/>
  <c r="O16" i="8"/>
  <c r="J16" i="8"/>
  <c r="O15" i="8"/>
  <c r="J15" i="8"/>
  <c r="O14" i="8"/>
  <c r="J14" i="8"/>
  <c r="J13" i="8"/>
  <c r="J14" i="7"/>
  <c r="J15" i="7"/>
  <c r="N17" i="4"/>
  <c r="P16" i="4"/>
  <c r="P15" i="4"/>
  <c r="P14" i="4"/>
  <c r="P13" i="4"/>
  <c r="E17" i="4"/>
  <c r="F17" i="4"/>
  <c r="F13" i="14" l="1"/>
  <c r="C31" i="14"/>
  <c r="E31" i="14"/>
  <c r="J17" i="7"/>
  <c r="M14" i="10"/>
  <c r="O14" i="10" s="1"/>
  <c r="N24" i="10" s="1"/>
  <c r="H22" i="14" s="1"/>
  <c r="O17" i="8"/>
  <c r="P24" i="8"/>
  <c r="O28" i="8"/>
  <c r="K13" i="8"/>
  <c r="P13" i="8" s="1"/>
  <c r="Q13" i="8" s="1"/>
  <c r="P27" i="11"/>
  <c r="Q25" i="11"/>
  <c r="Q24" i="11"/>
  <c r="L27" i="11"/>
  <c r="Q16" i="11"/>
  <c r="Q14" i="11"/>
  <c r="L17" i="11"/>
  <c r="Q26" i="11"/>
  <c r="Q15" i="11"/>
  <c r="P17" i="11"/>
  <c r="Q24" i="4"/>
  <c r="R24" i="4" s="1"/>
  <c r="Q25" i="4"/>
  <c r="K25" i="8"/>
  <c r="P25" i="8" s="1"/>
  <c r="Q25" i="8" s="1"/>
  <c r="K14" i="8"/>
  <c r="P14" i="8" s="1"/>
  <c r="Q14" i="8" s="1"/>
  <c r="K15" i="8"/>
  <c r="P15" i="8" s="1"/>
  <c r="Q15" i="8" s="1"/>
  <c r="K26" i="8"/>
  <c r="P26" i="8" s="1"/>
  <c r="Q26" i="8" s="1"/>
  <c r="K27" i="8"/>
  <c r="P27" i="8" s="1"/>
  <c r="Q27" i="8" s="1"/>
  <c r="K16" i="8"/>
  <c r="P16" i="8" s="1"/>
  <c r="Q16" i="8" s="1"/>
  <c r="L26" i="4"/>
  <c r="P27" i="4"/>
  <c r="P17" i="4"/>
  <c r="H26" i="14" l="1"/>
  <c r="I20" i="7"/>
  <c r="Q24" i="8"/>
  <c r="Q27" i="11"/>
  <c r="R27" i="11"/>
  <c r="Q17" i="11"/>
  <c r="R25" i="4"/>
  <c r="Q26" i="4"/>
  <c r="Q23" i="4"/>
  <c r="R23" i="4" s="1"/>
  <c r="L27" i="4"/>
  <c r="L13" i="4"/>
  <c r="K28" i="8"/>
  <c r="K17" i="8"/>
  <c r="L14" i="4"/>
  <c r="L15" i="4"/>
  <c r="L16" i="4"/>
  <c r="R17" i="11" l="1"/>
  <c r="Q30" i="11" s="1"/>
  <c r="R26" i="4"/>
  <c r="Q13" i="4"/>
  <c r="R13" i="4" s="1"/>
  <c r="Q14" i="4"/>
  <c r="Q15" i="4"/>
  <c r="R15" i="4"/>
  <c r="Q16" i="4"/>
  <c r="L17" i="4"/>
  <c r="P28" i="8"/>
  <c r="Q28" i="8"/>
  <c r="H12" i="14" s="1"/>
  <c r="P17" i="8"/>
  <c r="Q27" i="4"/>
  <c r="R16" i="4" l="1"/>
  <c r="R14" i="4"/>
  <c r="R27" i="4"/>
  <c r="Q17" i="8"/>
  <c r="Q17" i="4"/>
  <c r="P31" i="8" l="1"/>
  <c r="H11" i="14"/>
  <c r="H13" i="14" s="1"/>
  <c r="G31" i="14" s="1"/>
  <c r="R17" i="4"/>
  <c r="Q30"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<sst xmlns="http://schemas.openxmlformats.org/spreadsheetml/2006/main" count="412" uniqueCount="118">
  <si>
    <t>法人名</t>
    <rPh sb="0" eb="2">
      <t>ホウジン</t>
    </rPh>
    <rPh sb="2" eb="3">
      <t>メイ</t>
    </rPh>
    <phoneticPr fontId="1"/>
  </si>
  <si>
    <t>総事業費</t>
    <rPh sb="0" eb="1">
      <t>ソウ</t>
    </rPh>
    <rPh sb="1" eb="4">
      <t>ジギョウヒ</t>
    </rPh>
    <phoneticPr fontId="1"/>
  </si>
  <si>
    <t>補助所要額</t>
    <rPh sb="0" eb="2">
      <t>ホジョ</t>
    </rPh>
    <rPh sb="2" eb="5">
      <t>ショヨウガク</t>
    </rPh>
    <phoneticPr fontId="1"/>
  </si>
  <si>
    <t>A</t>
    <phoneticPr fontId="1"/>
  </si>
  <si>
    <t>B</t>
    <phoneticPr fontId="1"/>
  </si>
  <si>
    <t>D</t>
    <phoneticPr fontId="1"/>
  </si>
  <si>
    <t>E</t>
    <phoneticPr fontId="1"/>
  </si>
  <si>
    <t>（単位：円）</t>
    <rPh sb="1" eb="3">
      <t>タンイ</t>
    </rPh>
    <rPh sb="4" eb="5">
      <t>エン</t>
    </rPh>
    <phoneticPr fontId="1"/>
  </si>
  <si>
    <t>事業所名</t>
    <rPh sb="0" eb="2">
      <t>ジギョウ</t>
    </rPh>
    <rPh sb="2" eb="3">
      <t>ショ</t>
    </rPh>
    <rPh sb="3" eb="4">
      <t>メイ</t>
    </rPh>
    <phoneticPr fontId="1"/>
  </si>
  <si>
    <t>補助基準額</t>
    <rPh sb="0" eb="2">
      <t>ホジョ</t>
    </rPh>
    <rPh sb="2" eb="4">
      <t>キジュン</t>
    </rPh>
    <rPh sb="4" eb="5">
      <t>ガク</t>
    </rPh>
    <phoneticPr fontId="1"/>
  </si>
  <si>
    <t>（注）</t>
    <rPh sb="1" eb="2">
      <t>チュウ</t>
    </rPh>
    <phoneticPr fontId="1"/>
  </si>
  <si>
    <t>導入機器名等</t>
    <rPh sb="0" eb="2">
      <t>ドウニュウ</t>
    </rPh>
    <rPh sb="2" eb="4">
      <t>キキ</t>
    </rPh>
    <rPh sb="4" eb="5">
      <t>メイ</t>
    </rPh>
    <rPh sb="5" eb="6">
      <t>トウ</t>
    </rPh>
    <phoneticPr fontId="1"/>
  </si>
  <si>
    <t>１　A欄は本事業に要する全ての経費の見込み合計額を記入すること。</t>
    <rPh sb="3" eb="4">
      <t>ラン</t>
    </rPh>
    <rPh sb="5" eb="6">
      <t>ホン</t>
    </rPh>
    <rPh sb="6" eb="8">
      <t>ジギョウ</t>
    </rPh>
    <rPh sb="9" eb="10">
      <t>ヨウ</t>
    </rPh>
    <rPh sb="12" eb="13">
      <t>スベ</t>
    </rPh>
    <rPh sb="15" eb="17">
      <t>ケイヒ</t>
    </rPh>
    <rPh sb="18" eb="20">
      <t>ミコ</t>
    </rPh>
    <rPh sb="21" eb="24">
      <t>ゴウケイガク</t>
    </rPh>
    <rPh sb="25" eb="27">
      <t>キニュウ</t>
    </rPh>
    <phoneticPr fontId="1"/>
  </si>
  <si>
    <t>C</t>
    <phoneticPr fontId="1"/>
  </si>
  <si>
    <t>補助対象経費の
支出予定額</t>
    <rPh sb="0" eb="2">
      <t>ホジョ</t>
    </rPh>
    <rPh sb="2" eb="4">
      <t>タイショウ</t>
    </rPh>
    <rPh sb="4" eb="6">
      <t>ケイヒ</t>
    </rPh>
    <rPh sb="8" eb="10">
      <t>シシュツ</t>
    </rPh>
    <rPh sb="10" eb="13">
      <t>ヨテイガク</t>
    </rPh>
    <phoneticPr fontId="1"/>
  </si>
  <si>
    <t>２　B欄は別表に定める「補助対象経費」について、算出した支出予定額を記入すること。</t>
    <rPh sb="3" eb="4">
      <t>ラン</t>
    </rPh>
    <rPh sb="5" eb="7">
      <t>ベッピョウ</t>
    </rPh>
    <rPh sb="8" eb="9">
      <t>サダ</t>
    </rPh>
    <rPh sb="12" eb="14">
      <t>ホジョ</t>
    </rPh>
    <rPh sb="14" eb="16">
      <t>タイショウ</t>
    </rPh>
    <rPh sb="16" eb="18">
      <t>ケイヒ</t>
    </rPh>
    <rPh sb="24" eb="26">
      <t>サンシュツ</t>
    </rPh>
    <rPh sb="28" eb="30">
      <t>シシュツ</t>
    </rPh>
    <rPh sb="30" eb="33">
      <t>ヨテイガク</t>
    </rPh>
    <rPh sb="34" eb="36">
      <t>キニュウ</t>
    </rPh>
    <phoneticPr fontId="1"/>
  </si>
  <si>
    <t>３　C欄はB欄の額に申請する補助率を乗じて得た額を記入すること。（1,000円未満は切り捨てること。）</t>
    <rPh sb="3" eb="4">
      <t>ラン</t>
    </rPh>
    <rPh sb="6" eb="7">
      <t>ラン</t>
    </rPh>
    <rPh sb="8" eb="9">
      <t>ガク</t>
    </rPh>
    <rPh sb="10" eb="12">
      <t>シンセイ</t>
    </rPh>
    <rPh sb="14" eb="17">
      <t>ホジョリツ</t>
    </rPh>
    <rPh sb="18" eb="19">
      <t>ジョウ</t>
    </rPh>
    <rPh sb="21" eb="22">
      <t>エ</t>
    </rPh>
    <rPh sb="23" eb="24">
      <t>ガク</t>
    </rPh>
    <rPh sb="25" eb="27">
      <t>キニュウ</t>
    </rPh>
    <rPh sb="38" eb="39">
      <t>エン</t>
    </rPh>
    <rPh sb="39" eb="41">
      <t>ミマン</t>
    </rPh>
    <rPh sb="42" eb="43">
      <t>キ</t>
    </rPh>
    <rPh sb="44" eb="45">
      <t>ス</t>
    </rPh>
    <phoneticPr fontId="1"/>
  </si>
  <si>
    <t>４　D欄は次の金額を記載すること。</t>
    <rPh sb="3" eb="4">
      <t>ラン</t>
    </rPh>
    <rPh sb="5" eb="6">
      <t>ツギ</t>
    </rPh>
    <rPh sb="7" eb="9">
      <t>キンガク</t>
    </rPh>
    <rPh sb="10" eb="12">
      <t>キサイ</t>
    </rPh>
    <phoneticPr fontId="1"/>
  </si>
  <si>
    <t>青枠部分に記載してください。
提出は白黒印刷で構いません。</t>
    <rPh sb="0" eb="1">
      <t>アオ</t>
    </rPh>
    <rPh sb="1" eb="2">
      <t>ワク</t>
    </rPh>
    <rPh sb="2" eb="4">
      <t>ブブン</t>
    </rPh>
    <rPh sb="5" eb="7">
      <t>キサイ</t>
    </rPh>
    <rPh sb="15" eb="17">
      <t>テイシュツ</t>
    </rPh>
    <rPh sb="18" eb="20">
      <t>シロクロ</t>
    </rPh>
    <rPh sb="20" eb="22">
      <t>インサツ</t>
    </rPh>
    <rPh sb="23" eb="24">
      <t>カマ</t>
    </rPh>
    <phoneticPr fontId="1"/>
  </si>
  <si>
    <t>B欄の額に補助率（4/5）を乗じた額
（千円未満切捨）</t>
    <rPh sb="1" eb="2">
      <t>ラン</t>
    </rPh>
    <rPh sb="3" eb="4">
      <t>ガク</t>
    </rPh>
    <rPh sb="5" eb="8">
      <t>ホジョリツ</t>
    </rPh>
    <rPh sb="14" eb="15">
      <t>ジョウ</t>
    </rPh>
    <rPh sb="17" eb="18">
      <t>ガク</t>
    </rPh>
    <rPh sb="20" eb="22">
      <t>センエン</t>
    </rPh>
    <rPh sb="22" eb="24">
      <t>ミマン</t>
    </rPh>
    <rPh sb="24" eb="26">
      <t>キリス</t>
    </rPh>
    <phoneticPr fontId="1"/>
  </si>
  <si>
    <t>48万円</t>
    <rPh sb="2" eb="4">
      <t>マンエン</t>
    </rPh>
    <phoneticPr fontId="1"/>
  </si>
  <si>
    <t>実施内容等</t>
    <rPh sb="0" eb="2">
      <t>ジッシ</t>
    </rPh>
    <rPh sb="2" eb="4">
      <t>ナイヨウ</t>
    </rPh>
    <rPh sb="4" eb="5">
      <t>トウ</t>
    </rPh>
    <phoneticPr fontId="1"/>
  </si>
  <si>
    <t>職員数</t>
    <rPh sb="0" eb="2">
      <t>ショクイン</t>
    </rPh>
    <rPh sb="2" eb="3">
      <t>スウ</t>
    </rPh>
    <phoneticPr fontId="1"/>
  </si>
  <si>
    <t>補助単価
100万円又は30万円</t>
    <rPh sb="0" eb="2">
      <t>ホジョ</t>
    </rPh>
    <rPh sb="2" eb="4">
      <t>タンカ</t>
    </rPh>
    <rPh sb="8" eb="10">
      <t>マンエン</t>
    </rPh>
    <rPh sb="10" eb="11">
      <t>マタ</t>
    </rPh>
    <rPh sb="14" eb="16">
      <t>マンエン</t>
    </rPh>
    <phoneticPr fontId="1"/>
  </si>
  <si>
    <t>台数</t>
    <phoneticPr fontId="1"/>
  </si>
  <si>
    <t>補助基準額
補助単価×台数</t>
    <rPh sb="0" eb="2">
      <t>ホジョ</t>
    </rPh>
    <rPh sb="2" eb="4">
      <t>キジュン</t>
    </rPh>
    <rPh sb="4" eb="5">
      <t>ガク</t>
    </rPh>
    <rPh sb="6" eb="8">
      <t>ホジョ</t>
    </rPh>
    <rPh sb="8" eb="10">
      <t>タンカ</t>
    </rPh>
    <rPh sb="11" eb="13">
      <t>ダイスウ</t>
    </rPh>
    <phoneticPr fontId="1"/>
  </si>
  <si>
    <t>Bに補助率（4/5）を乗じた額
（千円未満切捨）</t>
    <rPh sb="7" eb="8">
      <t>ジョウ</t>
    </rPh>
    <rPh sb="10" eb="11">
      <t>ガク</t>
    </rPh>
    <rPh sb="13" eb="15">
      <t>センエン</t>
    </rPh>
    <rPh sb="15" eb="17">
      <t>ミマン</t>
    </rPh>
    <rPh sb="17" eb="19">
      <t>キリス</t>
    </rPh>
    <phoneticPr fontId="1"/>
  </si>
  <si>
    <t>小計</t>
    <rPh sb="0" eb="2">
      <t>ショウケイ</t>
    </rPh>
    <phoneticPr fontId="1"/>
  </si>
  <si>
    <t>F</t>
    <phoneticPr fontId="1"/>
  </si>
  <si>
    <t>G</t>
    <phoneticPr fontId="1"/>
  </si>
  <si>
    <t>H</t>
    <phoneticPr fontId="1"/>
  </si>
  <si>
    <t>Fに補助率（4/5）を乗じた額
（千円未満切捨）</t>
    <rPh sb="7" eb="8">
      <t>ジョウ</t>
    </rPh>
    <rPh sb="10" eb="11">
      <t>ガク</t>
    </rPh>
    <rPh sb="13" eb="15">
      <t>センエン</t>
    </rPh>
    <rPh sb="15" eb="17">
      <t>ミマン</t>
    </rPh>
    <rPh sb="17" eb="19">
      <t>キリス</t>
    </rPh>
    <phoneticPr fontId="1"/>
  </si>
  <si>
    <t>J</t>
    <phoneticPr fontId="1"/>
  </si>
  <si>
    <t>Bに補助率（4/5）を乗じた額
（千円未満切捨）</t>
    <rPh sb="2" eb="5">
      <t>ホジョリツ</t>
    </rPh>
    <rPh sb="11" eb="12">
      <t>ジョウ</t>
    </rPh>
    <rPh sb="14" eb="15">
      <t>ガク</t>
    </rPh>
    <rPh sb="17" eb="19">
      <t>センエン</t>
    </rPh>
    <rPh sb="19" eb="21">
      <t>ミマン</t>
    </rPh>
    <rPh sb="21" eb="23">
      <t>キリス</t>
    </rPh>
    <phoneticPr fontId="1"/>
  </si>
  <si>
    <t>３　導入支援と一体的に行う業務改善支援：48万円。</t>
    <phoneticPr fontId="1"/>
  </si>
  <si>
    <t>４　行が不足する場合は適宜行を増やすこと。</t>
    <rPh sb="2" eb="3">
      <t>ギョウ</t>
    </rPh>
    <rPh sb="4" eb="6">
      <t>フソク</t>
    </rPh>
    <rPh sb="8" eb="10">
      <t>バアイ</t>
    </rPh>
    <rPh sb="11" eb="13">
      <t>テキギ</t>
    </rPh>
    <rPh sb="13" eb="14">
      <t>ギョウ</t>
    </rPh>
    <rPh sb="15" eb="16">
      <t>フ</t>
    </rPh>
    <phoneticPr fontId="1"/>
  </si>
  <si>
    <t>「ケアプラン連携システム」により５事業所以上と連携する場合）</t>
    <rPh sb="6" eb="8">
      <t>レンケイ</t>
    </rPh>
    <rPh sb="17" eb="20">
      <t>ジギョウショ</t>
    </rPh>
    <rPh sb="20" eb="22">
      <t>イジョウ</t>
    </rPh>
    <rPh sb="23" eb="25">
      <t>レンケイ</t>
    </rPh>
    <rPh sb="27" eb="29">
      <t>バアイ</t>
    </rPh>
    <phoneticPr fontId="1"/>
  </si>
  <si>
    <t>人　　　　　</t>
    <rPh sb="0" eb="1">
      <t>ニン</t>
    </rPh>
    <phoneticPr fontId="1"/>
  </si>
  <si>
    <t>職人数</t>
    <rPh sb="0" eb="1">
      <t>ショク</t>
    </rPh>
    <rPh sb="1" eb="3">
      <t>ニンズウ</t>
    </rPh>
    <phoneticPr fontId="1"/>
  </si>
  <si>
    <t>１　総事業費は本事業に要する全ての経費の見込み合計額を記入すること。</t>
    <rPh sb="2" eb="6">
      <t>ソウジギョウヒ</t>
    </rPh>
    <rPh sb="7" eb="8">
      <t>ホン</t>
    </rPh>
    <rPh sb="8" eb="10">
      <t>ジギョウ</t>
    </rPh>
    <rPh sb="11" eb="12">
      <t>ヨウ</t>
    </rPh>
    <rPh sb="14" eb="15">
      <t>スベ</t>
    </rPh>
    <rPh sb="17" eb="19">
      <t>ケイヒ</t>
    </rPh>
    <rPh sb="20" eb="22">
      <t>ミコ</t>
    </rPh>
    <rPh sb="23" eb="26">
      <t>ゴウケイガク</t>
    </rPh>
    <rPh sb="27" eb="29">
      <t>キニュウ</t>
    </rPh>
    <phoneticPr fontId="1"/>
  </si>
  <si>
    <t>２　補助対象経費の支出予定額は別表に定める「補助対象経費」について、算出した支出予定額を記入すること。</t>
    <rPh sb="2" eb="4">
      <t>ホジョ</t>
    </rPh>
    <rPh sb="4" eb="6">
      <t>タイショウ</t>
    </rPh>
    <rPh sb="6" eb="8">
      <t>ケイヒ</t>
    </rPh>
    <rPh sb="9" eb="11">
      <t>シシュツ</t>
    </rPh>
    <rPh sb="11" eb="13">
      <t>ヨテイ</t>
    </rPh>
    <rPh sb="13" eb="14">
      <t>ガク</t>
    </rPh>
    <rPh sb="15" eb="17">
      <t>ベッピョウ</t>
    </rPh>
    <rPh sb="18" eb="19">
      <t>サダ</t>
    </rPh>
    <rPh sb="22" eb="24">
      <t>ホジョ</t>
    </rPh>
    <rPh sb="24" eb="26">
      <t>タイショウ</t>
    </rPh>
    <rPh sb="26" eb="28">
      <t>ケイヒ</t>
    </rPh>
    <rPh sb="34" eb="36">
      <t>サンシュツ</t>
    </rPh>
    <rPh sb="38" eb="40">
      <t>シシュツ</t>
    </rPh>
    <rPh sb="40" eb="43">
      <t>ヨテイガク</t>
    </rPh>
    <rPh sb="44" eb="46">
      <t>キニュウ</t>
    </rPh>
    <phoneticPr fontId="1"/>
  </si>
  <si>
    <t>Eに補助率（4/5）を乗じた額
（千円未満切捨）</t>
    <rPh sb="7" eb="8">
      <t>ジョウ</t>
    </rPh>
    <rPh sb="10" eb="11">
      <t>ガク</t>
    </rPh>
    <rPh sb="13" eb="15">
      <t>センエン</t>
    </rPh>
    <rPh sb="15" eb="17">
      <t>ミマン</t>
    </rPh>
    <rPh sb="17" eb="19">
      <t>キリス</t>
    </rPh>
    <phoneticPr fontId="1"/>
  </si>
  <si>
    <t>６　導入機器に付帯する経費については、主たる機器の欄に記載にすること。</t>
    <rPh sb="2" eb="4">
      <t>ドウニュウ</t>
    </rPh>
    <rPh sb="4" eb="6">
      <t>キキ</t>
    </rPh>
    <rPh sb="7" eb="9">
      <t>フタイ</t>
    </rPh>
    <rPh sb="11" eb="13">
      <t>ケイヒ</t>
    </rPh>
    <rPh sb="19" eb="20">
      <t>シュ</t>
    </rPh>
    <rPh sb="22" eb="24">
      <t>キキ</t>
    </rPh>
    <rPh sb="25" eb="26">
      <t>ラン</t>
    </rPh>
    <rPh sb="27" eb="29">
      <t>キサイ</t>
    </rPh>
    <phoneticPr fontId="1"/>
  </si>
  <si>
    <t>事業所番号</t>
    <rPh sb="0" eb="3">
      <t>ジギョウショ</t>
    </rPh>
    <rPh sb="3" eb="5">
      <t>バンゴウ</t>
    </rPh>
    <phoneticPr fontId="1"/>
  </si>
  <si>
    <t>※青枠部分に入力してください。</t>
    <rPh sb="1" eb="2">
      <t>アオ</t>
    </rPh>
    <rPh sb="2" eb="3">
      <t>ワク</t>
    </rPh>
    <rPh sb="3" eb="5">
      <t>ブブン</t>
    </rPh>
    <rPh sb="6" eb="8">
      <t>ニュウリョク</t>
    </rPh>
    <phoneticPr fontId="1"/>
  </si>
  <si>
    <t>ア　介護テクノロジー</t>
    <rPh sb="2" eb="4">
      <t>カイゴ</t>
    </rPh>
    <phoneticPr fontId="1"/>
  </si>
  <si>
    <t>ウ　その他</t>
    <rPh sb="4" eb="5">
      <t>タ</t>
    </rPh>
    <phoneticPr fontId="1"/>
  </si>
  <si>
    <t>導入に付帯して必要な経費</t>
    <rPh sb="0" eb="2">
      <t>ドウニュウ</t>
    </rPh>
    <rPh sb="3" eb="5">
      <t>フタイ</t>
    </rPh>
    <rPh sb="7" eb="9">
      <t>ヒツヨウ</t>
    </rPh>
    <rPh sb="10" eb="12">
      <t>ケイヒ</t>
    </rPh>
    <phoneticPr fontId="1"/>
  </si>
  <si>
    <t>I</t>
  </si>
  <si>
    <t>I</t>
    <phoneticPr fontId="1"/>
  </si>
  <si>
    <t>F</t>
  </si>
  <si>
    <t>G</t>
  </si>
  <si>
    <t>H</t>
  </si>
  <si>
    <t>補助所要額合計
（E + H）</t>
    <rPh sb="0" eb="2">
      <t>ホジョ</t>
    </rPh>
    <rPh sb="2" eb="4">
      <t>ショヨウ</t>
    </rPh>
    <rPh sb="4" eb="5">
      <t>ガク</t>
    </rPh>
    <rPh sb="5" eb="6">
      <t>ゴウ</t>
    </rPh>
    <rPh sb="6" eb="7">
      <t>ケイ</t>
    </rPh>
    <phoneticPr fontId="1"/>
  </si>
  <si>
    <t>定着促進費用の経費</t>
    <rPh sb="0" eb="2">
      <t>テイチャク</t>
    </rPh>
    <rPh sb="2" eb="4">
      <t>ソクシン</t>
    </rPh>
    <rPh sb="4" eb="6">
      <t>ヒヨウ</t>
    </rPh>
    <rPh sb="7" eb="9">
      <t>ケイヒ</t>
    </rPh>
    <phoneticPr fontId="1"/>
  </si>
  <si>
    <t>イ　介護ソフト定着促進支援</t>
    <rPh sb="2" eb="4">
      <t>カイゴ</t>
    </rPh>
    <rPh sb="7" eb="9">
      <t>テイチャク</t>
    </rPh>
    <rPh sb="9" eb="11">
      <t>ソクシン</t>
    </rPh>
    <rPh sb="11" eb="13">
      <t>シエン</t>
    </rPh>
    <phoneticPr fontId="1"/>
  </si>
  <si>
    <t>導入に付帯して必要な経費</t>
    <phoneticPr fontId="1"/>
  </si>
  <si>
    <t>補助率4/5</t>
    <rPh sb="0" eb="3">
      <t>ホジョリツ</t>
    </rPh>
    <phoneticPr fontId="1"/>
  </si>
  <si>
    <t>機器（端末・工事内容）等</t>
    <rPh sb="0" eb="2">
      <t>キキ</t>
    </rPh>
    <rPh sb="3" eb="5">
      <t>タンマツ</t>
    </rPh>
    <rPh sb="6" eb="8">
      <t>コウジ</t>
    </rPh>
    <rPh sb="8" eb="10">
      <t>ナイヨウ</t>
    </rPh>
    <rPh sb="11" eb="12">
      <t>トウ</t>
    </rPh>
    <phoneticPr fontId="1"/>
  </si>
  <si>
    <t>ア　介護テクノロジー　及び　ウ　その他（介護ソフト・バックオフィスソフト）　※介護ソフトの場合は、「イ 介護ソフト定着促進」の活用をしない場合</t>
    <rPh sb="2" eb="4">
      <t>カイゴ</t>
    </rPh>
    <rPh sb="11" eb="12">
      <t>オヨ</t>
    </rPh>
    <rPh sb="18" eb="19">
      <t>タ</t>
    </rPh>
    <rPh sb="20" eb="22">
      <t>カイゴ</t>
    </rPh>
    <rPh sb="39" eb="41">
      <t>カイゴ</t>
    </rPh>
    <rPh sb="45" eb="47">
      <t>バアイ</t>
    </rPh>
    <rPh sb="52" eb="54">
      <t>カイゴ</t>
    </rPh>
    <rPh sb="57" eb="59">
      <t>テイチャク</t>
    </rPh>
    <rPh sb="59" eb="61">
      <t>ソクシン</t>
    </rPh>
    <rPh sb="63" eb="65">
      <t>カツヨウ</t>
    </rPh>
    <rPh sb="69" eb="71">
      <t>バアイ</t>
    </rPh>
    <phoneticPr fontId="1"/>
  </si>
  <si>
    <t>ア　コンサルティング会社等による業務改善支援、イ　あおもり介護生産性向上相談センターによる業務改善支援又は研修受講 及び ウ　その他の研修受講</t>
    <rPh sb="10" eb="12">
      <t>カイシャ</t>
    </rPh>
    <rPh sb="12" eb="13">
      <t>トウ</t>
    </rPh>
    <rPh sb="16" eb="18">
      <t>ギョウム</t>
    </rPh>
    <rPh sb="18" eb="20">
      <t>カイゼン</t>
    </rPh>
    <rPh sb="20" eb="22">
      <t>シエン</t>
    </rPh>
    <rPh sb="29" eb="31">
      <t>カイゴ</t>
    </rPh>
    <rPh sb="31" eb="34">
      <t>セイサンセイ</t>
    </rPh>
    <rPh sb="34" eb="36">
      <t>コウジョウ</t>
    </rPh>
    <rPh sb="36" eb="38">
      <t>ソウダン</t>
    </rPh>
    <rPh sb="45" eb="47">
      <t>ギョウム</t>
    </rPh>
    <rPh sb="47" eb="49">
      <t>カイゼン</t>
    </rPh>
    <rPh sb="49" eb="51">
      <t>シエン</t>
    </rPh>
    <rPh sb="51" eb="52">
      <t>マタ</t>
    </rPh>
    <rPh sb="53" eb="55">
      <t>ケンシュウ</t>
    </rPh>
    <rPh sb="55" eb="57">
      <t>ジュコウ</t>
    </rPh>
    <rPh sb="58" eb="59">
      <t>オヨ</t>
    </rPh>
    <rPh sb="65" eb="66">
      <t>タ</t>
    </rPh>
    <rPh sb="67" eb="69">
      <t>ケンシュウ</t>
    </rPh>
    <rPh sb="69" eb="71">
      <t>ジュコウ</t>
    </rPh>
    <phoneticPr fontId="1"/>
  </si>
  <si>
    <t>区分</t>
    <rPh sb="0" eb="2">
      <t>クブン</t>
    </rPh>
    <phoneticPr fontId="1"/>
  </si>
  <si>
    <t>連動で効果が
高まるもの</t>
    <rPh sb="0" eb="2">
      <t>レンドウ</t>
    </rPh>
    <rPh sb="3" eb="5">
      <t>コウカ</t>
    </rPh>
    <rPh sb="7" eb="8">
      <t>タカ</t>
    </rPh>
    <phoneticPr fontId="1"/>
  </si>
  <si>
    <t>介護業務支援
に該当</t>
    <rPh sb="0" eb="2">
      <t>カイゴ</t>
    </rPh>
    <rPh sb="2" eb="4">
      <t>ギョウム</t>
    </rPh>
    <rPh sb="4" eb="6">
      <t>シエン</t>
    </rPh>
    <rPh sb="8" eb="10">
      <t>ガイトウ</t>
    </rPh>
    <phoneticPr fontId="1"/>
  </si>
  <si>
    <t>K</t>
    <phoneticPr fontId="1"/>
  </si>
  <si>
    <t>Bに補助率（4/5）
を乗じた額
（千円未満切捨）</t>
    <rPh sb="7" eb="8">
      <t>ジョウ</t>
    </rPh>
    <rPh sb="11" eb="12">
      <t>ガク</t>
    </rPh>
    <rPh sb="14" eb="16">
      <t>センエン</t>
    </rPh>
    <rPh sb="16" eb="18">
      <t>ミマン</t>
    </rPh>
    <rPh sb="18" eb="20">
      <t>キリス</t>
    </rPh>
    <phoneticPr fontId="1"/>
  </si>
  <si>
    <t>Hに補助率（4/5）を乗じた額
（千円未満切捨）</t>
    <rPh sb="7" eb="8">
      <t>ジョウ</t>
    </rPh>
    <rPh sb="10" eb="11">
      <t>ガク</t>
    </rPh>
    <rPh sb="13" eb="15">
      <t>センエン</t>
    </rPh>
    <rPh sb="15" eb="17">
      <t>ミマン</t>
    </rPh>
    <rPh sb="17" eb="19">
      <t>キリス</t>
    </rPh>
    <phoneticPr fontId="1"/>
  </si>
  <si>
    <t>L</t>
    <phoneticPr fontId="1"/>
  </si>
  <si>
    <t>ウ　介護ソフト定着促進費用の経費</t>
    <rPh sb="2" eb="4">
      <t>カイゴ</t>
    </rPh>
    <rPh sb="7" eb="11">
      <t>テイチャクソクシン</t>
    </rPh>
    <rPh sb="11" eb="13">
      <t>ヒヨウ</t>
    </rPh>
    <rPh sb="14" eb="16">
      <t>ケイヒ</t>
    </rPh>
    <phoneticPr fontId="1"/>
  </si>
  <si>
    <t>イ　付帯経費（介護ソフト以外）</t>
    <rPh sb="2" eb="4">
      <t>フタイ</t>
    </rPh>
    <rPh sb="4" eb="6">
      <t>ケイヒ</t>
    </rPh>
    <rPh sb="7" eb="9">
      <t>カイゴ</t>
    </rPh>
    <rPh sb="12" eb="14">
      <t>イガイ</t>
    </rPh>
    <phoneticPr fontId="1"/>
  </si>
  <si>
    <t xml:space="preserve">                                                                                                                                                                                                                                                                                                                                                                                                                                                                                                                                                                                                                                                                                                                                                                                                                                                                                                                                                                                                                                                                                                                                                                                                                                                                                                                                                                                                                                                                                                                                                                                                                                                                                                                                                                                                                                                                                                                                                                                                                                                                                                                                                                                                                                                                                                                                                             </t>
    <phoneticPr fontId="1"/>
  </si>
  <si>
    <t>ウを活用する場合
15万円上乗せ</t>
    <rPh sb="2" eb="4">
      <t>カツヨウ</t>
    </rPh>
    <rPh sb="6" eb="8">
      <t>バアイ</t>
    </rPh>
    <rPh sb="11" eb="13">
      <t>マンエン</t>
    </rPh>
    <rPh sb="13" eb="15">
      <t>ウワノ</t>
    </rPh>
    <phoneticPr fontId="1"/>
  </si>
  <si>
    <t>ア　パッケージ型導入</t>
    <rPh sb="7" eb="10">
      <t>ガタドウニュウ</t>
    </rPh>
    <phoneticPr fontId="1"/>
  </si>
  <si>
    <t>ア　パッケージ型導入 、イ　付帯経費（介護ソフト以外） 及び ウ　介護ソフト定着促進経費</t>
    <rPh sb="7" eb="8">
      <t>ガタ</t>
    </rPh>
    <rPh sb="8" eb="10">
      <t>ドウニュウ</t>
    </rPh>
    <rPh sb="14" eb="16">
      <t>フタイ</t>
    </rPh>
    <rPh sb="16" eb="18">
      <t>ケイヒ</t>
    </rPh>
    <rPh sb="19" eb="21">
      <t>カイゴ</t>
    </rPh>
    <rPh sb="24" eb="26">
      <t>イガイ</t>
    </rPh>
    <rPh sb="28" eb="29">
      <t>オヨ</t>
    </rPh>
    <rPh sb="33" eb="35">
      <t>カイゴ</t>
    </rPh>
    <rPh sb="38" eb="40">
      <t>テイチャク</t>
    </rPh>
    <rPh sb="40" eb="42">
      <t>ソクシン</t>
    </rPh>
    <rPh sb="42" eb="44">
      <t>ケイヒ</t>
    </rPh>
    <phoneticPr fontId="1"/>
  </si>
  <si>
    <t>「ケアプラン連携システム」により５事業所以上と連携する場合</t>
    <rPh sb="6" eb="8">
      <t>レンケイ</t>
    </rPh>
    <rPh sb="17" eb="20">
      <t>ジギョウショ</t>
    </rPh>
    <rPh sb="20" eb="22">
      <t>イジョウ</t>
    </rPh>
    <rPh sb="23" eb="25">
      <t>レンケイ</t>
    </rPh>
    <rPh sb="27" eb="29">
      <t>バアイ</t>
    </rPh>
    <phoneticPr fontId="1"/>
  </si>
  <si>
    <t>①介護テクノロジー</t>
    <rPh sb="1" eb="3">
      <t>カイゴ</t>
    </rPh>
    <phoneticPr fontId="1"/>
  </si>
  <si>
    <t>（１）－１</t>
    <phoneticPr fontId="1"/>
  </si>
  <si>
    <t>付帯経費</t>
    <rPh sb="0" eb="2">
      <t>フタイ</t>
    </rPh>
    <rPh sb="2" eb="4">
      <t>ケイヒ</t>
    </rPh>
    <phoneticPr fontId="1"/>
  </si>
  <si>
    <t>D</t>
  </si>
  <si>
    <t>導入機器</t>
    <rPh sb="0" eb="2">
      <t>ドウニュウ</t>
    </rPh>
    <rPh sb="2" eb="4">
      <t>キキ</t>
    </rPh>
    <phoneticPr fontId="1"/>
  </si>
  <si>
    <t>ア小計</t>
    <rPh sb="1" eb="3">
      <t>ショウケイ</t>
    </rPh>
    <phoneticPr fontId="1"/>
  </si>
  <si>
    <t>ウ小計</t>
    <rPh sb="1" eb="3">
      <t>ショウケイ</t>
    </rPh>
    <phoneticPr fontId="1"/>
  </si>
  <si>
    <t>補助金所要額
※千円未満切捨</t>
    <rPh sb="0" eb="2">
      <t>ホジョ</t>
    </rPh>
    <rPh sb="2" eb="3">
      <t>キン</t>
    </rPh>
    <rPh sb="3" eb="4">
      <t>ジョ</t>
    </rPh>
    <rPh sb="4" eb="5">
      <t>カナメ</t>
    </rPh>
    <rPh sb="5" eb="6">
      <t>ガク</t>
    </rPh>
    <phoneticPr fontId="1"/>
  </si>
  <si>
    <t>（１）－２</t>
    <phoneticPr fontId="1"/>
  </si>
  <si>
    <t>業務改善支援等経費</t>
    <rPh sb="0" eb="2">
      <t>ギョウム</t>
    </rPh>
    <rPh sb="2" eb="4">
      <t>カイゼン</t>
    </rPh>
    <rPh sb="4" eb="6">
      <t>シエン</t>
    </rPh>
    <rPh sb="6" eb="7">
      <t>トウ</t>
    </rPh>
    <rPh sb="7" eb="9">
      <t>ケイヒ</t>
    </rPh>
    <phoneticPr fontId="1"/>
  </si>
  <si>
    <t>　総計（（１）～（４））</t>
    <rPh sb="1" eb="3">
      <t>ソウケイ</t>
    </rPh>
    <phoneticPr fontId="1"/>
  </si>
  <si>
    <t>総事業費</t>
    <rPh sb="0" eb="4">
      <t>ソウジギョウヒ</t>
    </rPh>
    <phoneticPr fontId="1"/>
  </si>
  <si>
    <t>介護ソフト
定着促進の経費</t>
    <rPh sb="0" eb="2">
      <t>カイゴ</t>
    </rPh>
    <rPh sb="6" eb="8">
      <t>テイチャク</t>
    </rPh>
    <rPh sb="8" eb="10">
      <t>ソクシン</t>
    </rPh>
    <rPh sb="11" eb="13">
      <t>ケイヒ</t>
    </rPh>
    <phoneticPr fontId="1"/>
  </si>
  <si>
    <t>C</t>
  </si>
  <si>
    <t>A</t>
  </si>
  <si>
    <t>B</t>
  </si>
  <si>
    <t>（２）</t>
    <phoneticPr fontId="1"/>
  </si>
  <si>
    <t>（３）</t>
    <phoneticPr fontId="1"/>
  </si>
  <si>
    <t>（４）</t>
    <phoneticPr fontId="1"/>
  </si>
  <si>
    <t>補助対象事業</t>
    <rPh sb="0" eb="2">
      <t>ホジョ</t>
    </rPh>
    <rPh sb="2" eb="4">
      <t>タイショウ</t>
    </rPh>
    <rPh sb="4" eb="6">
      <t>ジギョウ</t>
    </rPh>
    <phoneticPr fontId="1"/>
  </si>
  <si>
    <t>③業務改善支援</t>
    <rPh sb="1" eb="3">
      <t>ギョウム</t>
    </rPh>
    <rPh sb="3" eb="5">
      <t>カイゼン</t>
    </rPh>
    <rPh sb="5" eb="7">
      <t>シエン</t>
    </rPh>
    <phoneticPr fontId="1"/>
  </si>
  <si>
    <t>（１）－１
介護テクノロジー</t>
    <rPh sb="6" eb="8">
      <t>カイゴ</t>
    </rPh>
    <phoneticPr fontId="1"/>
  </si>
  <si>
    <t>（２）
介護ソフト定着促進</t>
    <rPh sb="4" eb="6">
      <t>カイゴソ</t>
    </rPh>
    <rPh sb="7" eb="13">
      <t>クシン</t>
    </rPh>
    <phoneticPr fontId="1"/>
  </si>
  <si>
    <t>（４）
業務改善支援</t>
    <phoneticPr fontId="1"/>
  </si>
  <si>
    <t>（１）－２
介護ソフト及び
バックオフィスソフト</t>
    <phoneticPr fontId="1"/>
  </si>
  <si>
    <t>補助対象経費の支出予定額
(付帯経費・介護ソフト定着促進経費含む)</t>
    <rPh sb="0" eb="2">
      <t>ホジョ</t>
    </rPh>
    <rPh sb="2" eb="4">
      <t>タイショウ</t>
    </rPh>
    <rPh sb="4" eb="6">
      <t>ケイヒ</t>
    </rPh>
    <rPh sb="7" eb="9">
      <t>シシュツ</t>
    </rPh>
    <rPh sb="9" eb="12">
      <t>ヨテイガク</t>
    </rPh>
    <rPh sb="14" eb="16">
      <t>フタイ</t>
    </rPh>
    <rPh sb="16" eb="18">
      <t>ケイヒ</t>
    </rPh>
    <rPh sb="19" eb="21">
      <t>カイゴ</t>
    </rPh>
    <rPh sb="24" eb="26">
      <t>テイチャク</t>
    </rPh>
    <rPh sb="26" eb="28">
      <t>ソクシン</t>
    </rPh>
    <rPh sb="28" eb="30">
      <t>ケイヒ</t>
    </rPh>
    <rPh sb="30" eb="31">
      <t>フク</t>
    </rPh>
    <phoneticPr fontId="1"/>
  </si>
  <si>
    <t>（３）
パッケージ</t>
  </si>
  <si>
    <t>②パッケージ</t>
  </si>
  <si>
    <t>　　　それ以外１機器30万円×台数</t>
    <phoneticPr fontId="1"/>
  </si>
  <si>
    <t>令和８年度青森県介護テクノロジー定着支援事業費補助金経費所要額 精算書（総括表）</t>
    <rPh sb="0" eb="2">
      <t>レイワ</t>
    </rPh>
    <rPh sb="3" eb="5">
      <t>ネンド</t>
    </rPh>
    <rPh sb="5" eb="8">
      <t>アオモリケン</t>
    </rPh>
    <rPh sb="8" eb="10">
      <t>カイゴ</t>
    </rPh>
    <rPh sb="16" eb="18">
      <t>テイチャク</t>
    </rPh>
    <rPh sb="18" eb="20">
      <t>シエン</t>
    </rPh>
    <rPh sb="20" eb="22">
      <t>ジギョウ</t>
    </rPh>
    <rPh sb="22" eb="23">
      <t>ヒ</t>
    </rPh>
    <rPh sb="23" eb="26">
      <t>ホジョキン</t>
    </rPh>
    <rPh sb="26" eb="28">
      <t>ケイヒ</t>
    </rPh>
    <rPh sb="28" eb="31">
      <t>ショヨウガク</t>
    </rPh>
    <rPh sb="32" eb="35">
      <t>セイサンショ</t>
    </rPh>
    <rPh sb="36" eb="39">
      <t>ソウカツヒョウ</t>
    </rPh>
    <phoneticPr fontId="1"/>
  </si>
  <si>
    <t>補助金所要額
（事業所精算額）</t>
    <rPh sb="0" eb="3">
      <t>ホジョキン</t>
    </rPh>
    <rPh sb="3" eb="5">
      <t>ショヨウ</t>
    </rPh>
    <rPh sb="5" eb="6">
      <t>ガク</t>
    </rPh>
    <rPh sb="8" eb="11">
      <t>ジギョウショ</t>
    </rPh>
    <rPh sb="11" eb="14">
      <t>セイサンガク</t>
    </rPh>
    <phoneticPr fontId="1"/>
  </si>
  <si>
    <t>令和８年度青森県介護テクノロジー定着支援事業費補助金経費所要額 精算書</t>
    <rPh sb="0" eb="2">
      <t>レイワ</t>
    </rPh>
    <rPh sb="3" eb="5">
      <t>ネンド</t>
    </rPh>
    <rPh sb="5" eb="8">
      <t>アオモリケン</t>
    </rPh>
    <rPh sb="8" eb="10">
      <t>カイゴ</t>
    </rPh>
    <rPh sb="16" eb="18">
      <t>テイチャク</t>
    </rPh>
    <rPh sb="18" eb="20">
      <t>シエン</t>
    </rPh>
    <rPh sb="20" eb="22">
      <t>ジギョウ</t>
    </rPh>
    <rPh sb="22" eb="23">
      <t>ヒ</t>
    </rPh>
    <rPh sb="23" eb="26">
      <t>ホジョキン</t>
    </rPh>
    <rPh sb="26" eb="28">
      <t>ケイヒ</t>
    </rPh>
    <rPh sb="28" eb="31">
      <t>ショヨウガク</t>
    </rPh>
    <rPh sb="32" eb="35">
      <t>セイサンショ</t>
    </rPh>
    <phoneticPr fontId="1"/>
  </si>
  <si>
    <t>補助金所要額
(DとIいずれか少ない額)
※千円未満切捨</t>
    <rPh sb="0" eb="2">
      <t>ホジョ</t>
    </rPh>
    <rPh sb="2" eb="3">
      <t>キン</t>
    </rPh>
    <rPh sb="3" eb="4">
      <t>ジョ</t>
    </rPh>
    <rPh sb="4" eb="5">
      <t>カナメ</t>
    </rPh>
    <rPh sb="5" eb="6">
      <t>ガク</t>
    </rPh>
    <rPh sb="15" eb="16">
      <t>スク</t>
    </rPh>
    <rPh sb="18" eb="19">
      <t>ガク</t>
    </rPh>
    <phoneticPr fontId="1"/>
  </si>
  <si>
    <t>介護テクノロジー
補助所要額（アJとウJの合計）</t>
    <rPh sb="0" eb="2">
      <t>カイゴ</t>
    </rPh>
    <rPh sb="9" eb="11">
      <t>ホジョ</t>
    </rPh>
    <rPh sb="11" eb="13">
      <t>ショヨウ</t>
    </rPh>
    <rPh sb="13" eb="14">
      <t>ガク</t>
    </rPh>
    <rPh sb="21" eb="23">
      <t>ゴウケイ</t>
    </rPh>
    <phoneticPr fontId="1"/>
  </si>
  <si>
    <t>　　・介護テクノロジー等の導入支援：別表１【ア TAISに掲載された介護テクノロジーのうち「移乗支援」「入浴支援」に該当する機器、「介護業務支援」のインカム】【ウ その他①のうち「移乗支援」「入浴支援」に該当する機器、「介護業務支援」のインカム】に定める機器　１機器100万円×台数、</t>
    <rPh sb="3" eb="5">
      <t>カイゴ</t>
    </rPh>
    <rPh sb="11" eb="12">
      <t>トウ</t>
    </rPh>
    <rPh sb="13" eb="15">
      <t>ドウニュウ</t>
    </rPh>
    <rPh sb="15" eb="17">
      <t>シエン</t>
    </rPh>
    <rPh sb="18" eb="20">
      <t>ベッピョウ</t>
    </rPh>
    <rPh sb="29" eb="31">
      <t>ケイサイ</t>
    </rPh>
    <rPh sb="46" eb="48">
      <t>イジョウ</t>
    </rPh>
    <rPh sb="48" eb="50">
      <t>シエン</t>
    </rPh>
    <rPh sb="52" eb="54">
      <t>ニュウヨク</t>
    </rPh>
    <rPh sb="54" eb="56">
      <t>シエン</t>
    </rPh>
    <rPh sb="58" eb="60">
      <t>ガイトウ</t>
    </rPh>
    <rPh sb="62" eb="64">
      <t>キキ</t>
    </rPh>
    <rPh sb="66" eb="68">
      <t>カイゴ</t>
    </rPh>
    <rPh sb="68" eb="70">
      <t>ギョウム</t>
    </rPh>
    <rPh sb="70" eb="72">
      <t>シエン</t>
    </rPh>
    <rPh sb="84" eb="85">
      <t>タ</t>
    </rPh>
    <rPh sb="124" eb="125">
      <t>サダ</t>
    </rPh>
    <rPh sb="127" eb="129">
      <t>キキ</t>
    </rPh>
    <phoneticPr fontId="1"/>
  </si>
  <si>
    <t>介護ソフト・バックオフィスソフト（※介護ソフト定着支援を除く）
補助所要額（J欄のいずれか）</t>
    <rPh sb="0" eb="2">
      <t>カイゴ</t>
    </rPh>
    <rPh sb="32" eb="34">
      <t>ホジョ</t>
    </rPh>
    <rPh sb="34" eb="36">
      <t>ショヨウ</t>
    </rPh>
    <rPh sb="36" eb="37">
      <t>ガク</t>
    </rPh>
    <rPh sb="39" eb="40">
      <t>ラン</t>
    </rPh>
    <phoneticPr fontId="1"/>
  </si>
  <si>
    <t>介護ソフト定着促進
補助所要額（J欄のいずれか）</t>
    <rPh sb="0" eb="2">
      <t>カイゴソ</t>
    </rPh>
    <rPh sb="3" eb="9">
      <t>クシン</t>
    </rPh>
    <rPh sb="10" eb="12">
      <t>ホジョ</t>
    </rPh>
    <rPh sb="12" eb="14">
      <t>ショヨウ</t>
    </rPh>
    <rPh sb="14" eb="15">
      <t>ガク</t>
    </rPh>
    <rPh sb="17" eb="18">
      <t>ラン</t>
    </rPh>
    <phoneticPr fontId="1"/>
  </si>
  <si>
    <t>補助所要額合計
（C小計+F小計+I小計）</t>
    <rPh sb="0" eb="2">
      <t>ホジョ</t>
    </rPh>
    <rPh sb="2" eb="4">
      <t>ショヨウ</t>
    </rPh>
    <rPh sb="4" eb="5">
      <t>ガク</t>
    </rPh>
    <rPh sb="5" eb="6">
      <t>ゴウ</t>
    </rPh>
    <rPh sb="6" eb="7">
      <t>ケイ</t>
    </rPh>
    <rPh sb="10" eb="12">
      <t>ショウケイ</t>
    </rPh>
    <rPh sb="14" eb="16">
      <t>ショウケイ</t>
    </rPh>
    <rPh sb="18" eb="20">
      <t>ショウケイ</t>
    </rPh>
    <phoneticPr fontId="1"/>
  </si>
  <si>
    <t>補助金所要額
(JとKいずれか少ない額)
※千円未満切捨</t>
    <rPh sb="0" eb="2">
      <t>ホジョ</t>
    </rPh>
    <rPh sb="2" eb="3">
      <t>キン</t>
    </rPh>
    <rPh sb="3" eb="4">
      <t>ジョ</t>
    </rPh>
    <rPh sb="4" eb="5">
      <t>カナメ</t>
    </rPh>
    <rPh sb="5" eb="6">
      <t>ガク</t>
    </rPh>
    <rPh sb="15" eb="16">
      <t>スク</t>
    </rPh>
    <rPh sb="18" eb="19">
      <t>ガク</t>
    </rPh>
    <phoneticPr fontId="1"/>
  </si>
  <si>
    <t>パッケージ型導入
補助所要額（L欄）</t>
    <rPh sb="5" eb="6">
      <t>ガタ</t>
    </rPh>
    <rPh sb="6" eb="8">
      <t>ドウニュウ</t>
    </rPh>
    <rPh sb="9" eb="11">
      <t>ホジョ</t>
    </rPh>
    <rPh sb="11" eb="13">
      <t>ショヨウ</t>
    </rPh>
    <rPh sb="13" eb="14">
      <t>ガク</t>
    </rPh>
    <rPh sb="16" eb="17">
      <t>ラン</t>
    </rPh>
    <phoneticPr fontId="1"/>
  </si>
  <si>
    <t>４　介護テクノロジーのパッケージ型導入支援：基準額1,000万円（※介護ソフト定着促進を活用する場合は15万円上乗せ）</t>
    <rPh sb="22" eb="24">
      <t>キジュン</t>
    </rPh>
    <rPh sb="24" eb="25">
      <t>ガク</t>
    </rPh>
    <rPh sb="30" eb="32">
      <t>マンエン</t>
    </rPh>
    <rPh sb="34" eb="36">
      <t>カイゴ</t>
    </rPh>
    <rPh sb="39" eb="41">
      <t>テイチャク</t>
    </rPh>
    <rPh sb="41" eb="43">
      <t>ソクシン</t>
    </rPh>
    <rPh sb="44" eb="46">
      <t>カツヨウ</t>
    </rPh>
    <rPh sb="48" eb="50">
      <t>バアイ</t>
    </rPh>
    <rPh sb="53" eb="54">
      <t>マン</t>
    </rPh>
    <rPh sb="54" eb="55">
      <t>エン</t>
    </rPh>
    <rPh sb="55" eb="57">
      <t>ウワノ</t>
    </rPh>
    <phoneticPr fontId="1"/>
  </si>
  <si>
    <t>５　導入機器に付帯する経費については、主たる機器の欄に記載にすること。</t>
    <rPh sb="2" eb="4">
      <t>ドウニュウ</t>
    </rPh>
    <rPh sb="4" eb="6">
      <t>キキ</t>
    </rPh>
    <rPh sb="7" eb="9">
      <t>フタイ</t>
    </rPh>
    <rPh sb="11" eb="13">
      <t>ケイヒ</t>
    </rPh>
    <rPh sb="19" eb="20">
      <t>シュ</t>
    </rPh>
    <rPh sb="22" eb="24">
      <t>キキ</t>
    </rPh>
    <rPh sb="25" eb="26">
      <t>ラン</t>
    </rPh>
    <rPh sb="27" eb="29">
      <t>キサイ</t>
    </rPh>
    <phoneticPr fontId="1"/>
  </si>
  <si>
    <t>業務改善支援
補助所要額（E欄）</t>
    <rPh sb="0" eb="2">
      <t>ギョウム</t>
    </rPh>
    <rPh sb="2" eb="4">
      <t>カイゼン</t>
    </rPh>
    <rPh sb="4" eb="6">
      <t>シエン</t>
    </rPh>
    <rPh sb="7" eb="9">
      <t>ホジョ</t>
    </rPh>
    <rPh sb="9" eb="11">
      <t>ショヨウ</t>
    </rPh>
    <rPh sb="11" eb="12">
      <t>ガク</t>
    </rPh>
    <rPh sb="14" eb="15">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</si>
</sst>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6"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0"/>
      <name val="ＭＳ ゴシック"/>
      <family val="3"/>
      <charset val="128"/>
    </font>
    <font>
      <sz val="10"/>
      <name val="ＭＳ 明朝"/>
      <family val="1"/>
      <charset val="128"/>
    </font>
    <font>
      <sz val="12"/>
      <name val="ＭＳ 明朝"/>
      <family val="1"/>
      <charset val="128"/>
    </font>
    <font>
      <sz val="8"/>
      <name val="ＭＳ 明朝"/>
      <family val="1"/>
      <charset val="128"/>
    </font>
    <font>
      <sz val="9"/>
      <name val="ＭＳ 明朝"/>
      <family val="1"/>
      <charset val="128"/>
    </font>
    <font>
      <b/>
      <sz val="14"/>
      <name val="ＭＳ ゴシック"/>
      <family val="3"/>
      <charset val="128"/>
    </font>
    <font>
      <sz val="11"/>
      <name val="ＭＳ 明朝"/>
      <family val="1"/>
      <charset val="128"/>
    </font>
    <font>
      <sz val="14"/>
      <name val="ＭＳ 明朝"/>
      <family val="1"/>
      <charset val="128"/>
    </font>
    <font>
      <b/>
      <sz val="16"/>
      <name val="ＭＳ 明朝"/>
      <family val="1"/>
      <charset val="128"/>
    </font>
    <font>
      <b/>
      <sz val="11"/>
      <name val="ＭＳ 明朝"/>
      <family val="1"/>
      <charset val="128"/>
    </font>
    <font>
      <sz val="14"/>
      <name val="ＭＳ ゴシック"/>
      <family val="3"/>
      <charset val="128"/>
    </font>
    <font>
      <b/>
      <sz val="12"/>
      <name val="ＭＳ 明朝"/>
      <family val="1"/>
      <charset val="128"/>
    </font>
    <font>
      <b/>
      <sz val="14"/>
      <name val="ＭＳ 明朝"/>
      <family val="1"/>
      <charset val="128"/>
    </font>
  </fonts>
  <fills count="7">
    <fill>
      <patternFill patternType="none"/>
    </fill>
    <fill>
      <patternFill patternType="gray125"/>
    </fill>
    <fill>
      <patternFill patternType="solid">
        <fgColor theme="8" tint="0.79998168889431442"/>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14999847407452621"/>
        <bgColor indexed="64"/>
      </patternFill>
    </fill>
  </fills>
  <borders count="8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style="thin">
        <color indexed="64"/>
      </bottom>
      <diagonal/>
    </border>
    <border>
      <left style="thin">
        <color auto="1"/>
      </left>
      <right/>
      <top/>
      <bottom/>
      <diagonal/>
    </border>
    <border>
      <left/>
      <right style="thin">
        <color auto="1"/>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bottom style="thin">
        <color auto="1"/>
      </bottom>
      <diagonal/>
    </border>
    <border>
      <left style="medium">
        <color auto="1"/>
      </left>
      <right style="thin">
        <color indexed="64"/>
      </right>
      <top style="thin">
        <color auto="1"/>
      </top>
      <bottom style="thin">
        <color indexed="64"/>
      </bottom>
      <diagonal/>
    </border>
    <border>
      <left/>
      <right style="thin">
        <color indexed="64"/>
      </right>
      <top style="medium">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medium">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medium">
        <color auto="1"/>
      </left>
      <right style="medium">
        <color auto="1"/>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bottom style="medium">
        <color indexed="64"/>
      </bottom>
      <diagonal/>
    </border>
    <border>
      <left style="thin">
        <color indexed="64"/>
      </left>
      <right style="medium">
        <color auto="1"/>
      </right>
      <top style="thin">
        <color indexed="64"/>
      </top>
      <bottom/>
      <diagonal/>
    </border>
    <border>
      <left/>
      <right style="medium">
        <color auto="1"/>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auto="1"/>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thin">
        <color indexed="64"/>
      </top>
      <bottom style="thick">
        <color indexed="64"/>
      </bottom>
      <diagonal/>
    </border>
    <border>
      <left/>
      <right style="thick">
        <color indexed="64"/>
      </right>
      <top/>
      <bottom/>
      <diagonal/>
    </border>
    <border>
      <left/>
      <right/>
      <top/>
      <bottom style="thick">
        <color indexed="64"/>
      </bottom>
      <diagonal/>
    </border>
    <border>
      <left/>
      <right/>
      <top style="thick">
        <color indexed="64"/>
      </top>
      <bottom/>
      <diagonal/>
    </border>
    <border>
      <left style="thick">
        <color indexed="64"/>
      </left>
      <right/>
      <top/>
      <bottom/>
      <diagonal/>
    </border>
    <border>
      <left/>
      <right style="medium">
        <color auto="1"/>
      </right>
      <top style="thin">
        <color indexed="64"/>
      </top>
      <bottom style="thick">
        <color indexed="64"/>
      </bottom>
      <diagonal/>
    </border>
    <border>
      <left/>
      <right style="thick">
        <color indexed="64"/>
      </right>
      <top style="thick">
        <color indexed="64"/>
      </top>
      <bottom style="thick">
        <color indexed="64"/>
      </bottom>
      <diagonal/>
    </border>
    <border>
      <left/>
      <right style="medium">
        <color auto="1"/>
      </right>
      <top style="thin">
        <color indexed="64"/>
      </top>
      <bottom/>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ck">
        <color indexed="64"/>
      </right>
      <top style="thin">
        <color indexed="64"/>
      </top>
      <bottom style="medium">
        <color indexed="64"/>
      </bottom>
      <diagonal/>
    </border>
    <border diagonalUp="1">
      <left style="thin">
        <color indexed="64"/>
      </left>
      <right style="thin">
        <color indexed="64"/>
      </right>
      <top style="thin">
        <color auto="1"/>
      </top>
      <bottom style="thin">
        <color indexed="64"/>
      </bottom>
      <diagonal style="thin">
        <color auto="1"/>
      </diagonal>
    </border>
    <border>
      <left style="thin">
        <color indexed="64"/>
      </left>
      <right/>
      <top/>
      <bottom style="medium">
        <color indexed="64"/>
      </bottom>
      <diagonal/>
    </border>
    <border>
      <left style="medium">
        <color auto="1"/>
      </left>
      <right/>
      <top/>
      <bottom style="thin">
        <color auto="1"/>
      </bottom>
      <diagonal/>
    </border>
    <border>
      <left style="thin">
        <color indexed="64"/>
      </left>
      <right/>
      <top style="thin">
        <color indexed="64"/>
      </top>
      <bottom style="medium">
        <color indexed="64"/>
      </bottom>
      <diagonal/>
    </border>
    <border>
      <left style="thick">
        <color indexed="64"/>
      </left>
      <right/>
      <top style="thick">
        <color indexed="64"/>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diagonalUp="1">
      <left style="medium">
        <color indexed="64"/>
      </left>
      <right style="medium">
        <color indexed="64"/>
      </right>
      <top style="thin">
        <color indexed="64"/>
      </top>
      <bottom style="medium">
        <color indexed="64"/>
      </bottom>
      <diagonal style="thin">
        <color indexed="64"/>
      </diagonal>
    </border>
    <border diagonalUp="1">
      <left style="thin">
        <color indexed="64"/>
      </left>
      <right/>
      <top/>
      <bottom style="thin">
        <color indexed="64"/>
      </bottom>
      <diagonal style="thin">
        <color indexed="64"/>
      </diagonal>
    </border>
    <border diagonalUp="1">
      <left style="thin">
        <color auto="1"/>
      </left>
      <right style="thin">
        <color auto="1"/>
      </right>
      <top style="medium">
        <color indexed="64"/>
      </top>
      <bottom style="thin">
        <color auto="1"/>
      </bottom>
      <diagonal style="thin">
        <color auto="1"/>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auto="1"/>
      </top>
      <bottom/>
      <diagonal/>
    </border>
    <border>
      <left/>
      <right style="thin">
        <color indexed="64"/>
      </right>
      <top/>
      <bottom style="medium">
        <color indexed="64"/>
      </bottom>
      <diagonal/>
    </border>
    <border diagonalUp="1">
      <left style="thin">
        <color indexed="64"/>
      </left>
      <right style="thin">
        <color indexed="64"/>
      </right>
      <top style="thin">
        <color auto="1"/>
      </top>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top style="medium">
        <color indexed="64"/>
      </top>
      <bottom/>
      <diagonal style="thin">
        <color indexed="64"/>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3" fillId="0" borderId="0"/>
    <xf numFmtId="38" fontId="3" fillId="0" borderId="0" applyFont="0" applyFill="0" applyBorder="0" applyAlignment="0" applyProtection="0"/>
  </cellStyleXfs>
  <cellXfs count="390">
    <xf numFmtId="0" fontId="0" fillId="0" borderId="0" xfId="0">
      <alignment vertical="center"/>
    </xf>
    <xf numFmtId="0" fontId="4" fillId="0" borderId="0" xfId="0" applyFont="1">
      <alignment vertic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4"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38" fontId="4" fillId="0" borderId="0" xfId="1" applyFont="1" applyFill="1" applyBorder="1" applyAlignment="1">
      <alignment horizontal="center" vertical="center" wrapText="1"/>
    </xf>
    <xf numFmtId="0" fontId="4" fillId="0" borderId="0" xfId="0" applyFont="1" applyAlignment="1">
      <alignment horizontal="right"/>
    </xf>
    <xf numFmtId="0" fontId="7" fillId="0" borderId="2" xfId="0" applyFont="1" applyBorder="1" applyAlignment="1">
      <alignment horizontal="center" vertical="center" wrapText="1"/>
    </xf>
    <xf numFmtId="0" fontId="4" fillId="0" borderId="3" xfId="0" applyFont="1" applyBorder="1" applyAlignment="1">
      <alignment horizontal="center" vertical="center" wrapText="1"/>
    </xf>
    <xf numFmtId="38" fontId="4" fillId="0" borderId="0" xfId="1" applyFont="1" applyFill="1" applyBorder="1" applyAlignment="1">
      <alignment horizontal="center" vertical="center"/>
    </xf>
    <xf numFmtId="0" fontId="5" fillId="0" borderId="0" xfId="0" applyFont="1" applyAlignment="1">
      <alignment horizontal="center" vertical="center"/>
    </xf>
    <xf numFmtId="0" fontId="7" fillId="0" borderId="26" xfId="0" applyFont="1" applyBorder="1" applyAlignment="1">
      <alignment horizontal="center" vertical="center" wrapText="1"/>
    </xf>
    <xf numFmtId="0" fontId="4" fillId="0" borderId="30" xfId="0" applyFont="1" applyBorder="1" applyAlignment="1">
      <alignment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2" xfId="0" applyFont="1" applyBorder="1" applyAlignment="1">
      <alignment vertical="center" wrapText="1"/>
    </xf>
    <xf numFmtId="0" fontId="4" fillId="0" borderId="11" xfId="0" applyFont="1" applyBorder="1" applyAlignment="1">
      <alignment horizontal="center" vertical="center" wrapText="1"/>
    </xf>
    <xf numFmtId="0" fontId="4" fillId="0" borderId="26" xfId="0" applyFont="1" applyBorder="1" applyAlignment="1">
      <alignment vertical="center" wrapText="1"/>
    </xf>
    <xf numFmtId="0" fontId="4" fillId="0" borderId="9" xfId="0" applyFont="1" applyBorder="1" applyAlignment="1">
      <alignment horizontal="center" vertical="center" wrapText="1"/>
    </xf>
    <xf numFmtId="0" fontId="8" fillId="0" borderId="21" xfId="0" applyFont="1" applyBorder="1" applyAlignment="1">
      <alignment horizontal="left" vertical="center" wrapText="1"/>
    </xf>
    <xf numFmtId="0" fontId="8" fillId="0" borderId="0" xfId="0" applyFont="1" applyAlignment="1">
      <alignment horizontal="left" vertical="center" wrapText="1"/>
    </xf>
    <xf numFmtId="0" fontId="8" fillId="0" borderId="22" xfId="0" applyFont="1" applyBorder="1" applyAlignment="1">
      <alignment horizontal="left" vertical="center" wrapText="1"/>
    </xf>
    <xf numFmtId="0" fontId="4" fillId="0" borderId="10" xfId="0" applyFont="1" applyBorder="1" applyAlignment="1">
      <alignment horizontal="center" vertical="center" wrapText="1"/>
    </xf>
    <xf numFmtId="0" fontId="4" fillId="0" borderId="8" xfId="0" applyFont="1" applyBorder="1" applyAlignment="1">
      <alignment vertical="center" wrapText="1"/>
    </xf>
    <xf numFmtId="0" fontId="4" fillId="0" borderId="35" xfId="0" applyFont="1" applyBorder="1" applyAlignment="1">
      <alignment horizontal="center" vertical="center" wrapText="1"/>
    </xf>
    <xf numFmtId="0" fontId="4" fillId="0" borderId="37" xfId="0" applyFont="1" applyBorder="1" applyAlignment="1">
      <alignment vertical="center" wrapText="1"/>
    </xf>
    <xf numFmtId="0" fontId="4" fillId="4" borderId="5"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36" xfId="0" applyFont="1" applyFill="1" applyBorder="1" applyAlignment="1">
      <alignment horizontal="center" vertical="center"/>
    </xf>
    <xf numFmtId="0" fontId="4" fillId="6" borderId="5" xfId="0" applyFont="1" applyFill="1" applyBorder="1" applyAlignment="1">
      <alignment horizontal="center" vertical="center"/>
    </xf>
    <xf numFmtId="0" fontId="4" fillId="6" borderId="12" xfId="0" applyFont="1" applyFill="1" applyBorder="1" applyAlignment="1">
      <alignment horizontal="center" vertical="center"/>
    </xf>
    <xf numFmtId="0" fontId="4" fillId="6" borderId="13" xfId="0" applyFont="1" applyFill="1" applyBorder="1" applyAlignment="1">
      <alignment horizontal="center" vertical="center"/>
    </xf>
    <xf numFmtId="0" fontId="4" fillId="6" borderId="14"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29" xfId="0" applyFont="1" applyFill="1" applyBorder="1" applyAlignment="1">
      <alignment horizontal="center" vertical="center"/>
    </xf>
    <xf numFmtId="0" fontId="4" fillId="6" borderId="36" xfId="0" applyFont="1" applyFill="1" applyBorder="1" applyAlignment="1">
      <alignment horizontal="center" vertical="center"/>
    </xf>
    <xf numFmtId="0" fontId="4" fillId="0" borderId="8" xfId="0" applyFont="1" applyBorder="1">
      <alignment vertical="center"/>
    </xf>
    <xf numFmtId="0" fontId="4" fillId="0" borderId="29" xfId="0" applyFont="1" applyBorder="1" applyAlignment="1">
      <alignment horizontal="center" vertical="center" wrapText="1"/>
    </xf>
    <xf numFmtId="0" fontId="4" fillId="0" borderId="10" xfId="0" applyFont="1" applyBorder="1" applyAlignment="1">
      <alignment horizontal="center" vertical="center"/>
    </xf>
    <xf numFmtId="0" fontId="4" fillId="0" borderId="1" xfId="0" applyFont="1" applyBorder="1" applyAlignment="1">
      <alignment vertic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4" fillId="0" borderId="43" xfId="0" applyFont="1" applyBorder="1" applyAlignment="1">
      <alignment horizontal="center" vertical="center" wrapText="1"/>
    </xf>
    <xf numFmtId="0" fontId="5" fillId="0" borderId="0" xfId="0" applyFont="1">
      <alignment vertical="center"/>
    </xf>
    <xf numFmtId="0" fontId="8" fillId="0" borderId="0" xfId="0" applyFont="1" applyAlignment="1">
      <alignment vertical="center" wrapText="1"/>
    </xf>
    <xf numFmtId="0" fontId="4" fillId="0" borderId="7" xfId="0" applyFont="1" applyBorder="1" applyAlignment="1">
      <alignment vertical="center" wrapText="1"/>
    </xf>
    <xf numFmtId="0" fontId="4" fillId="0" borderId="7" xfId="0" applyFont="1" applyBorder="1" applyAlignment="1">
      <alignment horizontal="left" vertical="center" wrapText="1"/>
    </xf>
    <xf numFmtId="3" fontId="5" fillId="2" borderId="6" xfId="0" applyNumberFormat="1" applyFont="1" applyFill="1" applyBorder="1" applyAlignment="1">
      <alignment horizontal="center" vertical="center" wrapText="1"/>
    </xf>
    <xf numFmtId="38" fontId="5" fillId="0" borderId="6" xfId="1" applyFont="1" applyFill="1" applyBorder="1" applyAlignment="1">
      <alignment horizontal="center" vertical="center" wrapText="1"/>
    </xf>
    <xf numFmtId="38" fontId="5" fillId="0" borderId="2" xfId="1" applyFont="1" applyFill="1" applyBorder="1" applyAlignment="1">
      <alignment vertical="center" wrapText="1"/>
    </xf>
    <xf numFmtId="38" fontId="5" fillId="0" borderId="2" xfId="1" applyFont="1" applyFill="1" applyBorder="1" applyAlignment="1">
      <alignment horizontal="right" vertical="center" wrapText="1"/>
    </xf>
    <xf numFmtId="38" fontId="5" fillId="2" borderId="7" xfId="1" applyFont="1" applyFill="1" applyBorder="1" applyAlignment="1">
      <alignment vertical="center" wrapText="1"/>
    </xf>
    <xf numFmtId="38" fontId="5" fillId="2" borderId="2" xfId="1" applyFont="1" applyFill="1" applyBorder="1" applyAlignment="1">
      <alignment vertical="center" wrapText="1"/>
    </xf>
    <xf numFmtId="38" fontId="5" fillId="2" borderId="2" xfId="1" applyFont="1" applyFill="1" applyBorder="1" applyAlignment="1">
      <alignment horizontal="right" vertical="center" wrapText="1"/>
    </xf>
    <xf numFmtId="0" fontId="5" fillId="2" borderId="2" xfId="0" applyFont="1" applyFill="1" applyBorder="1" applyAlignment="1">
      <alignment horizontal="right" vertical="center" wrapText="1"/>
    </xf>
    <xf numFmtId="38" fontId="5" fillId="2" borderId="7" xfId="1" applyFont="1" applyFill="1" applyBorder="1" applyAlignment="1">
      <alignment horizontal="right" vertical="center" wrapText="1"/>
    </xf>
    <xf numFmtId="38" fontId="5" fillId="0" borderId="7" xfId="1" applyFont="1" applyFill="1" applyBorder="1" applyAlignment="1">
      <alignment horizontal="right" vertical="center" wrapText="1"/>
    </xf>
    <xf numFmtId="38" fontId="5" fillId="0" borderId="31" xfId="1" applyFont="1" applyFill="1" applyBorder="1" applyAlignment="1">
      <alignment horizontal="right" vertical="center" wrapText="1"/>
    </xf>
    <xf numFmtId="38" fontId="5" fillId="0" borderId="1" xfId="1" applyFont="1" applyFill="1" applyBorder="1" applyAlignment="1">
      <alignment horizontal="right" vertical="center" wrapText="1"/>
    </xf>
    <xf numFmtId="38" fontId="5" fillId="3" borderId="38" xfId="1" applyFont="1" applyFill="1" applyBorder="1" applyAlignment="1">
      <alignment horizontal="right" vertical="center" wrapText="1"/>
    </xf>
    <xf numFmtId="38" fontId="5" fillId="3" borderId="40" xfId="1" applyFont="1" applyFill="1" applyBorder="1" applyAlignment="1">
      <alignment horizontal="right" vertical="center" wrapText="1"/>
    </xf>
    <xf numFmtId="38" fontId="5" fillId="0" borderId="34" xfId="1" applyFont="1" applyFill="1" applyBorder="1" applyAlignment="1">
      <alignment horizontal="right" vertical="center" wrapText="1"/>
    </xf>
    <xf numFmtId="38" fontId="5" fillId="0" borderId="44" xfId="1" applyFont="1" applyFill="1" applyBorder="1" applyAlignment="1">
      <alignment horizontal="right" vertical="center" wrapText="1"/>
    </xf>
    <xf numFmtId="0" fontId="4" fillId="4" borderId="22" xfId="0" applyFont="1" applyFill="1" applyBorder="1" applyAlignment="1">
      <alignment horizontal="center" vertical="center"/>
    </xf>
    <xf numFmtId="0" fontId="6" fillId="0" borderId="46" xfId="0" applyFont="1" applyBorder="1" applyAlignment="1">
      <alignment horizontal="center" vertical="center" wrapText="1"/>
    </xf>
    <xf numFmtId="38" fontId="5" fillId="0" borderId="0" xfId="1" applyFont="1" applyFill="1" applyBorder="1" applyAlignment="1">
      <alignment horizontal="center" vertical="center" wrapText="1"/>
    </xf>
    <xf numFmtId="0" fontId="9" fillId="0" borderId="0" xfId="0" applyFont="1" applyAlignment="1">
      <alignment horizontal="right" vertical="center" wrapText="1"/>
    </xf>
    <xf numFmtId="0" fontId="9" fillId="0" borderId="12" xfId="0" applyFont="1" applyBorder="1" applyAlignment="1">
      <alignment vertical="center" wrapText="1"/>
    </xf>
    <xf numFmtId="0" fontId="9" fillId="0" borderId="8" xfId="0" applyFont="1" applyBorder="1" applyAlignment="1">
      <alignment vertical="center" wrapText="1"/>
    </xf>
    <xf numFmtId="38" fontId="9" fillId="0" borderId="12" xfId="1" applyFont="1" applyFill="1" applyBorder="1" applyAlignment="1">
      <alignment horizontal="center" vertical="center" wrapText="1"/>
    </xf>
    <xf numFmtId="38" fontId="10" fillId="0" borderId="0" xfId="0" applyNumberFormat="1" applyFont="1" applyAlignment="1">
      <alignment vertical="center" wrapText="1"/>
    </xf>
    <xf numFmtId="38" fontId="9" fillId="2" borderId="2" xfId="1" applyFont="1" applyFill="1" applyBorder="1" applyAlignment="1">
      <alignment horizontal="right" vertical="center" wrapText="1"/>
    </xf>
    <xf numFmtId="38" fontId="9" fillId="2" borderId="4" xfId="1" applyFont="1" applyFill="1" applyBorder="1" applyAlignment="1">
      <alignment horizontal="right" vertical="center" wrapText="1"/>
    </xf>
    <xf numFmtId="0" fontId="9" fillId="2" borderId="12" xfId="0" applyFont="1" applyFill="1" applyBorder="1" applyAlignment="1">
      <alignment vertical="center" wrapText="1"/>
    </xf>
    <xf numFmtId="0" fontId="9" fillId="2" borderId="8" xfId="0" applyFont="1" applyFill="1" applyBorder="1" applyAlignment="1">
      <alignment vertical="center" wrapText="1"/>
    </xf>
    <xf numFmtId="0" fontId="9" fillId="2" borderId="1" xfId="0" applyFont="1" applyFill="1" applyBorder="1" applyAlignment="1">
      <alignment vertical="center" wrapText="1"/>
    </xf>
    <xf numFmtId="0" fontId="9" fillId="2" borderId="7" xfId="0" applyFont="1" applyFill="1" applyBorder="1" applyAlignment="1">
      <alignment vertical="center" wrapText="1"/>
    </xf>
    <xf numFmtId="38" fontId="9" fillId="2" borderId="12" xfId="1" applyFont="1" applyFill="1" applyBorder="1" applyAlignment="1">
      <alignment horizontal="right" vertical="center" wrapText="1"/>
    </xf>
    <xf numFmtId="0" fontId="9" fillId="0" borderId="1" xfId="0" applyFont="1" applyBorder="1" applyAlignment="1">
      <alignment horizontal="center" vertical="center" wrapText="1"/>
    </xf>
    <xf numFmtId="0" fontId="4" fillId="0" borderId="13" xfId="0" applyFont="1" applyBorder="1" applyAlignment="1">
      <alignment horizontal="center" vertical="center" wrapText="1"/>
    </xf>
    <xf numFmtId="38" fontId="5" fillId="0" borderId="38" xfId="1" applyFont="1" applyFill="1" applyBorder="1" applyAlignment="1">
      <alignment horizontal="right" vertical="center" wrapText="1"/>
    </xf>
    <xf numFmtId="0" fontId="5" fillId="2" borderId="2" xfId="0" applyFont="1" applyFill="1" applyBorder="1" applyAlignment="1">
      <alignment vertical="center" wrapText="1"/>
    </xf>
    <xf numFmtId="38" fontId="5" fillId="3" borderId="50" xfId="1" applyFont="1" applyFill="1" applyBorder="1" applyAlignment="1">
      <alignment horizontal="right" vertical="center" wrapText="1"/>
    </xf>
    <xf numFmtId="38" fontId="4" fillId="0" borderId="51" xfId="1" applyFont="1" applyFill="1" applyBorder="1" applyAlignment="1">
      <alignment horizontal="center" vertical="center" wrapText="1"/>
    </xf>
    <xf numFmtId="38" fontId="4" fillId="0" borderId="51" xfId="1" applyFont="1" applyFill="1" applyBorder="1" applyAlignment="1">
      <alignment horizontal="center" vertical="center"/>
    </xf>
    <xf numFmtId="38" fontId="4" fillId="0" borderId="52" xfId="1" applyFont="1" applyFill="1" applyBorder="1" applyAlignment="1">
      <alignment horizontal="center" vertical="center" wrapText="1"/>
    </xf>
    <xf numFmtId="38" fontId="4" fillId="0" borderId="52" xfId="0" applyNumberFormat="1" applyFont="1" applyBorder="1" applyAlignment="1">
      <alignment vertical="center" wrapText="1"/>
    </xf>
    <xf numFmtId="0" fontId="4" fillId="0" borderId="20" xfId="0" applyFont="1" applyBorder="1" applyAlignment="1">
      <alignment horizontal="center" vertical="center" wrapText="1"/>
    </xf>
    <xf numFmtId="0" fontId="4" fillId="6" borderId="22" xfId="0" applyFont="1" applyFill="1" applyBorder="1" applyAlignment="1">
      <alignment horizontal="center" vertical="center"/>
    </xf>
    <xf numFmtId="0" fontId="4" fillId="0" borderId="46" xfId="0" applyFont="1" applyBorder="1" applyAlignment="1">
      <alignment vertical="center" wrapText="1"/>
    </xf>
    <xf numFmtId="38" fontId="5" fillId="3" borderId="44" xfId="1" applyFont="1" applyFill="1" applyBorder="1" applyAlignment="1">
      <alignment horizontal="right" vertical="center" wrapText="1"/>
    </xf>
    <xf numFmtId="38" fontId="5" fillId="3" borderId="55" xfId="1" applyFont="1" applyFill="1" applyBorder="1" applyAlignment="1">
      <alignment horizontal="right" vertical="center" wrapText="1"/>
    </xf>
    <xf numFmtId="3" fontId="5" fillId="0" borderId="6" xfId="0" applyNumberFormat="1" applyFont="1" applyBorder="1" applyAlignment="1">
      <alignment horizontal="right" vertical="center" wrapText="1"/>
    </xf>
    <xf numFmtId="176" fontId="5" fillId="0" borderId="6" xfId="0" applyNumberFormat="1" applyFont="1" applyBorder="1" applyAlignment="1">
      <alignment horizontal="right" vertical="center" wrapText="1"/>
    </xf>
    <xf numFmtId="0" fontId="4" fillId="6" borderId="0" xfId="0" applyFont="1" applyFill="1" applyAlignment="1">
      <alignment horizontal="center" vertical="center"/>
    </xf>
    <xf numFmtId="0" fontId="4" fillId="0" borderId="0" xfId="0" applyFont="1" applyAlignment="1">
      <alignment horizontal="left" vertical="center"/>
    </xf>
    <xf numFmtId="0" fontId="7" fillId="0" borderId="27" xfId="0" applyFont="1" applyBorder="1" applyAlignment="1">
      <alignment horizontal="center" vertical="center" wrapText="1"/>
    </xf>
    <xf numFmtId="0" fontId="7" fillId="0" borderId="31" xfId="0" applyFont="1" applyBorder="1" applyAlignment="1">
      <alignment horizontal="center" vertical="center" wrapText="1"/>
    </xf>
    <xf numFmtId="3" fontId="5" fillId="2" borderId="27" xfId="0" applyNumberFormat="1" applyFont="1" applyFill="1" applyBorder="1" applyAlignment="1">
      <alignment horizontal="right" vertical="center" wrapText="1"/>
    </xf>
    <xf numFmtId="0" fontId="5" fillId="2" borderId="27" xfId="0" applyFont="1" applyFill="1" applyBorder="1" applyAlignment="1">
      <alignment horizontal="right" vertical="center" wrapText="1"/>
    </xf>
    <xf numFmtId="0" fontId="5" fillId="2" borderId="32" xfId="0" applyFont="1" applyFill="1" applyBorder="1" applyAlignment="1">
      <alignment horizontal="right" vertical="center" wrapText="1"/>
    </xf>
    <xf numFmtId="0" fontId="5" fillId="2" borderId="45" xfId="0" applyFont="1" applyFill="1" applyBorder="1" applyAlignment="1">
      <alignment vertical="center" wrapText="1"/>
    </xf>
    <xf numFmtId="0" fontId="5" fillId="0" borderId="6" xfId="0" applyFont="1" applyBorder="1" applyAlignment="1">
      <alignment horizontal="right" vertical="center" wrapText="1"/>
    </xf>
    <xf numFmtId="0" fontId="5" fillId="2" borderId="45" xfId="0" applyFont="1" applyFill="1" applyBorder="1" applyAlignment="1">
      <alignment horizontal="right" vertical="center" wrapText="1"/>
    </xf>
    <xf numFmtId="38" fontId="5" fillId="3" borderId="57" xfId="1" applyFont="1" applyFill="1" applyBorder="1" applyAlignment="1">
      <alignment horizontal="right" vertical="center" wrapText="1"/>
    </xf>
    <xf numFmtId="38" fontId="5" fillId="0" borderId="60" xfId="1" applyFont="1" applyFill="1" applyBorder="1" applyAlignment="1">
      <alignment horizontal="right" vertical="center" wrapText="1"/>
    </xf>
    <xf numFmtId="0" fontId="4" fillId="0" borderId="22" xfId="0" applyFont="1" applyBorder="1" applyAlignment="1">
      <alignment horizontal="center" vertical="center" wrapText="1"/>
    </xf>
    <xf numFmtId="0" fontId="4" fillId="0" borderId="5" xfId="0" applyFont="1" applyBorder="1" applyAlignment="1">
      <alignment horizontal="center" vertical="center"/>
    </xf>
    <xf numFmtId="38" fontId="4" fillId="2" borderId="2" xfId="1" applyFont="1" applyFill="1" applyBorder="1" applyAlignment="1">
      <alignment horizontal="center" vertical="center" wrapText="1"/>
    </xf>
    <xf numFmtId="38" fontId="4" fillId="0" borderId="61" xfId="1" applyFont="1" applyFill="1" applyBorder="1" applyAlignment="1">
      <alignment horizontal="center" vertical="center" wrapText="1"/>
    </xf>
    <xf numFmtId="38" fontId="5" fillId="0" borderId="61" xfId="1" applyFont="1" applyFill="1" applyBorder="1" applyAlignment="1">
      <alignment horizontal="right" vertical="center" wrapText="1"/>
    </xf>
    <xf numFmtId="0" fontId="4" fillId="0" borderId="8" xfId="0" applyFont="1" applyBorder="1" applyAlignment="1">
      <alignment horizontal="center" vertical="center"/>
    </xf>
    <xf numFmtId="0" fontId="4" fillId="0" borderId="8" xfId="0" applyFont="1" applyBorder="1" applyAlignment="1">
      <alignment horizontal="right"/>
    </xf>
    <xf numFmtId="0" fontId="4" fillId="0" borderId="62" xfId="0" applyFont="1" applyBorder="1" applyAlignment="1">
      <alignment horizontal="center" vertical="center" wrapText="1"/>
    </xf>
    <xf numFmtId="38" fontId="5" fillId="0" borderId="57" xfId="1" applyFont="1" applyFill="1" applyBorder="1" applyAlignment="1">
      <alignment horizontal="right" vertical="center" wrapText="1"/>
    </xf>
    <xf numFmtId="38" fontId="4" fillId="0" borderId="10" xfId="1" applyFont="1" applyFill="1" applyBorder="1" applyAlignment="1">
      <alignment horizontal="center" vertical="center" wrapText="1"/>
    </xf>
    <xf numFmtId="38" fontId="4" fillId="0" borderId="8" xfId="1" applyFont="1" applyFill="1" applyBorder="1" applyAlignment="1">
      <alignment horizontal="center" vertical="center" wrapText="1"/>
    </xf>
    <xf numFmtId="38" fontId="4" fillId="2" borderId="1" xfId="1" applyFont="1" applyFill="1" applyBorder="1" applyAlignment="1">
      <alignment horizontal="center" vertical="center" wrapText="1"/>
    </xf>
    <xf numFmtId="0" fontId="4" fillId="0" borderId="14" xfId="0" applyFont="1" applyBorder="1" applyAlignment="1">
      <alignment horizontal="right"/>
    </xf>
    <xf numFmtId="38" fontId="4" fillId="0" borderId="62" xfId="1" applyFont="1" applyFill="1" applyBorder="1" applyAlignment="1">
      <alignment horizontal="center" vertical="center" wrapText="1"/>
    </xf>
    <xf numFmtId="0" fontId="4" fillId="0" borderId="7" xfId="0" applyFont="1" applyBorder="1" applyAlignment="1">
      <alignment horizontal="right"/>
    </xf>
    <xf numFmtId="3" fontId="5" fillId="0" borderId="6" xfId="0" applyNumberFormat="1" applyFont="1" applyBorder="1" applyAlignment="1">
      <alignment vertical="center" wrapText="1"/>
    </xf>
    <xf numFmtId="176" fontId="5" fillId="0" borderId="6" xfId="0" applyNumberFormat="1" applyFont="1" applyBorder="1" applyAlignment="1">
      <alignment vertical="center" wrapText="1"/>
    </xf>
    <xf numFmtId="0" fontId="4" fillId="4" borderId="0" xfId="0" applyFont="1" applyFill="1" applyAlignment="1">
      <alignment horizontal="center" vertical="center"/>
    </xf>
    <xf numFmtId="3" fontId="4" fillId="0" borderId="27" xfId="0" applyNumberFormat="1" applyFont="1" applyBorder="1" applyAlignment="1">
      <alignment horizontal="center" vertical="center" wrapText="1"/>
    </xf>
    <xf numFmtId="38" fontId="5" fillId="0" borderId="31" xfId="1" applyFont="1" applyFill="1" applyBorder="1" applyAlignment="1">
      <alignment horizontal="center" vertical="center" wrapText="1"/>
    </xf>
    <xf numFmtId="3" fontId="4" fillId="0" borderId="32" xfId="0" applyNumberFormat="1" applyFont="1" applyBorder="1" applyAlignment="1">
      <alignment horizontal="center" vertical="center" wrapText="1"/>
    </xf>
    <xf numFmtId="3" fontId="5" fillId="2" borderId="64" xfId="0" applyNumberFormat="1" applyFont="1" applyFill="1" applyBorder="1" applyAlignment="1">
      <alignment horizontal="center" vertical="center" wrapText="1"/>
    </xf>
    <xf numFmtId="0" fontId="4" fillId="0" borderId="33" xfId="0" applyFont="1" applyBorder="1" applyAlignment="1">
      <alignment vertical="center" wrapText="1"/>
    </xf>
    <xf numFmtId="0" fontId="4" fillId="0" borderId="33" xfId="0" applyFont="1" applyBorder="1" applyAlignment="1">
      <alignment horizontal="left" vertical="center" wrapText="1"/>
    </xf>
    <xf numFmtId="0" fontId="4" fillId="0" borderId="63" xfId="0" applyFont="1" applyBorder="1" applyAlignment="1">
      <alignment horizontal="right"/>
    </xf>
    <xf numFmtId="0" fontId="4" fillId="0" borderId="54" xfId="0" applyFont="1" applyBorder="1" applyAlignment="1">
      <alignment vertical="center" wrapText="1"/>
    </xf>
    <xf numFmtId="0" fontId="4" fillId="0" borderId="53" xfId="0" applyFont="1" applyBorder="1" applyAlignment="1">
      <alignment vertical="center" wrapText="1"/>
    </xf>
    <xf numFmtId="38" fontId="5" fillId="0" borderId="68" xfId="1" applyFont="1" applyFill="1" applyBorder="1" applyAlignment="1">
      <alignment horizontal="right" vertical="center" wrapText="1"/>
    </xf>
    <xf numFmtId="38" fontId="5" fillId="0" borderId="2" xfId="1" applyFont="1" applyFill="1" applyBorder="1" applyAlignment="1">
      <alignment horizontal="center" vertical="center" wrapText="1"/>
    </xf>
    <xf numFmtId="0" fontId="6" fillId="0" borderId="13" xfId="0" applyFont="1" applyBorder="1" applyAlignment="1">
      <alignment vertical="center" wrapText="1"/>
    </xf>
    <xf numFmtId="0" fontId="9" fillId="0" borderId="0" xfId="0" applyFont="1">
      <alignment vertical="center"/>
    </xf>
    <xf numFmtId="0" fontId="6" fillId="0" borderId="0" xfId="0" applyFont="1" applyAlignment="1">
      <alignment vertical="center" wrapText="1"/>
    </xf>
    <xf numFmtId="38" fontId="9" fillId="0" borderId="0" xfId="1" applyFont="1" applyFill="1" applyBorder="1" applyAlignment="1">
      <alignment horizontal="center" vertical="center" wrapText="1"/>
    </xf>
    <xf numFmtId="38" fontId="5" fillId="2" borderId="6" xfId="1" applyFont="1" applyFill="1" applyBorder="1" applyAlignment="1">
      <alignment horizontal="right" vertical="center" wrapText="1"/>
    </xf>
    <xf numFmtId="38" fontId="5" fillId="2" borderId="7" xfId="1" applyFont="1" applyFill="1" applyBorder="1" applyAlignment="1">
      <alignment horizontal="left" vertical="center" wrapText="1"/>
    </xf>
    <xf numFmtId="38" fontId="5" fillId="0" borderId="17" xfId="1" applyFont="1" applyFill="1" applyBorder="1" applyAlignment="1">
      <alignment horizontal="center" vertical="center"/>
    </xf>
    <xf numFmtId="0" fontId="4" fillId="0" borderId="70" xfId="0" applyFont="1" applyBorder="1" applyAlignment="1">
      <alignment horizontal="center" vertical="center" wrapText="1"/>
    </xf>
    <xf numFmtId="0" fontId="4" fillId="4" borderId="38" xfId="0" applyFont="1" applyFill="1" applyBorder="1" applyAlignment="1">
      <alignment horizontal="center" vertical="center"/>
    </xf>
    <xf numFmtId="3" fontId="5" fillId="0" borderId="38" xfId="0" applyNumberFormat="1" applyFont="1" applyBorder="1" applyAlignment="1">
      <alignment vertical="center" wrapText="1"/>
    </xf>
    <xf numFmtId="176" fontId="5" fillId="0" borderId="38" xfId="0" applyNumberFormat="1" applyFont="1" applyBorder="1" applyAlignment="1">
      <alignment vertical="center" wrapText="1"/>
    </xf>
    <xf numFmtId="0" fontId="6" fillId="0" borderId="5" xfId="0" applyFont="1" applyBorder="1" applyAlignment="1">
      <alignment vertical="center" wrapText="1"/>
    </xf>
    <xf numFmtId="0" fontId="6" fillId="0" borderId="4" xfId="0" applyFont="1" applyBorder="1" applyAlignment="1">
      <alignment vertical="center" wrapText="1"/>
    </xf>
    <xf numFmtId="0" fontId="7" fillId="0" borderId="8" xfId="0" applyFont="1" applyBorder="1" applyAlignment="1">
      <alignment horizontal="center" vertical="center" wrapText="1"/>
    </xf>
    <xf numFmtId="38" fontId="5" fillId="2" borderId="1" xfId="1" applyFont="1" applyFill="1" applyBorder="1" applyAlignment="1">
      <alignment horizontal="right" vertical="center" wrapText="1"/>
    </xf>
    <xf numFmtId="38" fontId="5" fillId="0" borderId="1" xfId="1" applyFont="1" applyFill="1" applyBorder="1" applyAlignment="1">
      <alignment horizontal="center" vertical="center" wrapText="1"/>
    </xf>
    <xf numFmtId="0" fontId="4" fillId="4" borderId="37" xfId="0" applyFont="1" applyFill="1" applyBorder="1" applyAlignment="1">
      <alignment horizontal="center" vertical="center"/>
    </xf>
    <xf numFmtId="3" fontId="5" fillId="0" borderId="38" xfId="0" applyNumberFormat="1" applyFont="1" applyBorder="1" applyAlignment="1">
      <alignment horizontal="right" vertical="center" wrapText="1"/>
    </xf>
    <xf numFmtId="38" fontId="5" fillId="0" borderId="16" xfId="1" applyFont="1" applyFill="1" applyBorder="1" applyAlignment="1">
      <alignment horizontal="center" vertical="center" wrapText="1"/>
    </xf>
    <xf numFmtId="38" fontId="5" fillId="0" borderId="71" xfId="1" applyFont="1" applyFill="1" applyBorder="1" applyAlignment="1">
      <alignment horizontal="center" vertical="center" wrapText="1"/>
    </xf>
    <xf numFmtId="176" fontId="5" fillId="0" borderId="40" xfId="0" applyNumberFormat="1" applyFont="1" applyBorder="1" applyAlignment="1">
      <alignment vertical="center" wrapText="1"/>
    </xf>
    <xf numFmtId="38" fontId="5" fillId="0" borderId="40" xfId="1" applyFont="1" applyFill="1" applyBorder="1" applyAlignment="1">
      <alignment horizontal="right" vertical="center" wrapText="1"/>
    </xf>
    <xf numFmtId="38" fontId="9" fillId="3" borderId="38" xfId="1" applyFont="1" applyFill="1" applyBorder="1" applyAlignment="1">
      <alignment horizontal="right" vertical="center" wrapText="1"/>
    </xf>
    <xf numFmtId="38" fontId="9" fillId="2" borderId="6" xfId="1" applyFont="1" applyFill="1" applyBorder="1" applyAlignment="1">
      <alignment horizontal="right" vertical="center" wrapText="1"/>
    </xf>
    <xf numFmtId="0" fontId="4" fillId="6" borderId="37" xfId="0" applyFont="1" applyFill="1" applyBorder="1" applyAlignment="1">
      <alignment horizontal="center" vertical="center"/>
    </xf>
    <xf numFmtId="38" fontId="9" fillId="0" borderId="38" xfId="1" applyFont="1" applyFill="1" applyBorder="1" applyAlignment="1">
      <alignment horizontal="right" vertical="center" wrapText="1"/>
    </xf>
    <xf numFmtId="38" fontId="9" fillId="0" borderId="42" xfId="1" applyFont="1" applyFill="1" applyBorder="1" applyAlignment="1">
      <alignment horizontal="center" vertical="center" wrapText="1"/>
    </xf>
    <xf numFmtId="38" fontId="9" fillId="3" borderId="40" xfId="1" applyFont="1" applyFill="1" applyBorder="1" applyAlignment="1">
      <alignment horizontal="right" vertical="center" wrapText="1"/>
    </xf>
    <xf numFmtId="38" fontId="9" fillId="5" borderId="41" xfId="1" applyFont="1" applyFill="1" applyBorder="1" applyAlignment="1">
      <alignment horizontal="center" vertical="center" wrapText="1"/>
    </xf>
    <xf numFmtId="38" fontId="5" fillId="5" borderId="39" xfId="1" applyFont="1" applyFill="1" applyBorder="1" applyAlignment="1">
      <alignment horizontal="right" vertical="center" wrapText="1"/>
    </xf>
    <xf numFmtId="38" fontId="5" fillId="5" borderId="0" xfId="1" applyFont="1" applyFill="1" applyBorder="1" applyAlignment="1">
      <alignment horizontal="right" vertical="center" wrapText="1"/>
    </xf>
    <xf numFmtId="38" fontId="5" fillId="5" borderId="56" xfId="1" applyFont="1" applyFill="1" applyBorder="1" applyAlignment="1">
      <alignment horizontal="right" vertical="center" wrapText="1"/>
    </xf>
    <xf numFmtId="38" fontId="4" fillId="0" borderId="8" xfId="1" applyFont="1" applyFill="1" applyBorder="1" applyAlignment="1">
      <alignment horizontal="center" vertical="center"/>
    </xf>
    <xf numFmtId="0" fontId="13" fillId="0" borderId="0" xfId="0" applyFont="1" applyAlignment="1">
      <alignment vertical="center" wrapText="1"/>
    </xf>
    <xf numFmtId="0" fontId="9" fillId="0" borderId="0" xfId="0" applyFont="1" applyAlignment="1">
      <alignment vertical="center" wrapText="1"/>
    </xf>
    <xf numFmtId="38" fontId="9" fillId="0" borderId="0" xfId="1" applyFont="1" applyFill="1" applyBorder="1" applyAlignment="1">
      <alignment horizontal="right" vertical="center" wrapText="1"/>
    </xf>
    <xf numFmtId="38" fontId="9" fillId="0" borderId="0" xfId="1" applyFont="1" applyFill="1" applyBorder="1" applyAlignment="1">
      <alignment vertical="center" wrapText="1"/>
    </xf>
    <xf numFmtId="0" fontId="9" fillId="0" borderId="0" xfId="0" applyFont="1" applyAlignment="1">
      <alignment horizontal="center" vertical="center"/>
    </xf>
    <xf numFmtId="38" fontId="5" fillId="0" borderId="73" xfId="1" applyFont="1" applyFill="1" applyBorder="1" applyAlignment="1">
      <alignment horizontal="right" vertical="center"/>
    </xf>
    <xf numFmtId="38" fontId="5" fillId="0" borderId="34" xfId="1" applyFont="1" applyFill="1" applyBorder="1" applyAlignment="1">
      <alignment horizontal="center" vertical="center" wrapText="1"/>
    </xf>
    <xf numFmtId="38" fontId="4" fillId="0" borderId="10" xfId="1" applyFont="1" applyFill="1" applyBorder="1" applyAlignment="1">
      <alignment horizontal="center" vertical="center"/>
    </xf>
    <xf numFmtId="38" fontId="5" fillId="0" borderId="81" xfId="1" applyFont="1" applyFill="1" applyBorder="1" applyAlignment="1">
      <alignment horizontal="center" vertical="center"/>
    </xf>
    <xf numFmtId="38" fontId="4" fillId="0" borderId="1" xfId="1" applyFont="1" applyFill="1" applyBorder="1" applyAlignment="1">
      <alignment horizontal="center" vertical="center"/>
    </xf>
    <xf numFmtId="38" fontId="5" fillId="0" borderId="73" xfId="1" applyFont="1" applyFill="1" applyBorder="1" applyAlignment="1">
      <alignment horizontal="center" vertical="center"/>
    </xf>
    <xf numFmtId="38" fontId="5" fillId="3" borderId="41" xfId="1" applyFont="1" applyFill="1" applyBorder="1" applyAlignment="1">
      <alignment horizontal="center" vertical="center"/>
    </xf>
    <xf numFmtId="0" fontId="4" fillId="0" borderId="11" xfId="0" applyFont="1" applyBorder="1" applyAlignment="1">
      <alignment horizontal="center" vertical="center"/>
    </xf>
    <xf numFmtId="0" fontId="14" fillId="0" borderId="8" xfId="0" applyFont="1" applyBorder="1">
      <alignment vertical="center"/>
    </xf>
    <xf numFmtId="0" fontId="4" fillId="0" borderId="3" xfId="0" applyFont="1" applyBorder="1" applyAlignment="1">
      <alignment horizontal="center" vertical="center"/>
    </xf>
    <xf numFmtId="0" fontId="4" fillId="0" borderId="6" xfId="0" applyFont="1" applyBorder="1" applyAlignment="1">
      <alignment horizontal="center" vertical="center" wrapText="1"/>
    </xf>
    <xf numFmtId="0" fontId="7" fillId="0" borderId="0" xfId="0" applyFont="1">
      <alignment vertical="center"/>
    </xf>
    <xf numFmtId="38" fontId="4" fillId="0" borderId="0" xfId="1" applyFont="1" applyFill="1" applyBorder="1">
      <alignment vertical="center"/>
    </xf>
    <xf numFmtId="0" fontId="14" fillId="0" borderId="0" xfId="0" applyFont="1">
      <alignment vertical="center"/>
    </xf>
    <xf numFmtId="0" fontId="4" fillId="0" borderId="38"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9" fillId="0" borderId="0" xfId="0" applyFont="1" applyAlignment="1">
      <alignment horizontal="center" vertical="center" wrapText="1"/>
    </xf>
    <xf numFmtId="0" fontId="10" fillId="0" borderId="0" xfId="0" applyFont="1">
      <alignment vertical="center"/>
    </xf>
    <xf numFmtId="0" fontId="4" fillId="0" borderId="7" xfId="0" applyFont="1" applyBorder="1" applyAlignment="1">
      <alignment horizontal="center" vertical="center" wrapText="1"/>
    </xf>
    <xf numFmtId="0" fontId="4" fillId="0" borderId="2" xfId="0" applyFont="1" applyBorder="1" applyAlignment="1">
      <alignment horizontal="center" vertical="center"/>
    </xf>
    <xf numFmtId="0" fontId="5" fillId="0" borderId="26" xfId="0" applyFont="1" applyBorder="1">
      <alignment vertical="center"/>
    </xf>
    <xf numFmtId="0" fontId="9" fillId="0" borderId="4" xfId="0" applyFont="1" applyBorder="1" applyAlignment="1">
      <alignment horizontal="right" vertical="center" wrapText="1"/>
    </xf>
    <xf numFmtId="38" fontId="9" fillId="0" borderId="2" xfId="0" applyNumberFormat="1" applyFont="1" applyBorder="1" applyAlignment="1">
      <alignment vertical="center" wrapText="1"/>
    </xf>
    <xf numFmtId="0" fontId="9" fillId="0" borderId="61" xfId="0" applyFont="1" applyBorder="1" applyAlignment="1">
      <alignment vertical="center" wrapText="1"/>
    </xf>
    <xf numFmtId="38" fontId="9" fillId="0" borderId="2" xfId="0" applyNumberFormat="1" applyFont="1" applyBorder="1" applyAlignment="1">
      <alignment horizontal="right" vertical="center"/>
    </xf>
    <xf numFmtId="0" fontId="9" fillId="0" borderId="3" xfId="0" applyFont="1" applyBorder="1" applyAlignment="1">
      <alignment horizontal="right" vertical="center" wrapText="1"/>
    </xf>
    <xf numFmtId="38" fontId="9" fillId="0" borderId="3" xfId="0" applyNumberFormat="1" applyFont="1" applyBorder="1" applyAlignment="1">
      <alignment vertical="center" wrapText="1"/>
    </xf>
    <xf numFmtId="0" fontId="9" fillId="0" borderId="79" xfId="0" applyFont="1" applyBorder="1" applyAlignment="1">
      <alignment vertical="center" wrapText="1"/>
    </xf>
    <xf numFmtId="38" fontId="9" fillId="0" borderId="3" xfId="0" applyNumberFormat="1" applyFont="1" applyBorder="1" applyAlignment="1">
      <alignment horizontal="right" vertical="center" wrapText="1"/>
    </xf>
    <xf numFmtId="38" fontId="9" fillId="0" borderId="74" xfId="0" applyNumberFormat="1" applyFont="1" applyBorder="1" applyAlignment="1">
      <alignment vertical="center" wrapText="1"/>
    </xf>
    <xf numFmtId="0" fontId="9" fillId="0" borderId="80" xfId="0" applyFont="1" applyBorder="1" applyAlignment="1">
      <alignment vertical="center" wrapText="1"/>
    </xf>
    <xf numFmtId="38" fontId="9" fillId="5" borderId="69" xfId="1" applyFont="1" applyFill="1" applyBorder="1" applyAlignment="1">
      <alignment horizontal="right" vertical="center" wrapText="1"/>
    </xf>
    <xf numFmtId="0" fontId="4" fillId="0" borderId="83" xfId="0" applyFont="1" applyBorder="1" applyAlignment="1">
      <alignment horizontal="center" vertical="center" wrapText="1"/>
    </xf>
    <xf numFmtId="0" fontId="4" fillId="6" borderId="3" xfId="0" applyFont="1" applyFill="1" applyBorder="1" applyAlignment="1">
      <alignment horizontal="center" vertical="center"/>
    </xf>
    <xf numFmtId="0" fontId="4" fillId="6" borderId="2" xfId="0" applyFont="1" applyFill="1" applyBorder="1" applyAlignment="1">
      <alignment horizontal="center" vertical="center"/>
    </xf>
    <xf numFmtId="38" fontId="9" fillId="5" borderId="69" xfId="0" applyNumberFormat="1" applyFont="1" applyFill="1" applyBorder="1" applyAlignment="1">
      <alignment horizontal="right" vertical="center"/>
    </xf>
    <xf numFmtId="38" fontId="9" fillId="0" borderId="75" xfId="0" applyNumberFormat="1" applyFont="1" applyBorder="1" applyAlignment="1">
      <alignment vertical="center" wrapText="1"/>
    </xf>
    <xf numFmtId="38" fontId="9" fillId="0" borderId="74" xfId="0" applyNumberFormat="1" applyFont="1" applyBorder="1" applyAlignment="1">
      <alignment horizontal="right" vertical="center"/>
    </xf>
    <xf numFmtId="0" fontId="4" fillId="0" borderId="80" xfId="0" applyFont="1" applyBorder="1" applyAlignment="1">
      <alignment horizontal="center" vertical="center"/>
    </xf>
    <xf numFmtId="0" fontId="9" fillId="0" borderId="0" xfId="0" applyFont="1" applyAlignment="1">
      <alignment horizontal="left" vertical="center" wrapText="1"/>
    </xf>
    <xf numFmtId="0" fontId="15" fillId="0" borderId="0" xfId="0" applyFont="1">
      <alignment vertical="center"/>
    </xf>
    <xf numFmtId="49" fontId="9" fillId="2" borderId="6" xfId="0" applyNumberFormat="1" applyFont="1" applyFill="1" applyBorder="1" applyAlignment="1">
      <alignment horizontal="left" vertical="center"/>
    </xf>
    <xf numFmtId="49" fontId="9" fillId="2" borderId="1"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10" fillId="0" borderId="0" xfId="0" applyFont="1" applyAlignment="1">
      <alignment horizontal="center" vertical="center"/>
    </xf>
    <xf numFmtId="0" fontId="5" fillId="0" borderId="8" xfId="0" applyFont="1" applyBorder="1" applyAlignment="1">
      <alignment horizontal="center" vertical="center"/>
    </xf>
    <xf numFmtId="0" fontId="8" fillId="0" borderId="18" xfId="0" applyFont="1" applyBorder="1" applyAlignment="1">
      <alignment vertical="center" wrapText="1"/>
    </xf>
    <xf numFmtId="0" fontId="8" fillId="0" borderId="19" xfId="0" applyFont="1" applyBorder="1" applyAlignment="1">
      <alignment vertical="center" wrapText="1"/>
    </xf>
    <xf numFmtId="0" fontId="8" fillId="0" borderId="20" xfId="0" applyFont="1" applyBorder="1" applyAlignment="1">
      <alignment vertical="center" wrapText="1"/>
    </xf>
    <xf numFmtId="0" fontId="8" fillId="0" borderId="21" xfId="0" applyFont="1" applyBorder="1" applyAlignment="1">
      <alignment vertical="center" wrapText="1"/>
    </xf>
    <xf numFmtId="0" fontId="8" fillId="0" borderId="0" xfId="0" applyFont="1" applyAlignment="1">
      <alignment vertical="center" wrapText="1"/>
    </xf>
    <xf numFmtId="0" fontId="8" fillId="0" borderId="22" xfId="0" applyFont="1" applyBorder="1" applyAlignment="1">
      <alignment vertical="center" wrapText="1"/>
    </xf>
    <xf numFmtId="0" fontId="8" fillId="0" borderId="23" xfId="0" applyFont="1" applyBorder="1" applyAlignment="1">
      <alignment vertical="center" wrapText="1"/>
    </xf>
    <xf numFmtId="0" fontId="8" fillId="0" borderId="24" xfId="0" applyFont="1" applyBorder="1" applyAlignment="1">
      <alignment vertical="center" wrapText="1"/>
    </xf>
    <xf numFmtId="0" fontId="8" fillId="0" borderId="25" xfId="0" applyFont="1" applyBorder="1" applyAlignment="1">
      <alignment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9" fillId="2" borderId="6" xfId="0" applyFont="1" applyFill="1" applyBorder="1" applyAlignment="1">
      <alignment horizontal="left" vertical="center" shrinkToFit="1"/>
    </xf>
    <xf numFmtId="0" fontId="9" fillId="2" borderId="1" xfId="0" applyFont="1" applyFill="1" applyBorder="1" applyAlignment="1">
      <alignment horizontal="left" vertical="center" shrinkToFit="1"/>
    </xf>
    <xf numFmtId="0" fontId="9" fillId="2" borderId="7" xfId="0" applyFont="1" applyFill="1" applyBorder="1" applyAlignment="1">
      <alignment horizontal="left" vertical="center" shrinkToFit="1"/>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0" xfId="0" applyFont="1" applyAlignment="1">
      <alignment horizontal="center" vertical="center" wrapText="1"/>
    </xf>
    <xf numFmtId="0" fontId="6" fillId="0" borderId="14" xfId="0" applyFont="1" applyBorder="1" applyAlignment="1">
      <alignment horizontal="center" vertical="center" wrapText="1"/>
    </xf>
    <xf numFmtId="0" fontId="9" fillId="2" borderId="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7" xfId="0" applyFont="1" applyFill="1" applyBorder="1" applyAlignment="1">
      <alignment horizontal="center" vertical="center" wrapText="1"/>
    </xf>
    <xf numFmtId="38" fontId="11" fillId="5" borderId="66" xfId="0" applyNumberFormat="1" applyFont="1" applyFill="1" applyBorder="1" applyAlignment="1">
      <alignment horizontal="center" vertical="center" wrapText="1"/>
    </xf>
    <xf numFmtId="38" fontId="11" fillId="5" borderId="67" xfId="0" applyNumberFormat="1" applyFont="1" applyFill="1" applyBorder="1" applyAlignment="1">
      <alignment horizontal="center" vertical="center" wrapText="1"/>
    </xf>
    <xf numFmtId="38" fontId="12" fillId="0" borderId="65" xfId="0" applyNumberFormat="1" applyFont="1" applyBorder="1" applyAlignment="1">
      <alignment horizontal="center" vertical="center" wrapText="1"/>
    </xf>
    <xf numFmtId="38" fontId="12" fillId="0" borderId="56" xfId="0" applyNumberFormat="1" applyFont="1" applyBorder="1" applyAlignment="1">
      <alignment horizontal="center" vertical="center" wrapText="1"/>
    </xf>
    <xf numFmtId="0" fontId="4" fillId="6" borderId="21" xfId="0" applyFont="1" applyFill="1" applyBorder="1" applyAlignment="1">
      <alignment horizontal="center" vertical="center"/>
    </xf>
    <xf numFmtId="0" fontId="4" fillId="6" borderId="0" xfId="0" applyFont="1" applyFill="1" applyAlignment="1">
      <alignment horizontal="center" vertical="center"/>
    </xf>
    <xf numFmtId="0" fontId="4" fillId="6" borderId="22" xfId="0" applyFont="1" applyFill="1" applyBorder="1" applyAlignment="1">
      <alignment horizontal="center" vertical="center"/>
    </xf>
    <xf numFmtId="0" fontId="9" fillId="2" borderId="6" xfId="0" applyFont="1" applyFill="1" applyBorder="1" applyAlignment="1">
      <alignment horizontal="left" vertical="center"/>
    </xf>
    <xf numFmtId="0" fontId="9" fillId="2" borderId="1" xfId="0" applyFont="1" applyFill="1" applyBorder="1" applyAlignment="1">
      <alignment horizontal="left" vertical="center"/>
    </xf>
    <xf numFmtId="0" fontId="9" fillId="2" borderId="7" xfId="0" applyFont="1" applyFill="1" applyBorder="1" applyAlignment="1">
      <alignment horizontal="left" vertical="center"/>
    </xf>
    <xf numFmtId="38" fontId="5" fillId="0" borderId="15" xfId="1" applyFont="1" applyFill="1" applyBorder="1" applyAlignment="1">
      <alignment horizontal="right" vertical="center"/>
    </xf>
    <xf numFmtId="38" fontId="5" fillId="0" borderId="58" xfId="1" applyFont="1" applyFill="1" applyBorder="1" applyAlignment="1">
      <alignment horizontal="right" vertical="center"/>
    </xf>
    <xf numFmtId="38" fontId="4" fillId="0" borderId="0" xfId="1" applyFont="1" applyFill="1" applyBorder="1" applyAlignment="1">
      <alignment horizontal="center" vertical="center"/>
    </xf>
    <xf numFmtId="38" fontId="4" fillId="0" borderId="72" xfId="1" applyFont="1" applyFill="1" applyBorder="1" applyAlignment="1">
      <alignment horizontal="center" vertical="center"/>
    </xf>
    <xf numFmtId="38" fontId="4" fillId="0" borderId="58" xfId="1" applyFont="1" applyFill="1" applyBorder="1" applyAlignment="1">
      <alignment horizontal="center" vertical="center"/>
    </xf>
    <xf numFmtId="38" fontId="4" fillId="0" borderId="59" xfId="1" applyFont="1" applyFill="1" applyBorder="1" applyAlignment="1">
      <alignment horizontal="center" vertical="center"/>
    </xf>
    <xf numFmtId="0" fontId="9" fillId="0" borderId="1" xfId="0" applyFont="1" applyBorder="1" applyAlignment="1">
      <alignment horizontal="center" vertical="center" wrapText="1"/>
    </xf>
    <xf numFmtId="0" fontId="9" fillId="0" borderId="7" xfId="0" applyFont="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6" fillId="0" borderId="6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6"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4" fillId="4" borderId="21" xfId="0" applyFont="1" applyFill="1" applyBorder="1" applyAlignment="1">
      <alignment horizontal="center" vertical="center"/>
    </xf>
    <xf numFmtId="0" fontId="4" fillId="4" borderId="0" xfId="0" applyFont="1" applyFill="1" applyAlignment="1">
      <alignment horizontal="center" vertical="center"/>
    </xf>
    <xf numFmtId="0" fontId="4" fillId="4" borderId="22" xfId="0" applyFont="1" applyFill="1" applyBorder="1" applyAlignment="1">
      <alignment horizontal="center" vertical="center"/>
    </xf>
    <xf numFmtId="0" fontId="4" fillId="2" borderId="2" xfId="0" applyFont="1" applyFill="1" applyBorder="1" applyAlignment="1">
      <alignment horizontal="center" vertical="center" wrapText="1"/>
    </xf>
    <xf numFmtId="49" fontId="9" fillId="2" borderId="6" xfId="0" applyNumberFormat="1" applyFont="1" applyFill="1" applyBorder="1">
      <alignment vertical="center"/>
    </xf>
    <xf numFmtId="49" fontId="9" fillId="2" borderId="1" xfId="0" applyNumberFormat="1" applyFont="1" applyFill="1" applyBorder="1">
      <alignment vertical="center"/>
    </xf>
    <xf numFmtId="49" fontId="9" fillId="2" borderId="7" xfId="0" applyNumberFormat="1" applyFont="1" applyFill="1" applyBorder="1">
      <alignment vertical="center"/>
    </xf>
    <xf numFmtId="0" fontId="9" fillId="2" borderId="6" xfId="0" applyFont="1" applyFill="1" applyBorder="1" applyAlignment="1">
      <alignment vertical="center" shrinkToFit="1"/>
    </xf>
    <xf numFmtId="0" fontId="9" fillId="2" borderId="1" xfId="0" applyFont="1" applyFill="1" applyBorder="1" applyAlignment="1">
      <alignment vertical="center" shrinkToFit="1"/>
    </xf>
    <xf numFmtId="0" fontId="9" fillId="2" borderId="7" xfId="0" applyFont="1" applyFill="1" applyBorder="1" applyAlignment="1">
      <alignment vertical="center" shrinkToFit="1"/>
    </xf>
    <xf numFmtId="38" fontId="11" fillId="5" borderId="65" xfId="0" applyNumberFormat="1" applyFont="1" applyFill="1" applyBorder="1" applyAlignment="1">
      <alignment horizontal="center" vertical="center" wrapText="1"/>
    </xf>
    <xf numFmtId="38" fontId="11" fillId="5" borderId="56" xfId="0" applyNumberFormat="1" applyFont="1" applyFill="1" applyBorder="1" applyAlignment="1">
      <alignment horizontal="center" vertical="center" wrapText="1"/>
    </xf>
    <xf numFmtId="0" fontId="9" fillId="2" borderId="6" xfId="0" applyFont="1" applyFill="1" applyBorder="1">
      <alignment vertical="center"/>
    </xf>
    <xf numFmtId="0" fontId="9" fillId="2" borderId="1" xfId="0" applyFont="1" applyFill="1" applyBorder="1">
      <alignment vertical="center"/>
    </xf>
    <xf numFmtId="0" fontId="9" fillId="2" borderId="7" xfId="0" applyFont="1" applyFill="1" applyBorder="1">
      <alignment vertical="center"/>
    </xf>
    <xf numFmtId="38" fontId="4" fillId="0" borderId="15" xfId="1" applyFont="1" applyFill="1" applyBorder="1" applyAlignment="1">
      <alignment horizontal="center" vertical="center"/>
    </xf>
    <xf numFmtId="0" fontId="4" fillId="2" borderId="6" xfId="0" applyFont="1" applyFill="1" applyBorder="1">
      <alignment vertical="center"/>
    </xf>
    <xf numFmtId="0" fontId="4" fillId="2" borderId="1" xfId="0" applyFont="1" applyFill="1" applyBorder="1">
      <alignment vertical="center"/>
    </xf>
    <xf numFmtId="0" fontId="4" fillId="2" borderId="7" xfId="0" applyFont="1" applyFill="1" applyBorder="1">
      <alignment vertical="center"/>
    </xf>
    <xf numFmtId="0" fontId="4" fillId="2" borderId="6" xfId="0" applyFont="1" applyFill="1" applyBorder="1" applyAlignment="1">
      <alignment vertical="center" wrapText="1"/>
    </xf>
    <xf numFmtId="0" fontId="4" fillId="2" borderId="1" xfId="0" applyFont="1" applyFill="1" applyBorder="1" applyAlignment="1">
      <alignment vertical="center" wrapText="1"/>
    </xf>
    <xf numFmtId="0" fontId="4" fillId="2" borderId="7" xfId="0" applyFont="1" applyFill="1" applyBorder="1" applyAlignment="1">
      <alignment vertical="center" wrapText="1"/>
    </xf>
    <xf numFmtId="0" fontId="9" fillId="0" borderId="47"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4" fillId="0" borderId="0" xfId="0" applyFont="1" applyAlignment="1">
      <alignment horizontal="center" vertical="center"/>
    </xf>
    <xf numFmtId="38" fontId="5" fillId="5" borderId="40" xfId="1" applyFont="1" applyFill="1" applyBorder="1" applyAlignment="1">
      <alignment horizontal="center" vertical="center" wrapText="1"/>
    </xf>
    <xf numFmtId="38" fontId="5" fillId="5" borderId="36" xfId="1" applyFont="1" applyFill="1" applyBorder="1" applyAlignment="1">
      <alignment horizontal="center" vertical="center" wrapText="1"/>
    </xf>
    <xf numFmtId="38" fontId="5" fillId="5" borderId="37" xfId="1"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9" fillId="2" borderId="2" xfId="0" applyFont="1" applyFill="1" applyBorder="1">
      <alignment vertical="center"/>
    </xf>
    <xf numFmtId="49" fontId="9" fillId="2" borderId="2" xfId="0" applyNumberFormat="1" applyFont="1" applyFill="1" applyBorder="1">
      <alignment vertical="center"/>
    </xf>
    <xf numFmtId="0" fontId="5" fillId="0" borderId="11" xfId="0" applyFont="1" applyBorder="1" applyAlignment="1">
      <alignment horizontal="center" vertical="center"/>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xf>
    <xf numFmtId="38" fontId="5" fillId="0" borderId="10" xfId="1" applyFont="1" applyFill="1" applyBorder="1" applyAlignment="1">
      <alignment horizontal="center" vertical="center" wrapText="1"/>
    </xf>
    <xf numFmtId="38" fontId="5" fillId="0" borderId="0" xfId="1" applyFont="1" applyFill="1" applyBorder="1" applyAlignment="1">
      <alignment horizontal="center" vertical="center" wrapText="1"/>
    </xf>
    <xf numFmtId="38" fontId="5" fillId="0" borderId="8" xfId="1" applyFont="1" applyFill="1" applyBorder="1" applyAlignment="1">
      <alignment horizontal="center" vertical="center" wrapText="1"/>
    </xf>
    <xf numFmtId="38" fontId="5" fillId="0" borderId="40" xfId="1" applyFont="1" applyFill="1" applyBorder="1" applyAlignment="1">
      <alignment vertical="center" wrapText="1"/>
    </xf>
    <xf numFmtId="38" fontId="5" fillId="0" borderId="36" xfId="1" applyFont="1" applyFill="1" applyBorder="1" applyAlignment="1">
      <alignment vertical="center" wrapText="1"/>
    </xf>
    <xf numFmtId="38" fontId="5" fillId="0" borderId="37" xfId="1" applyFont="1" applyFill="1" applyBorder="1" applyAlignment="1">
      <alignmen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21" xfId="0" applyFont="1" applyBorder="1" applyAlignment="1">
      <alignment horizontal="left" vertical="center" wrapText="1"/>
    </xf>
    <xf numFmtId="0" fontId="8" fillId="0" borderId="0" xfId="0" applyFont="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38" fontId="9" fillId="0" borderId="10" xfId="1" applyFont="1" applyFill="1" applyBorder="1" applyAlignment="1">
      <alignment horizontal="right" vertical="center" wrapText="1"/>
    </xf>
    <xf numFmtId="0" fontId="9" fillId="2" borderId="2" xfId="0" applyFont="1" applyFill="1" applyBorder="1" applyAlignment="1">
      <alignment vertical="center" wrapText="1"/>
    </xf>
    <xf numFmtId="0" fontId="4" fillId="0" borderId="1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5" fillId="0" borderId="2" xfId="0" applyFont="1" applyBorder="1" applyAlignment="1">
      <alignment horizontal="left" vertical="center"/>
    </xf>
    <xf numFmtId="0" fontId="9" fillId="0" borderId="47" xfId="0" quotePrefix="1" applyFont="1" applyBorder="1" applyAlignment="1">
      <alignment horizontal="right" vertical="center" wrapText="1"/>
    </xf>
    <xf numFmtId="0" fontId="9" fillId="0" borderId="76" xfId="0" quotePrefix="1" applyFont="1" applyBorder="1" applyAlignment="1">
      <alignment horizontal="right" vertical="center" wrapText="1"/>
    </xf>
    <xf numFmtId="0" fontId="14" fillId="0" borderId="7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78" xfId="0" applyFont="1" applyBorder="1" applyAlignment="1">
      <alignment horizontal="center" vertical="center" wrapText="1"/>
    </xf>
    <xf numFmtId="38" fontId="15" fillId="0" borderId="62" xfId="0" applyNumberFormat="1" applyFont="1" applyBorder="1" applyAlignment="1">
      <alignment horizontal="center" vertical="center"/>
    </xf>
    <xf numFmtId="38" fontId="15" fillId="0" borderId="78" xfId="0" applyNumberFormat="1" applyFont="1" applyBorder="1" applyAlignment="1">
      <alignment horizontal="center" vertical="center"/>
    </xf>
    <xf numFmtId="0" fontId="14" fillId="0" borderId="18" xfId="0" applyFont="1" applyBorder="1" applyAlignment="1">
      <alignment horizontal="center" vertical="center"/>
    </xf>
    <xf numFmtId="0" fontId="14" fillId="0" borderId="28" xfId="0" applyFont="1" applyBorder="1" applyAlignment="1">
      <alignment horizontal="center" vertical="center"/>
    </xf>
    <xf numFmtId="0" fontId="14" fillId="0" borderId="23" xfId="0" applyFont="1" applyBorder="1" applyAlignment="1">
      <alignment horizontal="center" vertical="center"/>
    </xf>
    <xf numFmtId="0" fontId="14" fillId="0" borderId="78" xfId="0" applyFont="1" applyBorder="1" applyAlignment="1">
      <alignment horizontal="center" vertical="center"/>
    </xf>
    <xf numFmtId="38" fontId="15" fillId="0" borderId="23" xfId="0" applyNumberFormat="1" applyFont="1" applyBorder="1" applyAlignment="1">
      <alignment horizontal="center" vertical="center"/>
    </xf>
    <xf numFmtId="0" fontId="14" fillId="0" borderId="20" xfId="0" applyFont="1" applyBorder="1" applyAlignment="1">
      <alignment horizontal="center" vertical="center" wrapText="1"/>
    </xf>
    <xf numFmtId="0" fontId="14" fillId="0" borderId="2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38" fontId="15" fillId="5" borderId="62" xfId="0" applyNumberFormat="1" applyFont="1" applyFill="1" applyBorder="1" applyAlignment="1">
      <alignment horizontal="center" vertical="center"/>
    </xf>
    <xf numFmtId="38" fontId="15" fillId="5" borderId="25" xfId="0" applyNumberFormat="1" applyFont="1" applyFill="1" applyBorder="1" applyAlignment="1">
      <alignment horizontal="center" vertical="center"/>
    </xf>
    <xf numFmtId="0" fontId="9" fillId="0" borderId="47" xfId="0" applyFont="1" applyBorder="1" applyAlignment="1">
      <alignment horizontal="right" vertical="center"/>
    </xf>
    <xf numFmtId="0" fontId="9" fillId="0" borderId="76" xfId="0" applyFont="1" applyBorder="1" applyAlignment="1">
      <alignment horizontal="right" vertical="center"/>
    </xf>
    <xf numFmtId="0" fontId="9" fillId="0" borderId="47" xfId="0" applyFont="1" applyBorder="1" applyAlignment="1">
      <alignment horizontal="right" vertical="center" wrapText="1"/>
    </xf>
    <xf numFmtId="0" fontId="9" fillId="0" borderId="76" xfId="0" applyFont="1" applyBorder="1" applyAlignment="1">
      <alignment horizontal="righ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26" xfId="0" applyFont="1" applyBorder="1" applyAlignment="1">
      <alignment horizontal="center" vertical="center"/>
    </xf>
    <xf numFmtId="0" fontId="9" fillId="0" borderId="13" xfId="0" applyFont="1" applyBorder="1" applyAlignment="1">
      <alignment horizontal="center" vertical="center" wrapText="1"/>
    </xf>
    <xf numFmtId="0" fontId="9" fillId="0" borderId="62"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82" xfId="0" applyFont="1" applyBorder="1" applyAlignment="1">
      <alignment horizontal="center" vertical="center" wrapText="1"/>
    </xf>
    <xf numFmtId="0" fontId="5" fillId="0" borderId="9"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12" xfId="0" applyFont="1" applyBorder="1" applyAlignment="1">
      <alignment horizontal="center" vertical="center" textRotation="255"/>
    </xf>
    <xf numFmtId="0" fontId="9" fillId="0" borderId="9" xfId="0" applyFont="1" applyBorder="1" applyAlignment="1">
      <alignment horizontal="center" vertical="center" textRotation="255" wrapText="1"/>
    </xf>
    <xf numFmtId="0" fontId="9" fillId="0" borderId="13" xfId="0" applyFont="1" applyBorder="1" applyAlignment="1">
      <alignment horizontal="center" vertical="center" textRotation="255" wrapText="1"/>
    </xf>
    <xf numFmtId="0" fontId="9" fillId="0" borderId="12" xfId="0" applyFont="1" applyBorder="1" applyAlignment="1">
      <alignment horizontal="center" vertical="center" textRotation="255" wrapText="1"/>
    </xf>
    <xf numFmtId="0" fontId="9" fillId="0" borderId="77" xfId="0" applyFont="1" applyBorder="1" applyAlignment="1">
      <alignment vertical="center" wrapText="1"/>
    </xf>
    <xf numFmtId="0" fontId="9" fillId="0" borderId="28" xfId="0" applyFont="1" applyBorder="1" applyAlignment="1">
      <alignment vertical="center" wrapText="1"/>
    </xf>
    <xf numFmtId="0" fontId="9" fillId="0" borderId="62" xfId="0" applyFont="1" applyBorder="1" applyAlignment="1">
      <alignment vertical="center" wrapText="1"/>
    </xf>
    <xf numFmtId="0" fontId="9" fillId="0" borderId="78" xfId="0" applyFont="1" applyBorder="1" applyAlignment="1">
      <alignment vertical="center" wrapText="1"/>
    </xf>
    <xf numFmtId="0" fontId="5" fillId="0" borderId="77" xfId="0" applyFont="1" applyBorder="1" applyAlignment="1">
      <alignment vertical="center" wrapText="1"/>
    </xf>
    <xf numFmtId="0" fontId="5" fillId="0" borderId="28"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62" xfId="0" applyFont="1" applyBorder="1" applyAlignment="1">
      <alignment vertical="center" wrapText="1"/>
    </xf>
    <xf numFmtId="0" fontId="5" fillId="0" borderId="78" xfId="0" applyFont="1" applyBorder="1" applyAlignment="1">
      <alignment vertical="center" wrapText="1"/>
    </xf>
  </cellXfs>
  <cellStyles count="4">
    <cellStyle name="桁区切り" xfId="1" builtinId="6"/>
    <cellStyle name="桁区切り 2" xfId="3" xr:uid="{A4ED61B4-81FC-46B6-8A00-218A7C2656BC}"/>
    <cellStyle name="標準" xfId="0" builtinId="0"/>
    <cellStyle name="標準 2" xfId="2" xr:uid="{5601F976-1D9C-4011-AD60-359525A917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402166</xdr:colOff>
      <xdr:row>3</xdr:row>
      <xdr:rowOff>161925</xdr:rowOff>
    </xdr:from>
    <xdr:to>
      <xdr:col>9</xdr:col>
      <xdr:colOff>804333</xdr:colOff>
      <xdr:row>5</xdr:row>
      <xdr:rowOff>148166</xdr:rowOff>
    </xdr:to>
    <xdr:sp macro="" textlink="">
      <xdr:nvSpPr>
        <xdr:cNvPr id="3" name="テキスト ボックス 2">
          <a:extLst>
            <a:ext uri="{FF2B5EF4-FFF2-40B4-BE49-F238E27FC236}">
              <a16:creationId xmlns:a16="http://schemas.microsoft.com/office/drawing/2014/main" id="{4CD57959-0B47-14ED-DDE2-F344A35DC555}"/>
            </a:ext>
          </a:extLst>
        </xdr:cNvPr>
        <xdr:cNvSpPr txBox="1"/>
      </xdr:nvSpPr>
      <xdr:spPr>
        <a:xfrm>
          <a:off x="4000499" y="828675"/>
          <a:ext cx="4466167" cy="621241"/>
        </a:xfrm>
        <a:prstGeom prst="rect">
          <a:avLst/>
        </a:prstGeom>
        <a:solidFill>
          <a:schemeClr val="accent2">
            <a:lumMod val="20000"/>
            <a:lumOff val="80000"/>
          </a:schemeClr>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！シート名は変更しないでください！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592667</xdr:colOff>
      <xdr:row>3</xdr:row>
      <xdr:rowOff>179916</xdr:rowOff>
    </xdr:from>
    <xdr:to>
      <xdr:col>11</xdr:col>
      <xdr:colOff>165100</xdr:colOff>
      <xdr:row>5</xdr:row>
      <xdr:rowOff>153457</xdr:rowOff>
    </xdr:to>
    <xdr:sp macro="" textlink="">
      <xdr:nvSpPr>
        <xdr:cNvPr id="2" name="テキスト ボックス 1">
          <a:extLst>
            <a:ext uri="{FF2B5EF4-FFF2-40B4-BE49-F238E27FC236}">
              <a16:creationId xmlns:a16="http://schemas.microsoft.com/office/drawing/2014/main" id="{590C2FF8-2449-4D5F-B365-A798BF38D430}"/>
            </a:ext>
          </a:extLst>
        </xdr:cNvPr>
        <xdr:cNvSpPr txBox="1"/>
      </xdr:nvSpPr>
      <xdr:spPr>
        <a:xfrm>
          <a:off x="4191000" y="846666"/>
          <a:ext cx="4472517" cy="608541"/>
        </a:xfrm>
        <a:prstGeom prst="rect">
          <a:avLst/>
        </a:prstGeom>
        <a:solidFill>
          <a:schemeClr val="accent2">
            <a:lumMod val="20000"/>
            <a:lumOff val="80000"/>
          </a:schemeClr>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！シート名は変更しないでください！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486833</xdr:colOff>
      <xdr:row>3</xdr:row>
      <xdr:rowOff>190500</xdr:rowOff>
    </xdr:from>
    <xdr:to>
      <xdr:col>11</xdr:col>
      <xdr:colOff>56091</xdr:colOff>
      <xdr:row>5</xdr:row>
      <xdr:rowOff>167216</xdr:rowOff>
    </xdr:to>
    <xdr:sp macro="" textlink="">
      <xdr:nvSpPr>
        <xdr:cNvPr id="2" name="テキスト ボックス 1">
          <a:extLst>
            <a:ext uri="{FF2B5EF4-FFF2-40B4-BE49-F238E27FC236}">
              <a16:creationId xmlns:a16="http://schemas.microsoft.com/office/drawing/2014/main" id="{6FC89CEA-9165-46AD-B433-2F314BC11658}"/>
            </a:ext>
          </a:extLst>
        </xdr:cNvPr>
        <xdr:cNvSpPr txBox="1"/>
      </xdr:nvSpPr>
      <xdr:spPr>
        <a:xfrm>
          <a:off x="4085166" y="857250"/>
          <a:ext cx="4469342" cy="611716"/>
        </a:xfrm>
        <a:prstGeom prst="rect">
          <a:avLst/>
        </a:prstGeom>
        <a:solidFill>
          <a:schemeClr val="accent2">
            <a:lumMod val="20000"/>
            <a:lumOff val="80000"/>
          </a:schemeClr>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！シート名は変更しないでください！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370417</xdr:colOff>
      <xdr:row>3</xdr:row>
      <xdr:rowOff>169334</xdr:rowOff>
    </xdr:from>
    <xdr:to>
      <xdr:col>6</xdr:col>
      <xdr:colOff>1597026</xdr:colOff>
      <xdr:row>5</xdr:row>
      <xdr:rowOff>146050</xdr:rowOff>
    </xdr:to>
    <xdr:sp macro="" textlink="">
      <xdr:nvSpPr>
        <xdr:cNvPr id="2" name="テキスト ボックス 1">
          <a:extLst>
            <a:ext uri="{FF2B5EF4-FFF2-40B4-BE49-F238E27FC236}">
              <a16:creationId xmlns:a16="http://schemas.microsoft.com/office/drawing/2014/main" id="{14A8CE5D-061C-4B7B-9AAA-B89EB252B858}"/>
            </a:ext>
          </a:extLst>
        </xdr:cNvPr>
        <xdr:cNvSpPr txBox="1"/>
      </xdr:nvSpPr>
      <xdr:spPr>
        <a:xfrm>
          <a:off x="3852334" y="836084"/>
          <a:ext cx="4475692" cy="611716"/>
        </a:xfrm>
        <a:prstGeom prst="rect">
          <a:avLst/>
        </a:prstGeom>
        <a:solidFill>
          <a:schemeClr val="accent2">
            <a:lumMod val="20000"/>
            <a:lumOff val="80000"/>
          </a:schemeClr>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！シート名は変更しないでください！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433917</xdr:colOff>
      <xdr:row>3</xdr:row>
      <xdr:rowOff>169333</xdr:rowOff>
    </xdr:from>
    <xdr:to>
      <xdr:col>9</xdr:col>
      <xdr:colOff>546100</xdr:colOff>
      <xdr:row>5</xdr:row>
      <xdr:rowOff>146049</xdr:rowOff>
    </xdr:to>
    <xdr:sp macro="" textlink="">
      <xdr:nvSpPr>
        <xdr:cNvPr id="2" name="テキスト ボックス 1">
          <a:extLst>
            <a:ext uri="{FF2B5EF4-FFF2-40B4-BE49-F238E27FC236}">
              <a16:creationId xmlns:a16="http://schemas.microsoft.com/office/drawing/2014/main" id="{43F2ABF2-49D6-454E-9522-F0D5FA153014}"/>
            </a:ext>
          </a:extLst>
        </xdr:cNvPr>
        <xdr:cNvSpPr txBox="1"/>
      </xdr:nvSpPr>
      <xdr:spPr>
        <a:xfrm>
          <a:off x="5048250" y="836083"/>
          <a:ext cx="4472517" cy="611716"/>
        </a:xfrm>
        <a:prstGeom prst="rect">
          <a:avLst/>
        </a:prstGeom>
        <a:solidFill>
          <a:schemeClr val="accent2">
            <a:lumMod val="20000"/>
            <a:lumOff val="80000"/>
          </a:schemeClr>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t>！シート名は変更しないでください！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6EE09-7C80-4D5E-8B3D-DC3D8CEF0A45}">
  <sheetPr codeName="Sheet1">
    <pageSetUpPr fitToPage="1"/>
  </sheetPr>
  <dimension ref="A2:T39"/>
  <sheetViews>
    <sheetView view="pageBreakPreview" zoomScale="90" zoomScaleNormal="100" zoomScaleSheetLayoutView="90" workbookViewId="0">
      <selection activeCell="B4" sqref="B4:E4"/>
    </sheetView>
  </sheetViews>
  <sheetFormatPr defaultColWidth="9" defaultRowHeight="12" x14ac:dyDescent="0.55000000000000004"/>
  <cols>
    <col min="1" max="1" width="11.83203125" style="1" customWidth="1"/>
    <col min="2" max="2" width="3.75" style="1" customWidth="1"/>
    <col min="3" max="3" width="13.9140625" style="1" customWidth="1"/>
    <col min="4" max="4" width="3.75" style="1" customWidth="1"/>
    <col min="5" max="6" width="13.83203125" style="1" customWidth="1"/>
    <col min="7" max="7" width="15.08203125" style="1" customWidth="1"/>
    <col min="8" max="8" width="16.25" style="1" customWidth="1"/>
    <col min="9" max="9" width="8" style="1" customWidth="1"/>
    <col min="10" max="10" width="13.83203125" style="1" customWidth="1"/>
    <col min="11" max="11" width="14.08203125" style="1" customWidth="1"/>
    <col min="12" max="12" width="33.33203125" style="1" customWidth="1"/>
    <col min="13" max="13" width="14" style="1" customWidth="1"/>
    <col min="14" max="14" width="14.9140625" style="1" customWidth="1"/>
    <col min="15" max="15" width="13.33203125" style="1" customWidth="1"/>
    <col min="16" max="16" width="13.83203125" style="1" customWidth="1"/>
    <col min="17" max="17" width="20.83203125" style="1" customWidth="1"/>
    <col min="18" max="18" width="12.33203125" style="1" customWidth="1"/>
    <col min="19" max="19" width="9.33203125" style="1" bestFit="1" customWidth="1"/>
    <col min="20" max="16384" width="9" style="1"/>
  </cols>
  <sheetData>
    <row r="2" spans="1:20" ht="30.75" customHeight="1" x14ac:dyDescent="0.55000000000000004">
      <c r="A2" s="224" t="s">
        <v>106</v>
      </c>
      <c r="B2" s="224"/>
      <c r="C2" s="224"/>
      <c r="D2" s="224"/>
      <c r="E2" s="224"/>
      <c r="F2" s="224"/>
      <c r="G2" s="224"/>
      <c r="H2" s="224"/>
      <c r="I2" s="224"/>
      <c r="J2" s="224"/>
      <c r="K2" s="224"/>
      <c r="L2" s="224"/>
      <c r="M2" s="224"/>
      <c r="N2" s="224"/>
      <c r="O2" s="224"/>
      <c r="P2" s="224"/>
      <c r="Q2" s="224"/>
    </row>
    <row r="3" spans="1:20" ht="9.75" customHeight="1" thickBot="1" x14ac:dyDescent="0.6">
      <c r="R3" s="50"/>
      <c r="S3" s="50"/>
      <c r="T3" s="50"/>
    </row>
    <row r="4" spans="1:20" ht="25" customHeight="1" x14ac:dyDescent="0.55000000000000004">
      <c r="A4" s="46" t="s">
        <v>0</v>
      </c>
      <c r="B4" s="259"/>
      <c r="C4" s="260"/>
      <c r="D4" s="260"/>
      <c r="E4" s="261"/>
      <c r="H4" s="4"/>
      <c r="P4" s="4"/>
      <c r="R4" s="226" t="s">
        <v>18</v>
      </c>
      <c r="S4" s="227"/>
      <c r="T4" s="228"/>
    </row>
    <row r="5" spans="1:20" ht="25" customHeight="1" x14ac:dyDescent="0.55000000000000004">
      <c r="A5" s="46" t="s">
        <v>43</v>
      </c>
      <c r="B5" s="221"/>
      <c r="C5" s="222"/>
      <c r="D5" s="222"/>
      <c r="E5" s="223"/>
      <c r="F5" s="4"/>
      <c r="H5" s="4"/>
      <c r="I5" s="4"/>
      <c r="J5" s="4"/>
      <c r="K5" s="4"/>
      <c r="L5" s="4"/>
      <c r="M5" s="4"/>
      <c r="N5" s="4"/>
      <c r="O5" s="4"/>
      <c r="P5" s="4"/>
      <c r="R5" s="229"/>
      <c r="S5" s="230"/>
      <c r="T5" s="231"/>
    </row>
    <row r="6" spans="1:20" ht="25" customHeight="1" x14ac:dyDescent="0.55000000000000004">
      <c r="A6" s="47" t="s">
        <v>8</v>
      </c>
      <c r="B6" s="238"/>
      <c r="C6" s="239"/>
      <c r="D6" s="239"/>
      <c r="E6" s="240"/>
      <c r="H6" s="4"/>
      <c r="I6" s="4"/>
      <c r="J6" s="4"/>
      <c r="K6" s="4"/>
      <c r="L6" s="4"/>
      <c r="M6" s="4"/>
      <c r="N6" s="4"/>
      <c r="O6" s="4"/>
      <c r="P6" s="4"/>
      <c r="R6" s="229"/>
      <c r="S6" s="230"/>
      <c r="T6" s="231"/>
    </row>
    <row r="7" spans="1:20" ht="25" customHeight="1" x14ac:dyDescent="0.55000000000000004">
      <c r="H7" s="3"/>
      <c r="P7" s="4"/>
      <c r="R7" s="229"/>
      <c r="S7" s="230"/>
      <c r="T7" s="231"/>
    </row>
    <row r="8" spans="1:20" ht="25" customHeight="1" x14ac:dyDescent="0.55000000000000004">
      <c r="A8" s="49" t="s">
        <v>45</v>
      </c>
      <c r="H8" s="3"/>
      <c r="I8" s="4"/>
      <c r="J8" s="4"/>
      <c r="K8" s="4"/>
      <c r="L8" s="4"/>
      <c r="M8" s="4"/>
      <c r="N8" s="4"/>
      <c r="O8" s="117"/>
      <c r="P8" s="4"/>
      <c r="R8" s="229"/>
      <c r="S8" s="230"/>
      <c r="T8" s="231"/>
    </row>
    <row r="9" spans="1:20" ht="25" customHeight="1" thickBot="1" x14ac:dyDescent="0.25">
      <c r="A9" s="187" t="s">
        <v>44</v>
      </c>
      <c r="B9" s="187"/>
      <c r="C9" s="187"/>
      <c r="D9" s="187"/>
      <c r="E9" s="187"/>
      <c r="F9" s="187"/>
      <c r="G9" s="187"/>
      <c r="H9" s="101"/>
      <c r="I9" s="101"/>
      <c r="J9" s="101"/>
      <c r="K9" s="9" t="s">
        <v>7</v>
      </c>
      <c r="L9" s="241" t="s">
        <v>47</v>
      </c>
      <c r="M9" s="242"/>
      <c r="N9" s="242"/>
      <c r="O9" s="126" t="s">
        <v>7</v>
      </c>
      <c r="P9" s="119"/>
      <c r="R9" s="232"/>
      <c r="S9" s="233"/>
      <c r="T9" s="234"/>
    </row>
    <row r="10" spans="1:20" s="3" customFormat="1" ht="36" x14ac:dyDescent="0.55000000000000004">
      <c r="A10" s="235" t="s">
        <v>11</v>
      </c>
      <c r="B10" s="236"/>
      <c r="C10" s="236"/>
      <c r="D10" s="237"/>
      <c r="E10" s="11" t="s">
        <v>1</v>
      </c>
      <c r="F10" s="11" t="s">
        <v>14</v>
      </c>
      <c r="G10" s="21" t="s">
        <v>26</v>
      </c>
      <c r="H10" s="243" t="s">
        <v>9</v>
      </c>
      <c r="I10" s="244"/>
      <c r="J10" s="245"/>
      <c r="K10" s="25" t="s">
        <v>2</v>
      </c>
      <c r="L10" s="188" t="s">
        <v>58</v>
      </c>
      <c r="M10" s="16" t="s">
        <v>14</v>
      </c>
      <c r="N10" s="17" t="s">
        <v>31</v>
      </c>
      <c r="O10" s="112" t="s">
        <v>2</v>
      </c>
      <c r="P10" s="27" t="s">
        <v>53</v>
      </c>
      <c r="Q10" s="93" t="s">
        <v>107</v>
      </c>
    </row>
    <row r="11" spans="1:20" s="4" customFormat="1" ht="25" customHeight="1" x14ac:dyDescent="0.55000000000000004">
      <c r="A11" s="246"/>
      <c r="B11" s="247"/>
      <c r="C11" s="247"/>
      <c r="D11" s="248"/>
      <c r="E11" s="35" t="s">
        <v>3</v>
      </c>
      <c r="F11" s="35" t="s">
        <v>4</v>
      </c>
      <c r="G11" s="36" t="s">
        <v>13</v>
      </c>
      <c r="H11" s="256" t="s">
        <v>5</v>
      </c>
      <c r="I11" s="257"/>
      <c r="J11" s="258"/>
      <c r="K11" s="100" t="s">
        <v>6</v>
      </c>
      <c r="L11" s="113"/>
      <c r="M11" s="38" t="s">
        <v>28</v>
      </c>
      <c r="N11" s="39" t="s">
        <v>29</v>
      </c>
      <c r="O11" s="94" t="s">
        <v>30</v>
      </c>
      <c r="P11" s="41" t="s">
        <v>49</v>
      </c>
      <c r="Q11" s="94" t="s">
        <v>32</v>
      </c>
    </row>
    <row r="12" spans="1:20" s="6" customFormat="1" ht="25" customHeight="1" x14ac:dyDescent="0.55000000000000004">
      <c r="A12" s="246"/>
      <c r="B12" s="247"/>
      <c r="C12" s="247"/>
      <c r="D12" s="248"/>
      <c r="E12" s="5"/>
      <c r="F12" s="5"/>
      <c r="G12" s="189" t="s">
        <v>57</v>
      </c>
      <c r="H12" s="102" t="s">
        <v>23</v>
      </c>
      <c r="I12" s="2" t="s">
        <v>24</v>
      </c>
      <c r="J12" s="103" t="s">
        <v>25</v>
      </c>
      <c r="K12" s="26"/>
      <c r="L12" s="5"/>
      <c r="M12" s="20"/>
      <c r="N12" s="2" t="s">
        <v>57</v>
      </c>
      <c r="O12" s="70"/>
      <c r="P12" s="28"/>
      <c r="Q12" s="95"/>
    </row>
    <row r="13" spans="1:20" s="6" customFormat="1" ht="25" customHeight="1" x14ac:dyDescent="0.55000000000000004">
      <c r="A13" s="249"/>
      <c r="B13" s="250"/>
      <c r="C13" s="250"/>
      <c r="D13" s="251"/>
      <c r="E13" s="59"/>
      <c r="F13" s="59"/>
      <c r="G13" s="98">
        <f t="shared" ref="G13:G16" si="0">ROUNDDOWN(F13*0.8,-3)</f>
        <v>0</v>
      </c>
      <c r="H13" s="104"/>
      <c r="I13" s="87"/>
      <c r="J13" s="63">
        <f>ROUNDDOWN(H13*I13,0)</f>
        <v>0</v>
      </c>
      <c r="K13" s="64">
        <f>IF(J13&lt;G13,J13,G13)</f>
        <v>0</v>
      </c>
      <c r="L13" s="114"/>
      <c r="M13" s="61"/>
      <c r="N13" s="62">
        <f t="shared" ref="N13:N16" si="1">ROUNDDOWN(M13*0.8,-3)</f>
        <v>0</v>
      </c>
      <c r="O13" s="68">
        <f>N13</f>
        <v>0</v>
      </c>
      <c r="P13" s="86">
        <f>K13+O13</f>
        <v>0</v>
      </c>
      <c r="Q13" s="96">
        <f>IF(J13&lt;P13,J13,P13)</f>
        <v>0</v>
      </c>
    </row>
    <row r="14" spans="1:20" s="6" customFormat="1" ht="25" customHeight="1" x14ac:dyDescent="0.55000000000000004">
      <c r="A14" s="249"/>
      <c r="B14" s="250"/>
      <c r="C14" s="250"/>
      <c r="D14" s="251"/>
      <c r="E14" s="59"/>
      <c r="F14" s="59"/>
      <c r="G14" s="99">
        <f t="shared" si="0"/>
        <v>0</v>
      </c>
      <c r="H14" s="105"/>
      <c r="I14" s="87"/>
      <c r="J14" s="63">
        <f t="shared" ref="J14:J16" si="2">ROUNDDOWN(H14*I14,0)</f>
        <v>0</v>
      </c>
      <c r="K14" s="64">
        <f t="shared" ref="K14:K16" si="3">IF(J14&lt;G14,J14,G14)</f>
        <v>0</v>
      </c>
      <c r="L14" s="114"/>
      <c r="M14" s="61"/>
      <c r="N14" s="62">
        <f t="shared" si="1"/>
        <v>0</v>
      </c>
      <c r="O14" s="68">
        <f t="shared" ref="O14:O16" si="4">N14</f>
        <v>0</v>
      </c>
      <c r="P14" s="86">
        <f>K14+O14</f>
        <v>0</v>
      </c>
      <c r="Q14" s="96">
        <f t="shared" ref="Q14:Q15" si="5">IF(J14&lt;P14,J14,P14)</f>
        <v>0</v>
      </c>
    </row>
    <row r="15" spans="1:20" s="6" customFormat="1" ht="25" customHeight="1" x14ac:dyDescent="0.55000000000000004">
      <c r="A15" s="249"/>
      <c r="B15" s="250"/>
      <c r="C15" s="250"/>
      <c r="D15" s="251"/>
      <c r="E15" s="59"/>
      <c r="F15" s="59"/>
      <c r="G15" s="99">
        <f t="shared" si="0"/>
        <v>0</v>
      </c>
      <c r="H15" s="105"/>
      <c r="I15" s="87"/>
      <c r="J15" s="63">
        <f t="shared" si="2"/>
        <v>0</v>
      </c>
      <c r="K15" s="64">
        <f t="shared" si="3"/>
        <v>0</v>
      </c>
      <c r="L15" s="114"/>
      <c r="M15" s="61"/>
      <c r="N15" s="62">
        <f t="shared" si="1"/>
        <v>0</v>
      </c>
      <c r="O15" s="68">
        <f t="shared" si="4"/>
        <v>0</v>
      </c>
      <c r="P15" s="86">
        <f>K15+O15</f>
        <v>0</v>
      </c>
      <c r="Q15" s="96">
        <f t="shared" si="5"/>
        <v>0</v>
      </c>
    </row>
    <row r="16" spans="1:20" s="6" customFormat="1" ht="25" customHeight="1" thickBot="1" x14ac:dyDescent="0.6">
      <c r="A16" s="249"/>
      <c r="B16" s="250"/>
      <c r="C16" s="250"/>
      <c r="D16" s="251"/>
      <c r="E16" s="59"/>
      <c r="F16" s="59"/>
      <c r="G16" s="99">
        <f t="shared" si="0"/>
        <v>0</v>
      </c>
      <c r="H16" s="106"/>
      <c r="I16" s="107"/>
      <c r="J16" s="67">
        <f t="shared" si="2"/>
        <v>0</v>
      </c>
      <c r="K16" s="64">
        <f t="shared" si="3"/>
        <v>0</v>
      </c>
      <c r="L16" s="114"/>
      <c r="M16" s="61"/>
      <c r="N16" s="62">
        <f t="shared" si="1"/>
        <v>0</v>
      </c>
      <c r="O16" s="68">
        <f t="shared" si="4"/>
        <v>0</v>
      </c>
      <c r="P16" s="86">
        <f>K16+O16</f>
        <v>0</v>
      </c>
      <c r="Q16" s="97">
        <f>IF(J16&lt;P16,J16,P16)</f>
        <v>0</v>
      </c>
    </row>
    <row r="17" spans="1:17" s="6" customFormat="1" ht="25" customHeight="1" thickTop="1" thickBot="1" x14ac:dyDescent="0.6">
      <c r="A17" s="7"/>
      <c r="B17" s="45"/>
      <c r="C17" s="268" t="s">
        <v>27</v>
      </c>
      <c r="D17" s="269"/>
      <c r="E17" s="56">
        <f>SUM(E13:E16)</f>
        <v>0</v>
      </c>
      <c r="F17" s="56">
        <f>SUM(F13:F16)</f>
        <v>0</v>
      </c>
      <c r="G17" s="265"/>
      <c r="H17" s="266"/>
      <c r="I17" s="267"/>
      <c r="J17" s="179"/>
      <c r="K17" s="64">
        <f>SUM(K13:K16)</f>
        <v>0</v>
      </c>
      <c r="L17" s="115"/>
      <c r="M17" s="62">
        <f>SUM(M13:M16)</f>
        <v>0</v>
      </c>
      <c r="N17" s="116"/>
      <c r="O17" s="120">
        <f>SUM(O13:O16)</f>
        <v>0</v>
      </c>
      <c r="P17" s="111">
        <f>SUM(P13:P16)</f>
        <v>0</v>
      </c>
      <c r="Q17" s="172">
        <f>SUM(Q13:Q16)</f>
        <v>0</v>
      </c>
    </row>
    <row r="18" spans="1:17" s="6" customFormat="1" ht="25" customHeight="1" x14ac:dyDescent="0.55000000000000004">
      <c r="C18" s="3"/>
      <c r="D18" s="3"/>
      <c r="E18" s="8"/>
      <c r="F18" s="8"/>
      <c r="G18" s="12"/>
      <c r="H18" s="12"/>
      <c r="I18" s="12"/>
      <c r="J18" s="12"/>
      <c r="K18" s="8"/>
      <c r="L18" s="8"/>
      <c r="M18" s="8"/>
      <c r="N18" s="8"/>
      <c r="O18" s="121"/>
      <c r="P18" s="8"/>
    </row>
    <row r="19" spans="1:17" s="6" customFormat="1" ht="25" customHeight="1" x14ac:dyDescent="0.55000000000000004">
      <c r="A19" s="49" t="s">
        <v>46</v>
      </c>
      <c r="C19" s="3"/>
      <c r="D19" s="3"/>
      <c r="E19" s="8"/>
      <c r="F19" s="8"/>
      <c r="G19" s="12"/>
      <c r="H19" s="12"/>
      <c r="I19" s="12"/>
      <c r="J19" s="12"/>
      <c r="K19" s="8"/>
      <c r="L19" s="122"/>
      <c r="M19" s="122"/>
      <c r="N19" s="122"/>
      <c r="O19" s="122"/>
      <c r="P19" s="8"/>
    </row>
    <row r="20" spans="1:17" s="6" customFormat="1" ht="25" customHeight="1" thickBot="1" x14ac:dyDescent="0.25">
      <c r="A20" s="187" t="s">
        <v>44</v>
      </c>
      <c r="C20" s="3"/>
      <c r="D20" s="3"/>
      <c r="E20" s="8"/>
      <c r="F20" s="8"/>
      <c r="G20" s="12"/>
      <c r="H20" s="12"/>
      <c r="I20" s="12"/>
      <c r="J20" s="12"/>
      <c r="K20" s="124" t="s">
        <v>7</v>
      </c>
      <c r="L20" s="225" t="s">
        <v>47</v>
      </c>
      <c r="M20" s="225"/>
      <c r="N20" s="225"/>
      <c r="O20" s="118" t="s">
        <v>7</v>
      </c>
      <c r="P20" s="125"/>
    </row>
    <row r="21" spans="1:17" s="6" customFormat="1" ht="35" customHeight="1" x14ac:dyDescent="0.55000000000000004">
      <c r="A21" s="235" t="s">
        <v>11</v>
      </c>
      <c r="B21" s="236"/>
      <c r="C21" s="236"/>
      <c r="D21" s="237"/>
      <c r="E21" s="11" t="s">
        <v>1</v>
      </c>
      <c r="F21" s="11" t="s">
        <v>14</v>
      </c>
      <c r="G21" s="21" t="s">
        <v>33</v>
      </c>
      <c r="H21" s="243" t="s">
        <v>9</v>
      </c>
      <c r="I21" s="244"/>
      <c r="J21" s="245"/>
      <c r="K21" s="25" t="s">
        <v>2</v>
      </c>
      <c r="L21" s="188" t="s">
        <v>58</v>
      </c>
      <c r="M21" s="16" t="s">
        <v>14</v>
      </c>
      <c r="N21" s="17" t="s">
        <v>31</v>
      </c>
      <c r="O21" s="43" t="s">
        <v>2</v>
      </c>
      <c r="P21" s="27" t="s">
        <v>53</v>
      </c>
      <c r="Q21" s="93" t="s">
        <v>107</v>
      </c>
    </row>
    <row r="22" spans="1:17" s="6" customFormat="1" ht="25" customHeight="1" x14ac:dyDescent="0.55000000000000004">
      <c r="A22" s="246"/>
      <c r="B22" s="247"/>
      <c r="C22" s="247"/>
      <c r="D22" s="248"/>
      <c r="E22" s="35" t="s">
        <v>3</v>
      </c>
      <c r="F22" s="35" t="s">
        <v>4</v>
      </c>
      <c r="G22" s="36" t="s">
        <v>13</v>
      </c>
      <c r="H22" s="256" t="s">
        <v>5</v>
      </c>
      <c r="I22" s="257"/>
      <c r="J22" s="258"/>
      <c r="K22" s="100" t="s">
        <v>6</v>
      </c>
      <c r="L22" s="113"/>
      <c r="M22" s="38" t="s">
        <v>50</v>
      </c>
      <c r="N22" s="38" t="s">
        <v>51</v>
      </c>
      <c r="O22" s="40" t="s">
        <v>52</v>
      </c>
      <c r="P22" s="41" t="s">
        <v>48</v>
      </c>
      <c r="Q22" s="94" t="s">
        <v>32</v>
      </c>
    </row>
    <row r="23" spans="1:17" s="6" customFormat="1" ht="25" customHeight="1" x14ac:dyDescent="0.55000000000000004">
      <c r="A23" s="246"/>
      <c r="B23" s="247"/>
      <c r="C23" s="247"/>
      <c r="D23" s="248"/>
      <c r="E23" s="5"/>
      <c r="F23" s="5"/>
      <c r="G23" s="189" t="s">
        <v>57</v>
      </c>
      <c r="H23" s="102" t="s">
        <v>23</v>
      </c>
      <c r="I23" s="10" t="s">
        <v>24</v>
      </c>
      <c r="J23" s="103" t="s">
        <v>25</v>
      </c>
      <c r="K23" s="26"/>
      <c r="L23" s="5"/>
      <c r="M23" s="5"/>
      <c r="N23" s="2" t="s">
        <v>57</v>
      </c>
      <c r="O23" s="15"/>
      <c r="P23" s="28"/>
      <c r="Q23" s="95"/>
    </row>
    <row r="24" spans="1:17" s="6" customFormat="1" ht="25" customHeight="1" x14ac:dyDescent="0.55000000000000004">
      <c r="A24" s="270"/>
      <c r="B24" s="271"/>
      <c r="C24" s="271"/>
      <c r="D24" s="272"/>
      <c r="E24" s="59"/>
      <c r="F24" s="59"/>
      <c r="G24" s="98">
        <f t="shared" ref="G24:G27" si="6">ROUNDDOWN(F24*0.8,-3)</f>
        <v>0</v>
      </c>
      <c r="H24" s="104"/>
      <c r="I24" s="60"/>
      <c r="J24" s="63">
        <f>ROUNDDOWN(H24*I24,0)</f>
        <v>0</v>
      </c>
      <c r="K24" s="62">
        <f>IF(J24&lt;G24,J24,G24)</f>
        <v>0</v>
      </c>
      <c r="L24" s="123"/>
      <c r="M24" s="59"/>
      <c r="N24" s="56">
        <f>ROUNDDOWN(M24*0.8,-3)</f>
        <v>0</v>
      </c>
      <c r="O24" s="63">
        <f>N24</f>
        <v>0</v>
      </c>
      <c r="P24" s="86">
        <f>K24+O24</f>
        <v>0</v>
      </c>
      <c r="Q24" s="96">
        <f>IF(J24&lt;P24,J24,P24)</f>
        <v>0</v>
      </c>
    </row>
    <row r="25" spans="1:17" s="6" customFormat="1" ht="25" customHeight="1" x14ac:dyDescent="0.55000000000000004">
      <c r="A25" s="270"/>
      <c r="B25" s="271"/>
      <c r="C25" s="271"/>
      <c r="D25" s="272"/>
      <c r="E25" s="59"/>
      <c r="F25" s="59"/>
      <c r="G25" s="108">
        <f t="shared" si="6"/>
        <v>0</v>
      </c>
      <c r="H25" s="105"/>
      <c r="I25" s="60"/>
      <c r="J25" s="63">
        <f t="shared" ref="J25:J27" si="7">ROUNDDOWN(H25*I25,0)</f>
        <v>0</v>
      </c>
      <c r="K25" s="62">
        <f t="shared" ref="K25:K27" si="8">IF(J25&lt;G25,J25,G25)</f>
        <v>0</v>
      </c>
      <c r="L25" s="123"/>
      <c r="M25" s="59"/>
      <c r="N25" s="56">
        <f t="shared" ref="N25:N27" si="9">ROUNDDOWN(M25*0.8,-3)</f>
        <v>0</v>
      </c>
      <c r="O25" s="63">
        <f t="shared" ref="O25:O27" si="10">N25</f>
        <v>0</v>
      </c>
      <c r="P25" s="86">
        <f>K25+O25</f>
        <v>0</v>
      </c>
      <c r="Q25" s="96">
        <f t="shared" ref="Q25:Q26" si="11">IF(J25&lt;P25,J25,P25)</f>
        <v>0</v>
      </c>
    </row>
    <row r="26" spans="1:17" s="6" customFormat="1" ht="25" customHeight="1" x14ac:dyDescent="0.55000000000000004">
      <c r="A26" s="270"/>
      <c r="B26" s="271"/>
      <c r="C26" s="271"/>
      <c r="D26" s="272"/>
      <c r="E26" s="59"/>
      <c r="F26" s="59"/>
      <c r="G26" s="108">
        <f t="shared" si="6"/>
        <v>0</v>
      </c>
      <c r="H26" s="105"/>
      <c r="I26" s="60"/>
      <c r="J26" s="63">
        <f t="shared" si="7"/>
        <v>0</v>
      </c>
      <c r="K26" s="62">
        <f t="shared" si="8"/>
        <v>0</v>
      </c>
      <c r="L26" s="123"/>
      <c r="M26" s="59"/>
      <c r="N26" s="56">
        <f t="shared" si="9"/>
        <v>0</v>
      </c>
      <c r="O26" s="63">
        <f t="shared" si="10"/>
        <v>0</v>
      </c>
      <c r="P26" s="86">
        <f>K26+O26</f>
        <v>0</v>
      </c>
      <c r="Q26" s="96">
        <f t="shared" si="11"/>
        <v>0</v>
      </c>
    </row>
    <row r="27" spans="1:17" s="6" customFormat="1" ht="25" customHeight="1" thickBot="1" x14ac:dyDescent="0.6">
      <c r="A27" s="270"/>
      <c r="B27" s="271"/>
      <c r="C27" s="271"/>
      <c r="D27" s="272"/>
      <c r="E27" s="59"/>
      <c r="F27" s="59"/>
      <c r="G27" s="108">
        <f t="shared" si="6"/>
        <v>0</v>
      </c>
      <c r="H27" s="106"/>
      <c r="I27" s="109"/>
      <c r="J27" s="67">
        <f t="shared" si="7"/>
        <v>0</v>
      </c>
      <c r="K27" s="62">
        <f t="shared" si="8"/>
        <v>0</v>
      </c>
      <c r="L27" s="123"/>
      <c r="M27" s="59"/>
      <c r="N27" s="56">
        <f t="shared" si="9"/>
        <v>0</v>
      </c>
      <c r="O27" s="63">
        <f t="shared" si="10"/>
        <v>0</v>
      </c>
      <c r="P27" s="86">
        <f>K27+O27</f>
        <v>0</v>
      </c>
      <c r="Q27" s="110">
        <f>IF(J27&lt;P27,J27,P27)</f>
        <v>0</v>
      </c>
    </row>
    <row r="28" spans="1:17" s="6" customFormat="1" ht="25" customHeight="1" thickTop="1" thickBot="1" x14ac:dyDescent="0.6">
      <c r="A28" s="7"/>
      <c r="B28" s="45"/>
      <c r="C28" s="268" t="s">
        <v>27</v>
      </c>
      <c r="D28" s="269"/>
      <c r="E28" s="56">
        <f>SUM(E24:E27)</f>
        <v>0</v>
      </c>
      <c r="F28" s="56">
        <f>SUM(F24:F27)</f>
        <v>0</v>
      </c>
      <c r="G28" s="262"/>
      <c r="H28" s="263"/>
      <c r="I28" s="263"/>
      <c r="J28" s="179"/>
      <c r="K28" s="62">
        <f>SUM(K24:K27)</f>
        <v>0</v>
      </c>
      <c r="L28" s="115"/>
      <c r="M28" s="62">
        <f>SUM(M24:M27)</f>
        <v>0</v>
      </c>
      <c r="N28" s="116"/>
      <c r="O28" s="63">
        <f>SUM(O24:O27)</f>
        <v>0</v>
      </c>
      <c r="P28" s="111">
        <f>SUM(P24:P27)</f>
        <v>0</v>
      </c>
      <c r="Q28" s="172">
        <f>SUM(Q24:Q27)</f>
        <v>0</v>
      </c>
    </row>
    <row r="29" spans="1:17" s="6" customFormat="1" ht="25" customHeight="1" thickBot="1" x14ac:dyDescent="0.6">
      <c r="C29" s="3"/>
      <c r="D29" s="3"/>
      <c r="E29" s="8"/>
      <c r="F29" s="8"/>
      <c r="G29" s="12"/>
      <c r="H29" s="12"/>
      <c r="I29" s="12"/>
      <c r="J29" s="12"/>
      <c r="K29" s="8"/>
      <c r="L29" s="8"/>
      <c r="M29" s="8"/>
      <c r="N29" s="8"/>
      <c r="O29" s="8"/>
      <c r="P29" s="91"/>
      <c r="Q29" s="92"/>
    </row>
    <row r="30" spans="1:17" s="6" customFormat="1" ht="29.5" customHeight="1" thickTop="1" thickBot="1" x14ac:dyDescent="0.6">
      <c r="C30" s="3"/>
      <c r="D30" s="3"/>
      <c r="E30" s="8"/>
      <c r="F30" s="8"/>
      <c r="G30" s="12"/>
      <c r="H30" s="12"/>
      <c r="I30" s="12"/>
      <c r="J30" s="12"/>
      <c r="K30" s="8"/>
      <c r="L30" s="8"/>
      <c r="M30" s="8"/>
      <c r="N30" s="8"/>
      <c r="O30" s="89"/>
      <c r="P30" s="254" t="s">
        <v>108</v>
      </c>
      <c r="Q30" s="255"/>
    </row>
    <row r="31" spans="1:17" s="6" customFormat="1" ht="40.5" customHeight="1" thickTop="1" thickBot="1" x14ac:dyDescent="0.6">
      <c r="C31" s="3"/>
      <c r="D31" s="3"/>
      <c r="E31" s="8"/>
      <c r="F31" s="8"/>
      <c r="G31" s="12"/>
      <c r="H31" s="12"/>
      <c r="I31" s="264"/>
      <c r="J31" s="264"/>
      <c r="K31" s="12"/>
      <c r="L31" s="12"/>
      <c r="M31" s="12"/>
      <c r="N31" s="12"/>
      <c r="O31" s="90"/>
      <c r="P31" s="252">
        <f>Q17+P28</f>
        <v>0</v>
      </c>
      <c r="Q31" s="253"/>
    </row>
    <row r="32" spans="1:17" ht="12.5" thickTop="1" x14ac:dyDescent="0.55000000000000004">
      <c r="A32" s="1" t="s">
        <v>10</v>
      </c>
    </row>
    <row r="33" spans="1:1" x14ac:dyDescent="0.55000000000000004">
      <c r="A33" s="1" t="s">
        <v>12</v>
      </c>
    </row>
    <row r="34" spans="1:1" x14ac:dyDescent="0.55000000000000004">
      <c r="A34" s="1" t="s">
        <v>15</v>
      </c>
    </row>
    <row r="35" spans="1:1" x14ac:dyDescent="0.55000000000000004">
      <c r="A35" s="1" t="s">
        <v>16</v>
      </c>
    </row>
    <row r="36" spans="1:1" x14ac:dyDescent="0.55000000000000004">
      <c r="A36" s="1" t="s">
        <v>17</v>
      </c>
    </row>
    <row r="37" spans="1:1" x14ac:dyDescent="0.55000000000000004">
      <c r="A37" s="1" t="s">
        <v>109</v>
      </c>
    </row>
    <row r="38" spans="1:1" x14ac:dyDescent="0.55000000000000004">
      <c r="A38" s="1" t="s">
        <v>103</v>
      </c>
    </row>
    <row r="39" spans="1:1" x14ac:dyDescent="0.55000000000000004">
      <c r="A39" s="1" t="s">
        <v>42</v>
      </c>
    </row>
  </sheetData>
  <sheetProtection formatCells="0"/>
  <mergeCells count="32">
    <mergeCell ref="P31:Q31"/>
    <mergeCell ref="P30:Q30"/>
    <mergeCell ref="H11:J11"/>
    <mergeCell ref="B4:E4"/>
    <mergeCell ref="G28:I28"/>
    <mergeCell ref="I31:J31"/>
    <mergeCell ref="G17:I17"/>
    <mergeCell ref="H21:J21"/>
    <mergeCell ref="H22:J22"/>
    <mergeCell ref="C17:D17"/>
    <mergeCell ref="A23:D23"/>
    <mergeCell ref="A24:D24"/>
    <mergeCell ref="A25:D25"/>
    <mergeCell ref="A26:D26"/>
    <mergeCell ref="A27:D27"/>
    <mergeCell ref="C28:D28"/>
    <mergeCell ref="A22:D22"/>
    <mergeCell ref="A10:D10"/>
    <mergeCell ref="A11:D11"/>
    <mergeCell ref="A12:D12"/>
    <mergeCell ref="A13:D13"/>
    <mergeCell ref="A14:D14"/>
    <mergeCell ref="A15:D15"/>
    <mergeCell ref="A16:D16"/>
    <mergeCell ref="B5:E5"/>
    <mergeCell ref="A2:Q2"/>
    <mergeCell ref="L20:N20"/>
    <mergeCell ref="R4:T9"/>
    <mergeCell ref="A21:D21"/>
    <mergeCell ref="B6:E6"/>
    <mergeCell ref="L9:N9"/>
    <mergeCell ref="H10:J10"/>
  </mergeCells>
  <phoneticPr fontId="1"/>
  <printOptions horizontalCentered="1"/>
  <pageMargins left="0.31496062992125984" right="0.31496062992125984" top="1.1811023622047245" bottom="0.15748031496062992" header="0.86614173228346458" footer="0.31496062992125984"/>
  <pageSetup paperSize="9" scale="53" fitToHeight="0" orientation="landscape" r:id="rId1"/>
  <headerFooter>
    <oddHeader>&amp;L&amp;16別紙５（１）－１　①介護テクノロジー導入　ア・ウ</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BC46D-405F-401B-8626-825292463F23}">
  <sheetPr codeName="Sheet5">
    <pageSetUpPr fitToPage="1"/>
  </sheetPr>
  <dimension ref="A2:U44"/>
  <sheetViews>
    <sheetView view="pageBreakPreview" zoomScale="90" zoomScaleNormal="100" zoomScaleSheetLayoutView="90" workbookViewId="0">
      <selection activeCell="B4" sqref="B4:E4"/>
    </sheetView>
  </sheetViews>
  <sheetFormatPr defaultColWidth="9" defaultRowHeight="12" x14ac:dyDescent="0.55000000000000004"/>
  <cols>
    <col min="1" max="1" width="12" style="1" customWidth="1"/>
    <col min="2" max="2" width="3.75" style="1" customWidth="1"/>
    <col min="3" max="3" width="13.83203125" style="1" customWidth="1"/>
    <col min="4" max="4" width="3.75" style="1" customWidth="1"/>
    <col min="5" max="6" width="13.9140625" style="1" customWidth="1"/>
    <col min="7" max="7" width="15" style="1" customWidth="1"/>
    <col min="8" max="8" width="6.08203125" style="1" customWidth="1"/>
    <col min="9" max="9" width="6.58203125" style="1" customWidth="1"/>
    <col min="10" max="10" width="3.58203125" style="1" customWidth="1"/>
    <col min="11" max="11" width="19" style="1" customWidth="1"/>
    <col min="12" max="12" width="13.33203125" style="1" customWidth="1"/>
    <col min="13" max="13" width="33.25" style="1" customWidth="1"/>
    <col min="14" max="14" width="14.08203125" style="1" customWidth="1"/>
    <col min="15" max="15" width="14.75" style="1" customWidth="1"/>
    <col min="16" max="16" width="13.33203125" style="1" customWidth="1"/>
    <col min="17" max="17" width="13.83203125" style="1" customWidth="1"/>
    <col min="18" max="18" width="20.83203125" style="1" customWidth="1"/>
    <col min="19" max="19" width="10.83203125" style="1" customWidth="1"/>
    <col min="20" max="20" width="9.33203125" style="1" bestFit="1" customWidth="1"/>
    <col min="21" max="16384" width="9" style="1"/>
  </cols>
  <sheetData>
    <row r="2" spans="1:21" ht="30.75" customHeight="1" x14ac:dyDescent="0.55000000000000004">
      <c r="A2" s="224" t="s">
        <v>106</v>
      </c>
      <c r="B2" s="224"/>
      <c r="C2" s="224"/>
      <c r="D2" s="224"/>
      <c r="E2" s="224"/>
      <c r="F2" s="224"/>
      <c r="G2" s="224"/>
      <c r="H2" s="224"/>
      <c r="I2" s="224"/>
      <c r="J2" s="224"/>
      <c r="K2" s="224"/>
      <c r="L2" s="224"/>
      <c r="M2" s="224"/>
      <c r="N2" s="224"/>
      <c r="O2" s="224"/>
      <c r="P2" s="224"/>
      <c r="Q2" s="224"/>
      <c r="R2" s="224"/>
    </row>
    <row r="3" spans="1:21" ht="9.75" customHeight="1" thickBot="1" x14ac:dyDescent="0.6">
      <c r="S3" s="50"/>
      <c r="T3" s="50"/>
      <c r="U3" s="50"/>
    </row>
    <row r="4" spans="1:21" ht="25" customHeight="1" x14ac:dyDescent="0.55000000000000004">
      <c r="A4" s="46" t="s">
        <v>0</v>
      </c>
      <c r="B4" s="294"/>
      <c r="C4" s="295"/>
      <c r="D4" s="295"/>
      <c r="E4" s="296"/>
      <c r="H4" s="4"/>
      <c r="I4" s="4"/>
      <c r="Q4" s="4"/>
      <c r="S4" s="226" t="s">
        <v>18</v>
      </c>
      <c r="T4" s="227"/>
      <c r="U4" s="228"/>
    </row>
    <row r="5" spans="1:21" ht="25" customHeight="1" x14ac:dyDescent="0.55000000000000004">
      <c r="A5" s="46" t="s">
        <v>43</v>
      </c>
      <c r="B5" s="286"/>
      <c r="C5" s="287"/>
      <c r="D5" s="287"/>
      <c r="E5" s="288"/>
      <c r="F5" s="4"/>
      <c r="H5" s="4"/>
      <c r="I5" s="4"/>
      <c r="J5" s="4"/>
      <c r="K5" s="4"/>
      <c r="L5" s="4"/>
      <c r="M5" s="4"/>
      <c r="N5" s="4"/>
      <c r="O5" s="4"/>
      <c r="P5" s="4"/>
      <c r="Q5" s="4"/>
      <c r="S5" s="229"/>
      <c r="T5" s="230"/>
      <c r="U5" s="231"/>
    </row>
    <row r="6" spans="1:21" ht="25" customHeight="1" x14ac:dyDescent="0.55000000000000004">
      <c r="A6" s="47" t="s">
        <v>8</v>
      </c>
      <c r="B6" s="289"/>
      <c r="C6" s="290"/>
      <c r="D6" s="290"/>
      <c r="E6" s="291"/>
      <c r="H6" s="4"/>
      <c r="I6" s="4"/>
      <c r="J6" s="4"/>
      <c r="K6" s="4"/>
      <c r="L6" s="4"/>
      <c r="M6" s="4"/>
      <c r="N6" s="4"/>
      <c r="O6" s="4"/>
      <c r="P6" s="4"/>
      <c r="Q6" s="4"/>
      <c r="S6" s="229"/>
      <c r="T6" s="230"/>
      <c r="U6" s="231"/>
    </row>
    <row r="7" spans="1:21" ht="25" customHeight="1" x14ac:dyDescent="0.55000000000000004">
      <c r="H7" s="3"/>
      <c r="I7" s="3"/>
      <c r="Q7" s="4"/>
      <c r="S7" s="229"/>
      <c r="T7" s="230"/>
      <c r="U7" s="231"/>
    </row>
    <row r="8" spans="1:21" ht="25" customHeight="1" thickBot="1" x14ac:dyDescent="0.6">
      <c r="A8" s="49" t="s">
        <v>59</v>
      </c>
      <c r="H8" s="3"/>
      <c r="I8" s="3"/>
      <c r="J8" s="4"/>
      <c r="K8" s="4"/>
      <c r="L8" s="4"/>
      <c r="M8" s="4"/>
      <c r="N8" s="4"/>
      <c r="O8" s="4"/>
      <c r="P8" s="4"/>
      <c r="Q8" s="4"/>
      <c r="S8" s="232"/>
      <c r="T8" s="233"/>
      <c r="U8" s="234"/>
    </row>
    <row r="9" spans="1:21" ht="25" customHeight="1" thickBot="1" x14ac:dyDescent="0.25">
      <c r="A9" s="187" t="s">
        <v>44</v>
      </c>
      <c r="B9" s="187"/>
      <c r="C9" s="187"/>
      <c r="D9" s="187"/>
      <c r="E9" s="187"/>
      <c r="F9" s="187"/>
      <c r="G9" s="187"/>
      <c r="L9" s="118" t="s">
        <v>7</v>
      </c>
      <c r="M9" s="241" t="s">
        <v>56</v>
      </c>
      <c r="N9" s="242"/>
      <c r="O9" s="242"/>
      <c r="P9" s="126" t="s">
        <v>7</v>
      </c>
      <c r="Q9" s="3"/>
      <c r="S9" s="50"/>
      <c r="T9" s="50"/>
      <c r="U9" s="50"/>
    </row>
    <row r="10" spans="1:21" s="3" customFormat="1" ht="39.5" customHeight="1" x14ac:dyDescent="0.55000000000000004">
      <c r="A10" s="235" t="s">
        <v>11</v>
      </c>
      <c r="B10" s="236"/>
      <c r="C10" s="236"/>
      <c r="D10" s="237"/>
      <c r="E10" s="11" t="s">
        <v>1</v>
      </c>
      <c r="F10" s="11" t="s">
        <v>14</v>
      </c>
      <c r="G10" s="21" t="s">
        <v>26</v>
      </c>
      <c r="H10" s="243" t="s">
        <v>9</v>
      </c>
      <c r="I10" s="244"/>
      <c r="J10" s="244"/>
      <c r="K10" s="245"/>
      <c r="L10" s="3" t="s">
        <v>2</v>
      </c>
      <c r="M10" s="188" t="s">
        <v>58</v>
      </c>
      <c r="N10" s="16" t="s">
        <v>14</v>
      </c>
      <c r="O10" s="17" t="s">
        <v>31</v>
      </c>
      <c r="P10" s="43" t="s">
        <v>2</v>
      </c>
      <c r="Q10" s="27" t="s">
        <v>53</v>
      </c>
      <c r="R10" s="27" t="s">
        <v>107</v>
      </c>
    </row>
    <row r="11" spans="1:21" s="4" customFormat="1" ht="25" customHeight="1" x14ac:dyDescent="0.55000000000000004">
      <c r="A11" s="246"/>
      <c r="B11" s="247"/>
      <c r="C11" s="247"/>
      <c r="D11" s="248"/>
      <c r="E11" s="29" t="s">
        <v>3</v>
      </c>
      <c r="F11" s="29" t="s">
        <v>4</v>
      </c>
      <c r="G11" s="30" t="s">
        <v>13</v>
      </c>
      <c r="H11" s="282" t="s">
        <v>5</v>
      </c>
      <c r="I11" s="283"/>
      <c r="J11" s="283"/>
      <c r="K11" s="284"/>
      <c r="L11" s="129" t="s">
        <v>6</v>
      </c>
      <c r="M11" s="113"/>
      <c r="N11" s="32" t="s">
        <v>28</v>
      </c>
      <c r="O11" s="33" t="s">
        <v>29</v>
      </c>
      <c r="P11" s="69" t="s">
        <v>30</v>
      </c>
      <c r="Q11" s="34" t="s">
        <v>49</v>
      </c>
      <c r="R11" s="34" t="s">
        <v>32</v>
      </c>
    </row>
    <row r="12" spans="1:21" s="6" customFormat="1" ht="25" customHeight="1" x14ac:dyDescent="0.55000000000000004">
      <c r="A12" s="246"/>
      <c r="B12" s="247"/>
      <c r="C12" s="247"/>
      <c r="D12" s="248"/>
      <c r="E12" s="5"/>
      <c r="F12" s="5"/>
      <c r="G12" s="189" t="s">
        <v>57</v>
      </c>
      <c r="H12" s="273"/>
      <c r="I12" s="274"/>
      <c r="J12" s="274"/>
      <c r="K12" s="275"/>
      <c r="L12" s="26"/>
      <c r="M12" s="5"/>
      <c r="N12" s="20"/>
      <c r="O12" s="2" t="s">
        <v>57</v>
      </c>
      <c r="P12" s="70"/>
      <c r="Q12" s="28"/>
      <c r="R12" s="28"/>
    </row>
    <row r="13" spans="1:21" s="6" customFormat="1" ht="25" customHeight="1" x14ac:dyDescent="0.55000000000000004">
      <c r="A13" s="285"/>
      <c r="B13" s="285"/>
      <c r="C13" s="285"/>
      <c r="D13" s="285"/>
      <c r="E13" s="57"/>
      <c r="F13" s="58"/>
      <c r="G13" s="127">
        <f t="shared" ref="G13:G16" si="0">ROUNDDOWN(F13*0.8,-3)</f>
        <v>0</v>
      </c>
      <c r="H13" s="130" t="s">
        <v>38</v>
      </c>
      <c r="I13" s="53"/>
      <c r="J13" s="51" t="s">
        <v>37</v>
      </c>
      <c r="K13" s="131" t="str">
        <f>IF(I13="","",(IF(AND(I13&gt;=1,I13&lt;=10),1000000,IF(AND(I13&gt;=11,I13&lt;=20),1500000,IF(AND(I13&gt;=21,I13&lt;=30),2000000,2500000)))))</f>
        <v/>
      </c>
      <c r="L13" s="64">
        <f>IF(K13&lt;G13,K13,G13)</f>
        <v>0</v>
      </c>
      <c r="M13" s="114"/>
      <c r="N13" s="61"/>
      <c r="O13" s="62">
        <f>ROUNDDOWN(N13*0.8,-3)</f>
        <v>0</v>
      </c>
      <c r="P13" s="68">
        <f>O13</f>
        <v>0</v>
      </c>
      <c r="Q13" s="86">
        <f>L13+P13</f>
        <v>0</v>
      </c>
      <c r="R13" s="65">
        <f>IF(K13&lt;Q13,K13,Q13)</f>
        <v>0</v>
      </c>
    </row>
    <row r="14" spans="1:21" s="6" customFormat="1" ht="25" customHeight="1" x14ac:dyDescent="0.55000000000000004">
      <c r="A14" s="285"/>
      <c r="B14" s="285"/>
      <c r="C14" s="285"/>
      <c r="D14" s="285"/>
      <c r="E14" s="57"/>
      <c r="F14" s="58"/>
      <c r="G14" s="128">
        <f t="shared" si="0"/>
        <v>0</v>
      </c>
      <c r="H14" s="130" t="s">
        <v>38</v>
      </c>
      <c r="I14" s="53"/>
      <c r="J14" s="51" t="s">
        <v>37</v>
      </c>
      <c r="K14" s="131" t="str">
        <f t="shared" ref="K14:K16" si="1">IF(I14="","",(IF(AND(I14&gt;=1,I14&lt;=10),1000000,IF(AND(I14&gt;=11,I14&lt;=20),1500000,IF(AND(I14&gt;=21,I14&lt;=30),2000000,2500000)))))</f>
        <v/>
      </c>
      <c r="L14" s="64">
        <f t="shared" ref="L14:L16" si="2">IF(K14&lt;G14,K14,G14)</f>
        <v>0</v>
      </c>
      <c r="M14" s="114"/>
      <c r="N14" s="61"/>
      <c r="O14" s="62">
        <f t="shared" ref="O14:O16" si="3">ROUNDDOWN(N14*0.8,-3)</f>
        <v>0</v>
      </c>
      <c r="P14" s="68">
        <f t="shared" ref="P14:P16" si="4">O14</f>
        <v>0</v>
      </c>
      <c r="Q14" s="86">
        <f t="shared" ref="Q14:Q16" si="5">L14+P14</f>
        <v>0</v>
      </c>
      <c r="R14" s="65">
        <f t="shared" ref="R14:R15" si="6">IF(K14&lt;Q14,K14,Q14)</f>
        <v>0</v>
      </c>
    </row>
    <row r="15" spans="1:21" s="6" customFormat="1" ht="25" customHeight="1" x14ac:dyDescent="0.55000000000000004">
      <c r="A15" s="285"/>
      <c r="B15" s="285"/>
      <c r="C15" s="285"/>
      <c r="D15" s="285"/>
      <c r="E15" s="57"/>
      <c r="F15" s="58"/>
      <c r="G15" s="128">
        <f t="shared" si="0"/>
        <v>0</v>
      </c>
      <c r="H15" s="130" t="s">
        <v>38</v>
      </c>
      <c r="I15" s="53"/>
      <c r="J15" s="51" t="s">
        <v>37</v>
      </c>
      <c r="K15" s="131" t="str">
        <f t="shared" si="1"/>
        <v/>
      </c>
      <c r="L15" s="64">
        <f t="shared" si="2"/>
        <v>0</v>
      </c>
      <c r="M15" s="114"/>
      <c r="N15" s="61"/>
      <c r="O15" s="62">
        <f t="shared" si="3"/>
        <v>0</v>
      </c>
      <c r="P15" s="68">
        <f t="shared" si="4"/>
        <v>0</v>
      </c>
      <c r="Q15" s="86">
        <f t="shared" si="5"/>
        <v>0</v>
      </c>
      <c r="R15" s="65">
        <f t="shared" si="6"/>
        <v>0</v>
      </c>
    </row>
    <row r="16" spans="1:21" s="6" customFormat="1" ht="25" customHeight="1" thickBot="1" x14ac:dyDescent="0.6">
      <c r="A16" s="285"/>
      <c r="B16" s="285"/>
      <c r="C16" s="285"/>
      <c r="D16" s="285"/>
      <c r="E16" s="57"/>
      <c r="F16" s="58"/>
      <c r="G16" s="128">
        <f t="shared" si="0"/>
        <v>0</v>
      </c>
      <c r="H16" s="132" t="s">
        <v>38</v>
      </c>
      <c r="I16" s="133"/>
      <c r="J16" s="134" t="s">
        <v>37</v>
      </c>
      <c r="K16" s="180" t="str">
        <f t="shared" si="1"/>
        <v/>
      </c>
      <c r="L16" s="64">
        <f t="shared" si="2"/>
        <v>0</v>
      </c>
      <c r="M16" s="114"/>
      <c r="N16" s="61"/>
      <c r="O16" s="62">
        <f t="shared" si="3"/>
        <v>0</v>
      </c>
      <c r="P16" s="68">
        <f t="shared" si="4"/>
        <v>0</v>
      </c>
      <c r="Q16" s="86">
        <f t="shared" si="5"/>
        <v>0</v>
      </c>
      <c r="R16" s="66">
        <f>IF(K16&lt;Q16,K16,Q16)</f>
        <v>0</v>
      </c>
    </row>
    <row r="17" spans="1:21" s="6" customFormat="1" ht="25" customHeight="1" thickTop="1" thickBot="1" x14ac:dyDescent="0.6">
      <c r="A17" s="18"/>
      <c r="B17" s="26"/>
      <c r="C17" s="268" t="s">
        <v>27</v>
      </c>
      <c r="D17" s="269"/>
      <c r="E17" s="56">
        <f>SUM(E13:E16)</f>
        <v>0</v>
      </c>
      <c r="F17" s="55">
        <f>SUM(F13:F16)</f>
        <v>0</v>
      </c>
      <c r="G17" s="297"/>
      <c r="H17" s="266"/>
      <c r="I17" s="266"/>
      <c r="J17" s="266"/>
      <c r="K17" s="182"/>
      <c r="L17" s="56">
        <f>SUM(L13:L16)</f>
        <v>0</v>
      </c>
      <c r="M17" s="115"/>
      <c r="N17" s="56">
        <f>SUM(N13:N16)</f>
        <v>0</v>
      </c>
      <c r="O17" s="116"/>
      <c r="P17" s="68">
        <f>SUM(P13:P16)</f>
        <v>0</v>
      </c>
      <c r="Q17" s="139">
        <f>SUM(Q13:Q16)</f>
        <v>0</v>
      </c>
      <c r="R17" s="170">
        <f>SUM(R13:R16)</f>
        <v>0</v>
      </c>
    </row>
    <row r="18" spans="1:21" s="6" customFormat="1" ht="25" customHeight="1" x14ac:dyDescent="0.55000000000000004">
      <c r="C18" s="3"/>
      <c r="D18" s="3"/>
      <c r="E18" s="122"/>
      <c r="F18" s="122"/>
      <c r="G18" s="173"/>
      <c r="H18" s="173"/>
      <c r="I18" s="173"/>
      <c r="J18" s="173"/>
      <c r="K18" s="183"/>
      <c r="L18" s="8"/>
      <c r="M18" s="8"/>
      <c r="N18" s="8"/>
      <c r="O18" s="8"/>
      <c r="P18" s="8"/>
      <c r="Q18" s="8"/>
    </row>
    <row r="19" spans="1:21" ht="25" customHeight="1" thickBot="1" x14ac:dyDescent="0.25">
      <c r="A19" s="187" t="s">
        <v>44</v>
      </c>
      <c r="B19" s="42"/>
      <c r="C19" s="26"/>
      <c r="D19" s="26"/>
      <c r="E19" s="279" t="s">
        <v>74</v>
      </c>
      <c r="F19" s="280"/>
      <c r="G19" s="280"/>
      <c r="H19" s="280"/>
      <c r="I19" s="280"/>
      <c r="J19" s="280"/>
      <c r="K19" s="281"/>
      <c r="L19" s="118" t="s">
        <v>7</v>
      </c>
      <c r="M19" s="241" t="s">
        <v>56</v>
      </c>
      <c r="N19" s="242"/>
      <c r="O19" s="242"/>
      <c r="P19" s="126" t="s">
        <v>7</v>
      </c>
      <c r="Q19" s="3"/>
      <c r="S19" s="6"/>
      <c r="T19" s="6"/>
      <c r="U19" s="6"/>
    </row>
    <row r="20" spans="1:21" s="3" customFormat="1" ht="36" x14ac:dyDescent="0.55000000000000004">
      <c r="A20" s="235" t="s">
        <v>11</v>
      </c>
      <c r="B20" s="236"/>
      <c r="C20" s="236"/>
      <c r="D20" s="237"/>
      <c r="E20" s="11" t="s">
        <v>1</v>
      </c>
      <c r="F20" s="11" t="s">
        <v>14</v>
      </c>
      <c r="G20" s="48" t="s">
        <v>26</v>
      </c>
      <c r="H20" s="243" t="s">
        <v>9</v>
      </c>
      <c r="I20" s="244"/>
      <c r="J20" s="244"/>
      <c r="K20" s="245"/>
      <c r="L20" s="3" t="s">
        <v>2</v>
      </c>
      <c r="M20" s="188" t="s">
        <v>58</v>
      </c>
      <c r="N20" s="16" t="s">
        <v>14</v>
      </c>
      <c r="O20" s="17" t="s">
        <v>31</v>
      </c>
      <c r="P20" s="43" t="s">
        <v>2</v>
      </c>
      <c r="Q20" s="27" t="s">
        <v>53</v>
      </c>
      <c r="R20" s="27" t="s">
        <v>107</v>
      </c>
    </row>
    <row r="21" spans="1:21" s="4" customFormat="1" ht="25" customHeight="1" x14ac:dyDescent="0.55000000000000004">
      <c r="A21" s="246"/>
      <c r="B21" s="247"/>
      <c r="C21" s="247"/>
      <c r="D21" s="248"/>
      <c r="E21" s="29" t="s">
        <v>3</v>
      </c>
      <c r="F21" s="29" t="s">
        <v>4</v>
      </c>
      <c r="G21" s="30" t="s">
        <v>13</v>
      </c>
      <c r="H21" s="282" t="s">
        <v>5</v>
      </c>
      <c r="I21" s="283"/>
      <c r="J21" s="283"/>
      <c r="K21" s="284"/>
      <c r="L21" s="129" t="s">
        <v>6</v>
      </c>
      <c r="M21" s="113"/>
      <c r="N21" s="32" t="s">
        <v>28</v>
      </c>
      <c r="O21" s="33" t="s">
        <v>29</v>
      </c>
      <c r="P21" s="69" t="s">
        <v>30</v>
      </c>
      <c r="Q21" s="34" t="s">
        <v>49</v>
      </c>
      <c r="R21" s="34" t="s">
        <v>32</v>
      </c>
    </row>
    <row r="22" spans="1:21" s="6" customFormat="1" ht="25" customHeight="1" x14ac:dyDescent="0.55000000000000004">
      <c r="A22" s="246"/>
      <c r="B22" s="247"/>
      <c r="C22" s="247"/>
      <c r="D22" s="248"/>
      <c r="E22" s="5"/>
      <c r="F22" s="5"/>
      <c r="G22" s="189" t="s">
        <v>57</v>
      </c>
      <c r="H22" s="273"/>
      <c r="I22" s="274"/>
      <c r="J22" s="274"/>
      <c r="K22" s="275"/>
      <c r="L22" s="26"/>
      <c r="M22" s="5"/>
      <c r="N22" s="20"/>
      <c r="O22" s="2" t="s">
        <v>57</v>
      </c>
      <c r="P22" s="70"/>
      <c r="Q22" s="28"/>
      <c r="R22" s="28"/>
    </row>
    <row r="23" spans="1:21" s="6" customFormat="1" ht="25" customHeight="1" x14ac:dyDescent="0.55000000000000004">
      <c r="A23" s="276"/>
      <c r="B23" s="277"/>
      <c r="C23" s="277"/>
      <c r="D23" s="278"/>
      <c r="E23" s="58"/>
      <c r="F23" s="59"/>
      <c r="G23" s="127">
        <f>ROUNDDOWN(F23*0.8,-3)</f>
        <v>0</v>
      </c>
      <c r="H23" s="130" t="s">
        <v>38</v>
      </c>
      <c r="I23" s="53"/>
      <c r="J23" s="52" t="s">
        <v>37</v>
      </c>
      <c r="K23" s="131" t="str">
        <f>IF(I23="","",(IF(AND(I23&gt;=1,I23&lt;=10),1050000,IF(AND(I23&gt;=11,I23&lt;=20),1550000,IF(AND(I23&gt;=21,I23&lt;=30),2050000,2550000)))))</f>
        <v/>
      </c>
      <c r="L23" s="64">
        <f>IF(K23&lt;G23,K23,G23)</f>
        <v>0</v>
      </c>
      <c r="M23" s="114"/>
      <c r="N23" s="61"/>
      <c r="O23" s="62">
        <f t="shared" ref="O23:O26" si="7">ROUNDDOWN(N23*0.8,-3)</f>
        <v>0</v>
      </c>
      <c r="P23" s="68">
        <f>O23</f>
        <v>0</v>
      </c>
      <c r="Q23" s="86">
        <f>L23+P23</f>
        <v>0</v>
      </c>
      <c r="R23" s="65">
        <f>IF(K23&lt;Q23,K23,Q23)</f>
        <v>0</v>
      </c>
    </row>
    <row r="24" spans="1:21" s="6" customFormat="1" ht="25" customHeight="1" x14ac:dyDescent="0.55000000000000004">
      <c r="A24" s="276"/>
      <c r="B24" s="277"/>
      <c r="C24" s="277"/>
      <c r="D24" s="278"/>
      <c r="E24" s="58"/>
      <c r="F24" s="59"/>
      <c r="G24" s="127">
        <f t="shared" ref="G24:G26" si="8">ROUNDDOWN(F24*0.8,-3)</f>
        <v>0</v>
      </c>
      <c r="H24" s="130" t="s">
        <v>38</v>
      </c>
      <c r="I24" s="53"/>
      <c r="J24" s="52" t="s">
        <v>37</v>
      </c>
      <c r="K24" s="131" t="str">
        <f t="shared" ref="K24:K26" si="9">IF(I24="","",(IF(AND(I24&gt;=1,I24&lt;=10),1050000,IF(AND(I24&gt;=11,I24&lt;=20),1550000,IF(AND(I24&gt;=21,I24&lt;=30),2050000,2550000)))))</f>
        <v/>
      </c>
      <c r="L24" s="64">
        <f t="shared" ref="L24:L26" si="10">IF(K24&lt;G24,K24,G24)</f>
        <v>0</v>
      </c>
      <c r="M24" s="114"/>
      <c r="N24" s="61"/>
      <c r="O24" s="62">
        <f t="shared" si="7"/>
        <v>0</v>
      </c>
      <c r="P24" s="68">
        <f t="shared" ref="P24:P26" si="11">O24</f>
        <v>0</v>
      </c>
      <c r="Q24" s="86">
        <f t="shared" ref="Q24:Q26" si="12">L24+P24</f>
        <v>0</v>
      </c>
      <c r="R24" s="65">
        <f t="shared" ref="R24:R25" si="13">IF(K24&lt;Q24,K24,Q24)</f>
        <v>0</v>
      </c>
    </row>
    <row r="25" spans="1:21" s="6" customFormat="1" ht="25" customHeight="1" x14ac:dyDescent="0.55000000000000004">
      <c r="A25" s="276"/>
      <c r="B25" s="277"/>
      <c r="C25" s="277"/>
      <c r="D25" s="278"/>
      <c r="E25" s="58"/>
      <c r="F25" s="59"/>
      <c r="G25" s="127">
        <f t="shared" si="8"/>
        <v>0</v>
      </c>
      <c r="H25" s="130" t="s">
        <v>38</v>
      </c>
      <c r="I25" s="53"/>
      <c r="J25" s="52" t="s">
        <v>37</v>
      </c>
      <c r="K25" s="131" t="str">
        <f t="shared" si="9"/>
        <v/>
      </c>
      <c r="L25" s="64">
        <f t="shared" si="10"/>
        <v>0</v>
      </c>
      <c r="M25" s="114"/>
      <c r="N25" s="61"/>
      <c r="O25" s="62">
        <f t="shared" si="7"/>
        <v>0</v>
      </c>
      <c r="P25" s="68">
        <f t="shared" si="11"/>
        <v>0</v>
      </c>
      <c r="Q25" s="86">
        <f t="shared" si="12"/>
        <v>0</v>
      </c>
      <c r="R25" s="65">
        <f t="shared" si="13"/>
        <v>0</v>
      </c>
    </row>
    <row r="26" spans="1:21" s="6" customFormat="1" ht="25" customHeight="1" thickBot="1" x14ac:dyDescent="0.6">
      <c r="A26" s="276"/>
      <c r="B26" s="277"/>
      <c r="C26" s="277"/>
      <c r="D26" s="278"/>
      <c r="E26" s="58"/>
      <c r="F26" s="59"/>
      <c r="G26" s="127">
        <f t="shared" si="8"/>
        <v>0</v>
      </c>
      <c r="H26" s="132" t="s">
        <v>38</v>
      </c>
      <c r="I26" s="133"/>
      <c r="J26" s="135" t="s">
        <v>37</v>
      </c>
      <c r="K26" s="180" t="str">
        <f t="shared" si="9"/>
        <v/>
      </c>
      <c r="L26" s="64">
        <f t="shared" si="10"/>
        <v>0</v>
      </c>
      <c r="M26" s="114"/>
      <c r="N26" s="61"/>
      <c r="O26" s="62">
        <f t="shared" si="7"/>
        <v>0</v>
      </c>
      <c r="P26" s="68">
        <f t="shared" si="11"/>
        <v>0</v>
      </c>
      <c r="Q26" s="86">
        <f t="shared" si="12"/>
        <v>0</v>
      </c>
      <c r="R26" s="66">
        <f>IF(K26&lt;Q26,K26,Q26)</f>
        <v>0</v>
      </c>
    </row>
    <row r="27" spans="1:21" s="6" customFormat="1" ht="25" customHeight="1" thickTop="1" thickBot="1" x14ac:dyDescent="0.6">
      <c r="A27" s="7"/>
      <c r="B27" s="45"/>
      <c r="C27" s="268" t="s">
        <v>27</v>
      </c>
      <c r="D27" s="269"/>
      <c r="E27" s="56">
        <f>SUM(E23:E26)</f>
        <v>0</v>
      </c>
      <c r="F27" s="56">
        <f>SUM(F23:F26)</f>
        <v>0</v>
      </c>
      <c r="G27" s="297"/>
      <c r="H27" s="266"/>
      <c r="I27" s="266"/>
      <c r="J27" s="266"/>
      <c r="K27" s="182"/>
      <c r="L27" s="56">
        <f>SUM(L23:L26)</f>
        <v>0</v>
      </c>
      <c r="M27" s="115"/>
      <c r="N27" s="56">
        <f>SUM(N23:N26)</f>
        <v>0</v>
      </c>
      <c r="O27" s="116"/>
      <c r="P27" s="68">
        <f>SUM(P23:P26)</f>
        <v>0</v>
      </c>
      <c r="Q27" s="139">
        <f>SUM(Q23:Q26)</f>
        <v>0</v>
      </c>
      <c r="R27" s="170">
        <f>SUM(R23:R26)</f>
        <v>0</v>
      </c>
    </row>
    <row r="28" spans="1:21" s="6" customFormat="1" ht="25" customHeight="1" thickBot="1" x14ac:dyDescent="0.6">
      <c r="C28" s="3"/>
      <c r="D28" s="3"/>
      <c r="E28" s="8"/>
      <c r="F28" s="8"/>
      <c r="G28" s="12"/>
      <c r="H28" s="12"/>
      <c r="I28" s="12"/>
      <c r="J28" s="12"/>
      <c r="K28" s="181"/>
      <c r="L28" s="8"/>
      <c r="M28" s="8"/>
      <c r="N28" s="8"/>
      <c r="O28" s="8"/>
      <c r="P28" s="8"/>
      <c r="Q28" s="8"/>
    </row>
    <row r="29" spans="1:21" s="6" customFormat="1" ht="49.5" customHeight="1" thickTop="1" thickBot="1" x14ac:dyDescent="0.6">
      <c r="C29" s="3"/>
      <c r="D29" s="3"/>
      <c r="E29" s="8"/>
      <c r="F29" s="8"/>
      <c r="G29" s="12"/>
      <c r="H29" s="12"/>
      <c r="I29" s="12"/>
      <c r="J29" s="12"/>
      <c r="K29" s="12"/>
      <c r="L29" s="8"/>
      <c r="M29" s="8"/>
      <c r="N29" s="8"/>
      <c r="O29" s="8"/>
      <c r="P29" s="89"/>
      <c r="Q29" s="254" t="s">
        <v>110</v>
      </c>
      <c r="R29" s="255"/>
    </row>
    <row r="30" spans="1:21" s="6" customFormat="1" ht="40.5" customHeight="1" thickTop="1" thickBot="1" x14ac:dyDescent="0.6">
      <c r="C30" s="3"/>
      <c r="D30" s="3"/>
      <c r="E30" s="8"/>
      <c r="F30" s="8"/>
      <c r="G30" s="12"/>
      <c r="H30" s="12"/>
      <c r="I30" s="12"/>
      <c r="J30" s="12"/>
      <c r="K30" s="12"/>
      <c r="L30" s="8"/>
      <c r="M30" s="8"/>
      <c r="N30" s="8"/>
      <c r="O30" s="8"/>
      <c r="P30" s="89"/>
      <c r="Q30" s="292">
        <f>R17+R27</f>
        <v>0</v>
      </c>
      <c r="R30" s="293"/>
    </row>
    <row r="31" spans="1:21" ht="12.5" thickTop="1" x14ac:dyDescent="0.55000000000000004">
      <c r="A31" s="1" t="s">
        <v>10</v>
      </c>
    </row>
    <row r="32" spans="1:21" x14ac:dyDescent="0.55000000000000004">
      <c r="A32" s="1" t="s">
        <v>12</v>
      </c>
    </row>
    <row r="33" spans="1:4" x14ac:dyDescent="0.55000000000000004">
      <c r="A33" s="1" t="s">
        <v>15</v>
      </c>
    </row>
    <row r="34" spans="1:4" x14ac:dyDescent="0.55000000000000004">
      <c r="A34" s="1" t="s">
        <v>16</v>
      </c>
    </row>
    <row r="39" spans="1:4" ht="20.149999999999999" customHeight="1" x14ac:dyDescent="0.55000000000000004">
      <c r="A39" s="4"/>
      <c r="B39" s="4"/>
      <c r="C39" s="4"/>
      <c r="D39" s="4"/>
    </row>
    <row r="40" spans="1:4" ht="20.149999999999999" customHeight="1" x14ac:dyDescent="0.55000000000000004">
      <c r="A40" s="190"/>
      <c r="B40" s="190"/>
      <c r="C40" s="191"/>
      <c r="D40" s="191"/>
    </row>
    <row r="41" spans="1:4" ht="20.149999999999999" customHeight="1" x14ac:dyDescent="0.55000000000000004">
      <c r="A41" s="190"/>
      <c r="B41" s="190"/>
      <c r="C41" s="191"/>
      <c r="D41" s="191"/>
    </row>
    <row r="42" spans="1:4" ht="20.149999999999999" customHeight="1" x14ac:dyDescent="0.55000000000000004">
      <c r="A42" s="190"/>
      <c r="B42" s="190"/>
      <c r="C42" s="191"/>
      <c r="D42" s="191"/>
    </row>
    <row r="43" spans="1:4" ht="20.149999999999999" customHeight="1" x14ac:dyDescent="0.55000000000000004">
      <c r="A43" s="190"/>
      <c r="B43" s="190"/>
      <c r="C43" s="191"/>
      <c r="D43" s="191"/>
    </row>
    <row r="44" spans="1:4" ht="20.149999999999999" customHeight="1" x14ac:dyDescent="0.55000000000000004"/>
  </sheetData>
  <sheetProtection formatCells="0"/>
  <mergeCells count="34">
    <mergeCell ref="Q30:R30"/>
    <mergeCell ref="Q29:R29"/>
    <mergeCell ref="A12:D12"/>
    <mergeCell ref="H12:K12"/>
    <mergeCell ref="B4:E4"/>
    <mergeCell ref="A11:D11"/>
    <mergeCell ref="H11:K11"/>
    <mergeCell ref="A14:D14"/>
    <mergeCell ref="A15:D15"/>
    <mergeCell ref="A16:D16"/>
    <mergeCell ref="C17:D17"/>
    <mergeCell ref="G17:J17"/>
    <mergeCell ref="C27:D27"/>
    <mergeCell ref="G27:J27"/>
    <mergeCell ref="A25:D25"/>
    <mergeCell ref="A26:D26"/>
    <mergeCell ref="S4:U8"/>
    <mergeCell ref="B6:E6"/>
    <mergeCell ref="M9:O9"/>
    <mergeCell ref="A10:D10"/>
    <mergeCell ref="H10:K10"/>
    <mergeCell ref="A2:R2"/>
    <mergeCell ref="A22:D22"/>
    <mergeCell ref="H22:K22"/>
    <mergeCell ref="A23:D23"/>
    <mergeCell ref="A24:D24"/>
    <mergeCell ref="E19:K19"/>
    <mergeCell ref="M19:O19"/>
    <mergeCell ref="A20:D20"/>
    <mergeCell ref="H20:K20"/>
    <mergeCell ref="A21:D21"/>
    <mergeCell ref="H21:K21"/>
    <mergeCell ref="A13:D13"/>
    <mergeCell ref="B5:E5"/>
  </mergeCells>
  <phoneticPr fontId="1"/>
  <printOptions horizontalCentered="1"/>
  <pageMargins left="0.31496062992125984" right="0.31496062992125984" top="1.1811023622047245" bottom="0.15748031496062992" header="0.86614173228346458" footer="0.31496062992125984"/>
  <pageSetup paperSize="9" scale="55" fitToHeight="0" orientation="landscape" r:id="rId1"/>
  <headerFooter>
    <oddHeader>&amp;L&amp;16別紙５（１）－２　①介護テクノロジー導入　ア・ウ（介護ソフト・バックオフィスソフト）</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ABF22-CB35-4950-A9D6-DB4FDC773350}">
  <sheetPr codeName="Sheet2">
    <pageSetUpPr fitToPage="1"/>
  </sheetPr>
  <dimension ref="A2:U44"/>
  <sheetViews>
    <sheetView view="pageBreakPreview" zoomScale="90" zoomScaleNormal="100" zoomScaleSheetLayoutView="90" workbookViewId="0">
      <selection activeCell="B4" sqref="B4:E4"/>
    </sheetView>
  </sheetViews>
  <sheetFormatPr defaultColWidth="9" defaultRowHeight="12" x14ac:dyDescent="0.55000000000000004"/>
  <cols>
    <col min="1" max="1" width="12" style="1" customWidth="1"/>
    <col min="2" max="2" width="3.75" style="1" customWidth="1"/>
    <col min="3" max="3" width="13.83203125" style="1" customWidth="1"/>
    <col min="4" max="4" width="3.75" style="1" customWidth="1"/>
    <col min="5" max="6" width="13.9140625" style="1" customWidth="1"/>
    <col min="7" max="7" width="15" style="1" customWidth="1"/>
    <col min="8" max="8" width="6.08203125" style="1" customWidth="1"/>
    <col min="9" max="9" width="6.58203125" style="1" customWidth="1"/>
    <col min="10" max="10" width="3.58203125" style="1" customWidth="1"/>
    <col min="11" max="11" width="19" style="1" customWidth="1"/>
    <col min="12" max="12" width="13.33203125" style="1" customWidth="1"/>
    <col min="13" max="13" width="33.25" style="1" customWidth="1"/>
    <col min="14" max="14" width="14.08203125" style="1" customWidth="1"/>
    <col min="15" max="15" width="14.75" style="1" customWidth="1"/>
    <col min="16" max="16" width="13.33203125" style="1" customWidth="1"/>
    <col min="17" max="17" width="13.83203125" style="1" customWidth="1"/>
    <col min="18" max="18" width="20.83203125" style="1" customWidth="1"/>
    <col min="19" max="19" width="10.83203125" style="1" customWidth="1"/>
    <col min="20" max="20" width="9.33203125" style="1" bestFit="1" customWidth="1"/>
    <col min="21" max="16384" width="9" style="1"/>
  </cols>
  <sheetData>
    <row r="2" spans="1:21" ht="30.75" customHeight="1" x14ac:dyDescent="0.55000000000000004">
      <c r="A2" s="224" t="s">
        <v>106</v>
      </c>
      <c r="B2" s="224"/>
      <c r="C2" s="224"/>
      <c r="D2" s="224"/>
      <c r="E2" s="224"/>
      <c r="F2" s="224"/>
      <c r="G2" s="224"/>
      <c r="H2" s="224"/>
      <c r="I2" s="224"/>
      <c r="J2" s="224"/>
      <c r="K2" s="224"/>
      <c r="L2" s="224"/>
      <c r="M2" s="224"/>
      <c r="N2" s="224"/>
      <c r="O2" s="224"/>
      <c r="P2" s="224"/>
      <c r="Q2" s="224"/>
      <c r="R2" s="224"/>
    </row>
    <row r="3" spans="1:21" ht="9.75" customHeight="1" thickBot="1" x14ac:dyDescent="0.6">
      <c r="S3" s="50"/>
      <c r="T3" s="50"/>
      <c r="U3" s="50"/>
    </row>
    <row r="4" spans="1:21" ht="25" customHeight="1" x14ac:dyDescent="0.55000000000000004">
      <c r="A4" s="46" t="s">
        <v>0</v>
      </c>
      <c r="B4" s="298"/>
      <c r="C4" s="299"/>
      <c r="D4" s="299"/>
      <c r="E4" s="300"/>
      <c r="H4" s="4"/>
      <c r="I4" s="4"/>
      <c r="J4" s="307"/>
      <c r="K4" s="307"/>
      <c r="L4" s="307"/>
      <c r="M4" s="307"/>
      <c r="N4" s="307"/>
      <c r="O4" s="307"/>
      <c r="P4" s="307"/>
      <c r="Q4" s="4"/>
      <c r="S4" s="226" t="s">
        <v>18</v>
      </c>
      <c r="T4" s="227"/>
      <c r="U4" s="228"/>
    </row>
    <row r="5" spans="1:21" ht="25" customHeight="1" x14ac:dyDescent="0.55000000000000004">
      <c r="A5" s="46" t="s">
        <v>43</v>
      </c>
      <c r="B5" s="286"/>
      <c r="C5" s="287"/>
      <c r="D5" s="287"/>
      <c r="E5" s="288"/>
      <c r="F5" s="4"/>
      <c r="H5" s="4"/>
      <c r="I5" s="4"/>
      <c r="J5" s="4"/>
      <c r="K5" s="4"/>
      <c r="L5" s="4"/>
      <c r="M5" s="4"/>
      <c r="N5" s="4"/>
      <c r="O5" s="4"/>
      <c r="P5" s="4"/>
      <c r="Q5" s="4"/>
      <c r="S5" s="229"/>
      <c r="T5" s="230"/>
      <c r="U5" s="231"/>
    </row>
    <row r="6" spans="1:21" ht="25" customHeight="1" x14ac:dyDescent="0.55000000000000004">
      <c r="A6" s="47" t="s">
        <v>8</v>
      </c>
      <c r="B6" s="301"/>
      <c r="C6" s="302"/>
      <c r="D6" s="302"/>
      <c r="E6" s="303"/>
      <c r="H6" s="4"/>
      <c r="I6" s="4"/>
      <c r="J6" s="4"/>
      <c r="K6" s="4"/>
      <c r="L6" s="4"/>
      <c r="M6" s="4"/>
      <c r="N6" s="4"/>
      <c r="O6" s="4"/>
      <c r="P6" s="4"/>
      <c r="Q6" s="4"/>
      <c r="S6" s="229"/>
      <c r="T6" s="230"/>
      <c r="U6" s="231"/>
    </row>
    <row r="7" spans="1:21" ht="25" customHeight="1" x14ac:dyDescent="0.55000000000000004">
      <c r="H7" s="3"/>
      <c r="I7" s="3"/>
      <c r="J7" s="307"/>
      <c r="K7" s="307"/>
      <c r="L7" s="307"/>
      <c r="M7" s="307"/>
      <c r="N7" s="307"/>
      <c r="O7" s="307"/>
      <c r="P7" s="307"/>
      <c r="Q7" s="4"/>
      <c r="S7" s="229"/>
      <c r="T7" s="230"/>
      <c r="U7" s="231"/>
    </row>
    <row r="8" spans="1:21" ht="25" customHeight="1" thickBot="1" x14ac:dyDescent="0.6">
      <c r="A8" s="49" t="s">
        <v>55</v>
      </c>
      <c r="H8" s="3"/>
      <c r="I8" s="3"/>
      <c r="J8" s="4"/>
      <c r="K8" s="4"/>
      <c r="L8" s="4"/>
      <c r="M8" s="4"/>
      <c r="N8" s="4"/>
      <c r="O8" s="4"/>
      <c r="P8" s="4"/>
      <c r="Q8" s="4"/>
      <c r="S8" s="232"/>
      <c r="T8" s="233"/>
      <c r="U8" s="234"/>
    </row>
    <row r="9" spans="1:21" ht="25" customHeight="1" thickBot="1" x14ac:dyDescent="0.25">
      <c r="A9" s="187" t="s">
        <v>44</v>
      </c>
      <c r="B9" s="187"/>
      <c r="C9" s="187"/>
      <c r="D9" s="187"/>
      <c r="E9" s="187"/>
      <c r="F9" s="187"/>
      <c r="G9" s="187"/>
      <c r="L9" s="118" t="s">
        <v>7</v>
      </c>
      <c r="M9" s="241" t="s">
        <v>54</v>
      </c>
      <c r="N9" s="242"/>
      <c r="O9" s="242"/>
      <c r="P9" s="126" t="s">
        <v>7</v>
      </c>
      <c r="Q9" s="3"/>
      <c r="S9" s="50"/>
      <c r="T9" s="50"/>
      <c r="U9" s="50"/>
    </row>
    <row r="10" spans="1:21" s="3" customFormat="1" ht="39.5" customHeight="1" x14ac:dyDescent="0.55000000000000004">
      <c r="A10" s="235" t="s">
        <v>11</v>
      </c>
      <c r="B10" s="236"/>
      <c r="C10" s="236"/>
      <c r="D10" s="237"/>
      <c r="E10" s="11" t="s">
        <v>1</v>
      </c>
      <c r="F10" s="11" t="s">
        <v>14</v>
      </c>
      <c r="G10" s="21" t="s">
        <v>26</v>
      </c>
      <c r="H10" s="243" t="s">
        <v>9</v>
      </c>
      <c r="I10" s="244"/>
      <c r="J10" s="244"/>
      <c r="K10" s="245"/>
      <c r="L10" s="3" t="s">
        <v>2</v>
      </c>
      <c r="M10" s="188" t="s">
        <v>58</v>
      </c>
      <c r="N10" s="16" t="s">
        <v>14</v>
      </c>
      <c r="O10" s="17" t="s">
        <v>31</v>
      </c>
      <c r="P10" s="43" t="s">
        <v>2</v>
      </c>
      <c r="Q10" s="27" t="s">
        <v>53</v>
      </c>
      <c r="R10" s="27" t="s">
        <v>107</v>
      </c>
    </row>
    <row r="11" spans="1:21" s="4" customFormat="1" ht="25" customHeight="1" x14ac:dyDescent="0.55000000000000004">
      <c r="A11" s="246"/>
      <c r="B11" s="247"/>
      <c r="C11" s="247"/>
      <c r="D11" s="248"/>
      <c r="E11" s="29" t="s">
        <v>3</v>
      </c>
      <c r="F11" s="29" t="s">
        <v>4</v>
      </c>
      <c r="G11" s="30" t="s">
        <v>13</v>
      </c>
      <c r="H11" s="282" t="s">
        <v>5</v>
      </c>
      <c r="I11" s="283"/>
      <c r="J11" s="283"/>
      <c r="K11" s="284"/>
      <c r="L11" s="129" t="s">
        <v>6</v>
      </c>
      <c r="M11" s="113"/>
      <c r="N11" s="32" t="s">
        <v>28</v>
      </c>
      <c r="O11" s="33" t="s">
        <v>29</v>
      </c>
      <c r="P11" s="69" t="s">
        <v>30</v>
      </c>
      <c r="Q11" s="34" t="s">
        <v>49</v>
      </c>
      <c r="R11" s="34" t="s">
        <v>32</v>
      </c>
    </row>
    <row r="12" spans="1:21" s="6" customFormat="1" ht="25" customHeight="1" x14ac:dyDescent="0.55000000000000004">
      <c r="A12" s="246"/>
      <c r="B12" s="247"/>
      <c r="C12" s="247"/>
      <c r="D12" s="248"/>
      <c r="E12" s="5"/>
      <c r="F12" s="5"/>
      <c r="G12" s="189" t="s">
        <v>57</v>
      </c>
      <c r="H12" s="273"/>
      <c r="I12" s="274"/>
      <c r="J12" s="274"/>
      <c r="K12" s="275"/>
      <c r="L12" s="26"/>
      <c r="M12" s="5"/>
      <c r="N12" s="20"/>
      <c r="O12" s="2" t="s">
        <v>57</v>
      </c>
      <c r="P12" s="70"/>
      <c r="Q12" s="28"/>
      <c r="R12" s="28"/>
    </row>
    <row r="13" spans="1:21" s="6" customFormat="1" ht="25" customHeight="1" x14ac:dyDescent="0.55000000000000004">
      <c r="A13" s="285"/>
      <c r="B13" s="285"/>
      <c r="C13" s="285"/>
      <c r="D13" s="285"/>
      <c r="E13" s="57"/>
      <c r="F13" s="58"/>
      <c r="G13" s="127">
        <f t="shared" ref="G13:G16" si="0">ROUNDDOWN(F13*0.8,-3)</f>
        <v>0</v>
      </c>
      <c r="H13" s="130" t="s">
        <v>22</v>
      </c>
      <c r="I13" s="53"/>
      <c r="J13" s="51" t="s">
        <v>37</v>
      </c>
      <c r="K13" s="131" t="str">
        <f>IF(I13="","",(IF(AND(I13&gt;=1,I13&lt;=10),1150000,IF(AND(I13&gt;=11,I13&lt;=20),1650000,IF(AND(I13&gt;=21,I13&lt;=30),2150000,2650000)))))</f>
        <v/>
      </c>
      <c r="L13" s="64">
        <f>IF(K13&lt;G13,K13,G13)</f>
        <v>0</v>
      </c>
      <c r="M13" s="114"/>
      <c r="N13" s="61"/>
      <c r="O13" s="62">
        <f>ROUNDDOWN(N13*0.8,-3)</f>
        <v>0</v>
      </c>
      <c r="P13" s="68">
        <f>O13</f>
        <v>0</v>
      </c>
      <c r="Q13" s="86">
        <f>L13+P13</f>
        <v>0</v>
      </c>
      <c r="R13" s="65">
        <f>IF(L13&lt;Q13,L13,Q13)</f>
        <v>0</v>
      </c>
    </row>
    <row r="14" spans="1:21" s="6" customFormat="1" ht="25" customHeight="1" x14ac:dyDescent="0.55000000000000004">
      <c r="A14" s="285"/>
      <c r="B14" s="285"/>
      <c r="C14" s="285"/>
      <c r="D14" s="285"/>
      <c r="E14" s="57"/>
      <c r="F14" s="58"/>
      <c r="G14" s="128">
        <f t="shared" si="0"/>
        <v>0</v>
      </c>
      <c r="H14" s="130" t="s">
        <v>22</v>
      </c>
      <c r="I14" s="53"/>
      <c r="J14" s="51" t="s">
        <v>37</v>
      </c>
      <c r="K14" s="131" t="str">
        <f t="shared" ref="K14:K16" si="1">IF(I14="","",(IF(AND(I14&gt;=1,I14&lt;=10),1150000,IF(AND(I14&gt;=11,I14&lt;=20),1650000,IF(AND(I14&gt;=21,I14&lt;=30),2150000,2650000)))))</f>
        <v/>
      </c>
      <c r="L14" s="64">
        <f t="shared" ref="L14:L16" si="2">IF(K14&lt;G14,K14,G14)</f>
        <v>0</v>
      </c>
      <c r="M14" s="114"/>
      <c r="N14" s="61"/>
      <c r="O14" s="62">
        <f t="shared" ref="O14:O16" si="3">ROUNDDOWN(N14*0.8,-3)</f>
        <v>0</v>
      </c>
      <c r="P14" s="68">
        <f t="shared" ref="P14:P16" si="4">O14</f>
        <v>0</v>
      </c>
      <c r="Q14" s="86">
        <f t="shared" ref="Q14:Q16" si="5">L14+P14</f>
        <v>0</v>
      </c>
      <c r="R14" s="65">
        <f t="shared" ref="R14:R16" si="6">IF(L14&lt;Q14,L14,Q14)</f>
        <v>0</v>
      </c>
    </row>
    <row r="15" spans="1:21" s="6" customFormat="1" ht="25" customHeight="1" x14ac:dyDescent="0.55000000000000004">
      <c r="A15" s="285"/>
      <c r="B15" s="285"/>
      <c r="C15" s="285"/>
      <c r="D15" s="285"/>
      <c r="E15" s="57"/>
      <c r="F15" s="58"/>
      <c r="G15" s="128">
        <f t="shared" si="0"/>
        <v>0</v>
      </c>
      <c r="H15" s="130" t="s">
        <v>22</v>
      </c>
      <c r="I15" s="53"/>
      <c r="J15" s="51" t="s">
        <v>37</v>
      </c>
      <c r="K15" s="131" t="str">
        <f t="shared" si="1"/>
        <v/>
      </c>
      <c r="L15" s="64">
        <f t="shared" si="2"/>
        <v>0</v>
      </c>
      <c r="M15" s="114"/>
      <c r="N15" s="61"/>
      <c r="O15" s="62">
        <f t="shared" si="3"/>
        <v>0</v>
      </c>
      <c r="P15" s="68">
        <f t="shared" si="4"/>
        <v>0</v>
      </c>
      <c r="Q15" s="86">
        <f t="shared" si="5"/>
        <v>0</v>
      </c>
      <c r="R15" s="65">
        <f t="shared" si="6"/>
        <v>0</v>
      </c>
    </row>
    <row r="16" spans="1:21" s="6" customFormat="1" ht="25" customHeight="1" thickBot="1" x14ac:dyDescent="0.6">
      <c r="A16" s="285"/>
      <c r="B16" s="285"/>
      <c r="C16" s="285"/>
      <c r="D16" s="285"/>
      <c r="E16" s="57"/>
      <c r="F16" s="58"/>
      <c r="G16" s="128">
        <f t="shared" si="0"/>
        <v>0</v>
      </c>
      <c r="H16" s="132" t="s">
        <v>22</v>
      </c>
      <c r="I16" s="133"/>
      <c r="J16" s="134" t="s">
        <v>37</v>
      </c>
      <c r="K16" s="180" t="str">
        <f t="shared" si="1"/>
        <v/>
      </c>
      <c r="L16" s="64">
        <f t="shared" si="2"/>
        <v>0</v>
      </c>
      <c r="M16" s="114"/>
      <c r="N16" s="61"/>
      <c r="O16" s="62">
        <f t="shared" si="3"/>
        <v>0</v>
      </c>
      <c r="P16" s="68">
        <f t="shared" si="4"/>
        <v>0</v>
      </c>
      <c r="Q16" s="86">
        <f t="shared" si="5"/>
        <v>0</v>
      </c>
      <c r="R16" s="88">
        <f t="shared" si="6"/>
        <v>0</v>
      </c>
    </row>
    <row r="17" spans="1:21" s="6" customFormat="1" ht="25" customHeight="1" thickTop="1" thickBot="1" x14ac:dyDescent="0.6">
      <c r="A17" s="18"/>
      <c r="B17" s="26"/>
      <c r="C17" s="268" t="s">
        <v>27</v>
      </c>
      <c r="D17" s="269"/>
      <c r="E17" s="56">
        <f>SUM(E13:E16)</f>
        <v>0</v>
      </c>
      <c r="F17" s="55">
        <f>SUM(F13:F16)</f>
        <v>0</v>
      </c>
      <c r="G17" s="297"/>
      <c r="H17" s="266"/>
      <c r="I17" s="266"/>
      <c r="J17" s="266"/>
      <c r="K17" s="184"/>
      <c r="L17" s="56">
        <f>SUM(L13:L16)</f>
        <v>0</v>
      </c>
      <c r="M17" s="115"/>
      <c r="N17" s="56">
        <f>SUM(N13:N16)</f>
        <v>0</v>
      </c>
      <c r="O17" s="116"/>
      <c r="P17" s="68">
        <f>SUM(P13:P16)</f>
        <v>0</v>
      </c>
      <c r="Q17" s="111">
        <f>SUM(Q13:Q16)</f>
        <v>0</v>
      </c>
      <c r="R17" s="170">
        <f>SUM(R13:R16)</f>
        <v>0</v>
      </c>
      <c r="S17" s="137"/>
    </row>
    <row r="18" spans="1:21" s="6" customFormat="1" ht="25" customHeight="1" thickBot="1" x14ac:dyDescent="0.6">
      <c r="C18" s="3"/>
      <c r="D18" s="3"/>
      <c r="E18" s="8"/>
      <c r="F18" s="8"/>
      <c r="G18" s="12"/>
      <c r="H18" s="12"/>
      <c r="I18" s="12"/>
      <c r="J18" s="12"/>
      <c r="K18" s="12"/>
      <c r="L18" s="8"/>
      <c r="M18" s="8"/>
      <c r="N18" s="8"/>
      <c r="O18" s="8"/>
      <c r="P18" s="8"/>
      <c r="Q18" s="8"/>
    </row>
    <row r="19" spans="1:21" ht="25" customHeight="1" thickBot="1" x14ac:dyDescent="0.25">
      <c r="A19" s="187" t="s">
        <v>44</v>
      </c>
      <c r="B19" s="42"/>
      <c r="C19" s="26"/>
      <c r="D19" s="26"/>
      <c r="E19" s="304" t="s">
        <v>36</v>
      </c>
      <c r="F19" s="305"/>
      <c r="G19" s="305"/>
      <c r="H19" s="305"/>
      <c r="I19" s="305"/>
      <c r="J19" s="305"/>
      <c r="K19" s="306"/>
      <c r="L19" s="136" t="s">
        <v>7</v>
      </c>
      <c r="M19" s="241" t="s">
        <v>54</v>
      </c>
      <c r="N19" s="242"/>
      <c r="O19" s="242"/>
      <c r="P19" s="126" t="s">
        <v>7</v>
      </c>
      <c r="Q19" s="3"/>
      <c r="S19" s="6"/>
      <c r="T19" s="6"/>
      <c r="U19" s="6"/>
    </row>
    <row r="20" spans="1:21" s="3" customFormat="1" ht="36" x14ac:dyDescent="0.55000000000000004">
      <c r="A20" s="235" t="s">
        <v>11</v>
      </c>
      <c r="B20" s="236"/>
      <c r="C20" s="236"/>
      <c r="D20" s="237"/>
      <c r="E20" s="17" t="s">
        <v>1</v>
      </c>
      <c r="F20" s="17" t="s">
        <v>14</v>
      </c>
      <c r="G20" s="85" t="s">
        <v>26</v>
      </c>
      <c r="H20" s="243" t="s">
        <v>9</v>
      </c>
      <c r="I20" s="244"/>
      <c r="J20" s="244"/>
      <c r="K20" s="245"/>
      <c r="L20" s="3" t="s">
        <v>2</v>
      </c>
      <c r="M20" s="188" t="s">
        <v>58</v>
      </c>
      <c r="N20" s="19" t="s">
        <v>14</v>
      </c>
      <c r="O20" s="11" t="s">
        <v>31</v>
      </c>
      <c r="P20" s="43" t="s">
        <v>2</v>
      </c>
      <c r="Q20" s="27" t="s">
        <v>53</v>
      </c>
      <c r="R20" s="27" t="s">
        <v>107</v>
      </c>
    </row>
    <row r="21" spans="1:21" s="4" customFormat="1" ht="25" customHeight="1" x14ac:dyDescent="0.55000000000000004">
      <c r="A21" s="246"/>
      <c r="B21" s="247"/>
      <c r="C21" s="247"/>
      <c r="D21" s="248"/>
      <c r="E21" s="29" t="s">
        <v>3</v>
      </c>
      <c r="F21" s="29" t="s">
        <v>4</v>
      </c>
      <c r="G21" s="30" t="s">
        <v>13</v>
      </c>
      <c r="H21" s="282" t="s">
        <v>5</v>
      </c>
      <c r="I21" s="283"/>
      <c r="J21" s="283"/>
      <c r="K21" s="284"/>
      <c r="L21" s="129" t="s">
        <v>6</v>
      </c>
      <c r="M21" s="113"/>
      <c r="N21" s="32" t="s">
        <v>28</v>
      </c>
      <c r="O21" s="33" t="s">
        <v>29</v>
      </c>
      <c r="P21" s="69" t="s">
        <v>30</v>
      </c>
      <c r="Q21" s="34" t="s">
        <v>49</v>
      </c>
      <c r="R21" s="34" t="s">
        <v>32</v>
      </c>
    </row>
    <row r="22" spans="1:21" s="6" customFormat="1" ht="25" customHeight="1" x14ac:dyDescent="0.55000000000000004">
      <c r="A22" s="246"/>
      <c r="B22" s="247"/>
      <c r="C22" s="247"/>
      <c r="D22" s="248"/>
      <c r="E22" s="5"/>
      <c r="F22" s="5"/>
      <c r="G22" s="189" t="s">
        <v>57</v>
      </c>
      <c r="H22" s="273"/>
      <c r="I22" s="274"/>
      <c r="J22" s="274"/>
      <c r="K22" s="275"/>
      <c r="L22" s="26"/>
      <c r="M22" s="5"/>
      <c r="N22" s="20"/>
      <c r="O22" s="2" t="s">
        <v>57</v>
      </c>
      <c r="P22" s="70"/>
      <c r="Q22" s="28"/>
      <c r="R22" s="28"/>
    </row>
    <row r="23" spans="1:21" s="6" customFormat="1" ht="25" customHeight="1" x14ac:dyDescent="0.55000000000000004">
      <c r="A23" s="276"/>
      <c r="B23" s="277"/>
      <c r="C23" s="277"/>
      <c r="D23" s="278"/>
      <c r="E23" s="58"/>
      <c r="F23" s="59"/>
      <c r="G23" s="127">
        <f>ROUNDDOWN(F23*0.8,-3)</f>
        <v>0</v>
      </c>
      <c r="H23" s="130" t="s">
        <v>22</v>
      </c>
      <c r="I23" s="53"/>
      <c r="J23" s="52" t="s">
        <v>37</v>
      </c>
      <c r="K23" s="131" t="str">
        <f>IF(I23="","",(IF(AND(I23&gt;=1,I23&lt;=10),1200000,IF(AND(I23&gt;=11,I23&lt;=20),1700000,IF(AND(I23&gt;=21,I23&lt;=30),2200000,2700000)))))</f>
        <v/>
      </c>
      <c r="L23" s="64">
        <f>IF(K23&lt;G23,K23,G23)</f>
        <v>0</v>
      </c>
      <c r="M23" s="114"/>
      <c r="N23" s="61"/>
      <c r="O23" s="62">
        <f t="shared" ref="O23:O26" si="7">ROUNDDOWN(N23*0.8,-3)</f>
        <v>0</v>
      </c>
      <c r="P23" s="68">
        <f>O23</f>
        <v>0</v>
      </c>
      <c r="Q23" s="86">
        <f>L23+P23</f>
        <v>0</v>
      </c>
      <c r="R23" s="65">
        <f>IF(L23&lt;Q23,L23,Q23)</f>
        <v>0</v>
      </c>
    </row>
    <row r="24" spans="1:21" s="6" customFormat="1" ht="25" customHeight="1" x14ac:dyDescent="0.55000000000000004">
      <c r="A24" s="276"/>
      <c r="B24" s="277"/>
      <c r="C24" s="277"/>
      <c r="D24" s="278"/>
      <c r="E24" s="58"/>
      <c r="F24" s="59"/>
      <c r="G24" s="127">
        <f t="shared" ref="G24:G26" si="8">ROUNDDOWN(F24*0.8,-3)</f>
        <v>0</v>
      </c>
      <c r="H24" s="130" t="s">
        <v>22</v>
      </c>
      <c r="I24" s="53"/>
      <c r="J24" s="52" t="s">
        <v>37</v>
      </c>
      <c r="K24" s="131" t="str">
        <f t="shared" ref="K24:K26" si="9">IF(I24="","",(IF(AND(I24&gt;=1,I24&lt;=10),1200000,IF(AND(I24&gt;=11,I24&lt;=20),1700000,IF(AND(I24&gt;=21,I24&lt;=30),2200000,2700000)))))</f>
        <v/>
      </c>
      <c r="L24" s="64">
        <f t="shared" ref="L24:L26" si="10">IF(K24&lt;G24,K24,G24)</f>
        <v>0</v>
      </c>
      <c r="M24" s="114"/>
      <c r="N24" s="61"/>
      <c r="O24" s="62">
        <f t="shared" si="7"/>
        <v>0</v>
      </c>
      <c r="P24" s="68">
        <f t="shared" ref="P24:P26" si="11">O24</f>
        <v>0</v>
      </c>
      <c r="Q24" s="86">
        <f t="shared" ref="Q24:Q26" si="12">L24+P24</f>
        <v>0</v>
      </c>
      <c r="R24" s="65">
        <f t="shared" ref="R24:R26" si="13">IF(L24&lt;Q24,L24,Q24)</f>
        <v>0</v>
      </c>
    </row>
    <row r="25" spans="1:21" s="6" customFormat="1" ht="25" customHeight="1" x14ac:dyDescent="0.55000000000000004">
      <c r="A25" s="276"/>
      <c r="B25" s="277"/>
      <c r="C25" s="277"/>
      <c r="D25" s="278"/>
      <c r="E25" s="58"/>
      <c r="F25" s="59"/>
      <c r="G25" s="127">
        <f t="shared" si="8"/>
        <v>0</v>
      </c>
      <c r="H25" s="130" t="s">
        <v>22</v>
      </c>
      <c r="I25" s="53"/>
      <c r="J25" s="52" t="s">
        <v>37</v>
      </c>
      <c r="K25" s="131" t="str">
        <f t="shared" si="9"/>
        <v/>
      </c>
      <c r="L25" s="64">
        <f t="shared" si="10"/>
        <v>0</v>
      </c>
      <c r="M25" s="114"/>
      <c r="N25" s="61"/>
      <c r="O25" s="62">
        <f t="shared" si="7"/>
        <v>0</v>
      </c>
      <c r="P25" s="68">
        <f t="shared" si="11"/>
        <v>0</v>
      </c>
      <c r="Q25" s="86">
        <f t="shared" si="12"/>
        <v>0</v>
      </c>
      <c r="R25" s="65">
        <f t="shared" si="13"/>
        <v>0</v>
      </c>
    </row>
    <row r="26" spans="1:21" s="6" customFormat="1" ht="25" customHeight="1" thickBot="1" x14ac:dyDescent="0.6">
      <c r="A26" s="276"/>
      <c r="B26" s="277"/>
      <c r="C26" s="277"/>
      <c r="D26" s="278"/>
      <c r="E26" s="58"/>
      <c r="F26" s="59"/>
      <c r="G26" s="127">
        <f t="shared" si="8"/>
        <v>0</v>
      </c>
      <c r="H26" s="132" t="s">
        <v>22</v>
      </c>
      <c r="I26" s="133"/>
      <c r="J26" s="135" t="s">
        <v>37</v>
      </c>
      <c r="K26" s="180" t="str">
        <f t="shared" si="9"/>
        <v/>
      </c>
      <c r="L26" s="64">
        <f t="shared" si="10"/>
        <v>0</v>
      </c>
      <c r="M26" s="114"/>
      <c r="N26" s="61"/>
      <c r="O26" s="62">
        <f t="shared" si="7"/>
        <v>0</v>
      </c>
      <c r="P26" s="68">
        <f t="shared" si="11"/>
        <v>0</v>
      </c>
      <c r="Q26" s="86">
        <f t="shared" si="12"/>
        <v>0</v>
      </c>
      <c r="R26" s="88">
        <f t="shared" si="13"/>
        <v>0</v>
      </c>
    </row>
    <row r="27" spans="1:21" s="6" customFormat="1" ht="25" customHeight="1" thickBot="1" x14ac:dyDescent="0.6">
      <c r="A27" s="7"/>
      <c r="B27" s="45"/>
      <c r="C27" s="268" t="s">
        <v>27</v>
      </c>
      <c r="D27" s="269"/>
      <c r="E27" s="56">
        <f>SUM(E23:E26)</f>
        <v>0</v>
      </c>
      <c r="F27" s="56">
        <f>SUM(F23:F26)</f>
        <v>0</v>
      </c>
      <c r="G27" s="297"/>
      <c r="H27" s="266"/>
      <c r="I27" s="266"/>
      <c r="J27" s="267"/>
      <c r="K27" s="184"/>
      <c r="L27" s="64">
        <f>SUM(L23:L26)</f>
        <v>0</v>
      </c>
      <c r="M27" s="115"/>
      <c r="N27" s="62">
        <f>SUM(N23:N26)</f>
        <v>0</v>
      </c>
      <c r="O27" s="116"/>
      <c r="P27" s="63">
        <f>SUM(P23:P26)</f>
        <v>0</v>
      </c>
      <c r="Q27" s="111">
        <f>SUM(Q23:Q26)</f>
        <v>0</v>
      </c>
      <c r="R27" s="171">
        <f>SUM(R23:R26)</f>
        <v>0</v>
      </c>
      <c r="S27" s="137"/>
    </row>
    <row r="28" spans="1:21" s="6" customFormat="1" ht="25" customHeight="1" thickTop="1" thickBot="1" x14ac:dyDescent="0.6">
      <c r="C28" s="3"/>
      <c r="D28" s="3"/>
      <c r="E28" s="8"/>
      <c r="F28" s="8"/>
      <c r="G28" s="12"/>
      <c r="H28" s="12"/>
      <c r="I28" s="12"/>
      <c r="J28" s="12"/>
      <c r="K28" s="12"/>
      <c r="L28" s="8"/>
      <c r="M28" s="8"/>
      <c r="N28" s="8"/>
      <c r="O28" s="8"/>
      <c r="P28" s="8"/>
      <c r="Q28" s="8"/>
      <c r="R28" s="138"/>
    </row>
    <row r="29" spans="1:21" s="6" customFormat="1" ht="35" customHeight="1" thickTop="1" thickBot="1" x14ac:dyDescent="0.6">
      <c r="C29" s="3"/>
      <c r="D29" s="3"/>
      <c r="E29" s="8"/>
      <c r="F29" s="8"/>
      <c r="G29" s="12"/>
      <c r="H29" s="12"/>
      <c r="I29" s="12"/>
      <c r="J29" s="12"/>
      <c r="K29" s="12"/>
      <c r="L29" s="8"/>
      <c r="M29" s="8"/>
      <c r="N29" s="8"/>
      <c r="O29" s="8"/>
      <c r="P29" s="8"/>
      <c r="Q29" s="254" t="s">
        <v>111</v>
      </c>
      <c r="R29" s="255"/>
    </row>
    <row r="30" spans="1:21" s="6" customFormat="1" ht="40.5" customHeight="1" thickTop="1" thickBot="1" x14ac:dyDescent="0.6">
      <c r="C30" s="3"/>
      <c r="D30" s="3"/>
      <c r="E30" s="8"/>
      <c r="F30" s="8"/>
      <c r="G30" s="12"/>
      <c r="H30" s="12"/>
      <c r="I30" s="12"/>
      <c r="J30" s="12"/>
      <c r="K30" s="12"/>
      <c r="L30" s="8"/>
      <c r="M30" s="8"/>
      <c r="N30" s="8"/>
      <c r="O30" s="8"/>
      <c r="P30" s="8"/>
      <c r="Q30" s="252">
        <f>R17+R27</f>
        <v>0</v>
      </c>
      <c r="R30" s="253"/>
    </row>
    <row r="31" spans="1:21" ht="12.5" thickTop="1" x14ac:dyDescent="0.55000000000000004">
      <c r="A31" s="1" t="s">
        <v>10</v>
      </c>
    </row>
    <row r="32" spans="1:21" x14ac:dyDescent="0.55000000000000004">
      <c r="A32" s="1" t="s">
        <v>12</v>
      </c>
    </row>
    <row r="33" spans="1:4" x14ac:dyDescent="0.55000000000000004">
      <c r="A33" s="1" t="s">
        <v>15</v>
      </c>
    </row>
    <row r="34" spans="1:4" x14ac:dyDescent="0.55000000000000004">
      <c r="A34" s="1" t="s">
        <v>16</v>
      </c>
    </row>
    <row r="39" spans="1:4" ht="20.149999999999999" customHeight="1" x14ac:dyDescent="0.55000000000000004">
      <c r="A39" s="4"/>
      <c r="B39" s="4"/>
      <c r="C39" s="4"/>
      <c r="D39" s="4"/>
    </row>
    <row r="40" spans="1:4" ht="20.149999999999999" customHeight="1" x14ac:dyDescent="0.55000000000000004">
      <c r="A40" s="190"/>
      <c r="B40" s="190"/>
      <c r="C40" s="191"/>
      <c r="D40" s="191"/>
    </row>
    <row r="41" spans="1:4" ht="20.149999999999999" customHeight="1" x14ac:dyDescent="0.55000000000000004">
      <c r="A41" s="190"/>
      <c r="B41" s="190"/>
      <c r="C41" s="191"/>
      <c r="D41" s="191"/>
    </row>
    <row r="42" spans="1:4" ht="20.149999999999999" customHeight="1" x14ac:dyDescent="0.55000000000000004">
      <c r="A42" s="190"/>
      <c r="B42" s="190"/>
      <c r="C42" s="191"/>
      <c r="D42" s="191"/>
    </row>
    <row r="43" spans="1:4" ht="20.149999999999999" customHeight="1" x14ac:dyDescent="0.55000000000000004">
      <c r="A43" s="190"/>
      <c r="B43" s="190"/>
      <c r="C43" s="191"/>
      <c r="D43" s="191"/>
    </row>
    <row r="44" spans="1:4" ht="20.149999999999999" customHeight="1" x14ac:dyDescent="0.55000000000000004"/>
  </sheetData>
  <sheetProtection formatCells="0"/>
  <mergeCells count="36">
    <mergeCell ref="A2:R2"/>
    <mergeCell ref="A20:D20"/>
    <mergeCell ref="A21:D21"/>
    <mergeCell ref="A22:D22"/>
    <mergeCell ref="A23:D23"/>
    <mergeCell ref="E19:K19"/>
    <mergeCell ref="B5:E5"/>
    <mergeCell ref="J4:P4"/>
    <mergeCell ref="J7:P7"/>
    <mergeCell ref="H10:K10"/>
    <mergeCell ref="H12:K12"/>
    <mergeCell ref="A25:D25"/>
    <mergeCell ref="A24:D24"/>
    <mergeCell ref="G17:J17"/>
    <mergeCell ref="C17:D17"/>
    <mergeCell ref="G27:J27"/>
    <mergeCell ref="H20:K20"/>
    <mergeCell ref="H21:K21"/>
    <mergeCell ref="H22:K22"/>
    <mergeCell ref="A26:D26"/>
    <mergeCell ref="Q29:R29"/>
    <mergeCell ref="Q30:R30"/>
    <mergeCell ref="C27:D27"/>
    <mergeCell ref="S4:U8"/>
    <mergeCell ref="A12:D12"/>
    <mergeCell ref="A13:D13"/>
    <mergeCell ref="A14:D14"/>
    <mergeCell ref="A15:D15"/>
    <mergeCell ref="A16:D16"/>
    <mergeCell ref="B4:E4"/>
    <mergeCell ref="B6:E6"/>
    <mergeCell ref="A10:D10"/>
    <mergeCell ref="A11:D11"/>
    <mergeCell ref="H11:K11"/>
    <mergeCell ref="M9:O9"/>
    <mergeCell ref="M19:O19"/>
  </mergeCells>
  <phoneticPr fontId="1"/>
  <printOptions horizontalCentered="1"/>
  <pageMargins left="0.31496062992125984" right="0.31496062992125984" top="1.1811023622047245" bottom="0.15748031496062992" header="0.86614173228346458" footer="0.31496062992125984"/>
  <pageSetup paperSize="9" scale="55" fitToHeight="0" orientation="landscape" r:id="rId1"/>
  <headerFooter>
    <oddHeader>&amp;L&amp;16別紙５（２）①介護テクノロジー導入　イ</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24CA0-3248-4C46-840E-3246CC1C7DE0}">
  <sheetPr codeName="Sheet3">
    <pageSetUpPr fitToPage="1"/>
  </sheetPr>
  <dimension ref="A2:Z37"/>
  <sheetViews>
    <sheetView view="pageBreakPreview" zoomScale="90" zoomScaleNormal="100" zoomScaleSheetLayoutView="90" workbookViewId="0">
      <selection activeCell="F7" sqref="F7"/>
    </sheetView>
  </sheetViews>
  <sheetFormatPr defaultColWidth="9" defaultRowHeight="12" x14ac:dyDescent="0.55000000000000004"/>
  <cols>
    <col min="1" max="1" width="14" style="1" customWidth="1"/>
    <col min="2" max="2" width="10.83203125" style="1" customWidth="1"/>
    <col min="3" max="3" width="20.83203125" style="1" customWidth="1"/>
    <col min="4" max="5" width="13.9140625" style="1" customWidth="1"/>
    <col min="6" max="6" width="14.83203125" style="1" customWidth="1"/>
    <col min="7" max="7" width="26.58203125" style="1" customWidth="1"/>
    <col min="8" max="8" width="13.9140625" style="1" customWidth="1"/>
    <col min="9" max="9" width="14.9140625" style="1" customWidth="1"/>
    <col min="10" max="10" width="26.58203125" style="1" customWidth="1"/>
    <col min="11" max="11" width="13.9140625" style="1" customWidth="1"/>
    <col min="12" max="12" width="14.9140625" style="1" customWidth="1"/>
    <col min="13" max="13" width="18.1640625" style="1" customWidth="1"/>
    <col min="14" max="14" width="16.6640625" style="1" customWidth="1"/>
    <col min="15" max="15" width="19.4140625" style="1" customWidth="1"/>
    <col min="16" max="16" width="1" style="1" customWidth="1"/>
    <col min="17" max="17" width="10.08203125" style="1" customWidth="1"/>
    <col min="18" max="18" width="10.4140625" style="1" customWidth="1"/>
    <col min="19" max="19" width="9.9140625" style="1" customWidth="1"/>
    <col min="20" max="20" width="12.5" style="1" customWidth="1"/>
    <col min="21" max="21" width="13.83203125" style="1" customWidth="1"/>
    <col min="22" max="22" width="15.58203125" style="1" customWidth="1"/>
    <col min="23" max="23" width="20.83203125" style="1" customWidth="1"/>
    <col min="24" max="24" width="15.58203125" style="1" bestFit="1" customWidth="1"/>
    <col min="25" max="25" width="9.33203125" style="1" bestFit="1" customWidth="1"/>
    <col min="26" max="16384" width="9" style="1"/>
  </cols>
  <sheetData>
    <row r="2" spans="1:26" ht="30.75" customHeight="1" x14ac:dyDescent="0.55000000000000004">
      <c r="A2" s="224" t="s">
        <v>106</v>
      </c>
      <c r="B2" s="224"/>
      <c r="C2" s="224"/>
      <c r="D2" s="224"/>
      <c r="E2" s="224"/>
      <c r="F2" s="224"/>
      <c r="G2" s="224"/>
      <c r="H2" s="224"/>
      <c r="I2" s="224"/>
      <c r="J2" s="224"/>
      <c r="K2" s="224"/>
      <c r="L2" s="224"/>
      <c r="M2" s="224"/>
      <c r="N2" s="224"/>
      <c r="O2" s="224"/>
      <c r="P2" s="224"/>
      <c r="Q2" s="49"/>
      <c r="R2" s="49"/>
      <c r="S2" s="49"/>
      <c r="T2" s="49"/>
      <c r="U2" s="49"/>
      <c r="V2" s="13"/>
    </row>
    <row r="3" spans="1:26" ht="9.75" customHeight="1" thickBot="1" x14ac:dyDescent="0.6">
      <c r="X3" s="22"/>
      <c r="Y3" s="23"/>
      <c r="Z3" s="24"/>
    </row>
    <row r="4" spans="1:26" ht="25" customHeight="1" x14ac:dyDescent="0.55000000000000004">
      <c r="A4" s="46" t="s">
        <v>0</v>
      </c>
      <c r="B4" s="313"/>
      <c r="C4" s="313"/>
      <c r="D4" s="142"/>
      <c r="Q4" s="226" t="s">
        <v>18</v>
      </c>
      <c r="R4" s="227"/>
      <c r="S4" s="228"/>
      <c r="V4" s="4"/>
      <c r="X4" s="22"/>
      <c r="Y4" s="23"/>
      <c r="Z4" s="24"/>
    </row>
    <row r="5" spans="1:26" ht="25" customHeight="1" x14ac:dyDescent="0.55000000000000004">
      <c r="A5" s="46" t="s">
        <v>43</v>
      </c>
      <c r="B5" s="314"/>
      <c r="C5" s="314"/>
      <c r="D5" s="142"/>
      <c r="E5" s="4"/>
      <c r="G5" s="4"/>
      <c r="H5" s="4"/>
      <c r="I5" s="4"/>
      <c r="J5" s="4"/>
      <c r="K5" s="4"/>
      <c r="L5" s="4"/>
      <c r="M5" s="4"/>
      <c r="N5" s="4"/>
      <c r="O5" s="4"/>
      <c r="P5" s="4"/>
      <c r="Q5" s="229"/>
      <c r="R5" s="230"/>
      <c r="S5" s="231"/>
      <c r="T5" s="4"/>
      <c r="U5" s="4"/>
      <c r="V5" s="4"/>
      <c r="X5" s="22"/>
      <c r="Y5" s="23"/>
      <c r="Z5" s="24"/>
    </row>
    <row r="6" spans="1:26" ht="25" customHeight="1" x14ac:dyDescent="0.55000000000000004">
      <c r="A6" s="47" t="s">
        <v>8</v>
      </c>
      <c r="B6" s="313"/>
      <c r="C6" s="313"/>
      <c r="D6" s="142"/>
      <c r="G6" s="4"/>
      <c r="H6" s="4"/>
      <c r="I6" s="4"/>
      <c r="J6" s="4"/>
      <c r="K6" s="4"/>
      <c r="L6" s="4"/>
      <c r="M6" s="4"/>
      <c r="N6" s="4"/>
      <c r="O6" s="4"/>
      <c r="P6" s="4"/>
      <c r="Q6" s="229"/>
      <c r="R6" s="230"/>
      <c r="S6" s="231"/>
      <c r="T6" s="4"/>
      <c r="U6" s="4"/>
      <c r="V6" s="4"/>
      <c r="X6" s="22"/>
      <c r="Y6" s="23"/>
      <c r="Z6" s="24"/>
    </row>
    <row r="7" spans="1:26" ht="25" customHeight="1" x14ac:dyDescent="0.55000000000000004">
      <c r="A7" s="3"/>
      <c r="B7" s="3"/>
      <c r="C7" s="4"/>
      <c r="D7" s="4"/>
      <c r="E7" s="4"/>
      <c r="G7" s="4"/>
      <c r="H7" s="4"/>
      <c r="I7" s="4"/>
      <c r="J7" s="4"/>
      <c r="K7" s="4"/>
      <c r="L7" s="4"/>
      <c r="M7" s="4"/>
      <c r="N7" s="4"/>
      <c r="O7" s="4"/>
      <c r="P7" s="4"/>
      <c r="Q7" s="229"/>
      <c r="R7" s="230"/>
      <c r="S7" s="231"/>
      <c r="T7" s="4"/>
      <c r="U7" s="4"/>
      <c r="V7" s="4"/>
      <c r="X7" s="22"/>
      <c r="Y7" s="23"/>
      <c r="Z7" s="24"/>
    </row>
    <row r="8" spans="1:26" ht="25" customHeight="1" thickBot="1" x14ac:dyDescent="0.6">
      <c r="A8" s="49" t="s">
        <v>73</v>
      </c>
      <c r="B8" s="49"/>
      <c r="C8" s="4"/>
      <c r="D8" s="4"/>
      <c r="E8" s="4"/>
      <c r="G8" s="4"/>
      <c r="H8" s="4"/>
      <c r="I8" s="4"/>
      <c r="J8" s="4"/>
      <c r="K8" s="4"/>
      <c r="L8" s="4"/>
      <c r="M8" s="4"/>
      <c r="N8" s="4"/>
      <c r="O8" s="4"/>
      <c r="P8" s="4"/>
      <c r="Q8" s="232"/>
      <c r="R8" s="233"/>
      <c r="S8" s="234"/>
      <c r="T8" s="4"/>
      <c r="U8" s="4"/>
      <c r="V8" s="4"/>
      <c r="X8" s="22"/>
      <c r="Y8" s="23"/>
      <c r="Z8" s="24"/>
    </row>
    <row r="9" spans="1:26" ht="25" customHeight="1" x14ac:dyDescent="0.55000000000000004">
      <c r="A9" s="192" t="s">
        <v>44</v>
      </c>
      <c r="B9" s="49"/>
      <c r="C9" s="4"/>
      <c r="D9" s="4"/>
      <c r="E9" s="4"/>
      <c r="G9" s="4"/>
      <c r="H9" s="4"/>
      <c r="I9" s="4"/>
      <c r="J9" s="4"/>
      <c r="K9" s="4"/>
      <c r="L9" s="4"/>
      <c r="M9" s="4"/>
      <c r="N9" s="4"/>
      <c r="O9" s="4"/>
      <c r="P9" s="4"/>
      <c r="Q9" s="50"/>
      <c r="R9" s="50"/>
      <c r="S9" s="50"/>
      <c r="T9" s="4"/>
      <c r="U9" s="4"/>
      <c r="V9" s="4"/>
      <c r="X9" s="23"/>
      <c r="Y9" s="23"/>
      <c r="Z9" s="23"/>
    </row>
    <row r="10" spans="1:26" ht="24.5" customHeight="1" thickBot="1" x14ac:dyDescent="0.25">
      <c r="B10" s="311" t="s">
        <v>72</v>
      </c>
      <c r="C10" s="311"/>
      <c r="D10" s="311"/>
      <c r="E10" s="311"/>
      <c r="F10" s="312"/>
      <c r="G10" s="241" t="s">
        <v>69</v>
      </c>
      <c r="H10" s="242"/>
      <c r="I10" s="315"/>
      <c r="J10" s="241" t="s">
        <v>68</v>
      </c>
      <c r="K10" s="242"/>
      <c r="L10" s="315"/>
      <c r="M10" s="9" t="s">
        <v>7</v>
      </c>
      <c r="N10" s="9"/>
      <c r="O10" s="3"/>
    </row>
    <row r="11" spans="1:26" s="3" customFormat="1" ht="36" x14ac:dyDescent="0.55000000000000004">
      <c r="A11" s="11" t="s">
        <v>61</v>
      </c>
      <c r="B11" s="321" t="s">
        <v>11</v>
      </c>
      <c r="C11" s="307"/>
      <c r="D11" s="17" t="s">
        <v>1</v>
      </c>
      <c r="E11" s="85" t="s">
        <v>14</v>
      </c>
      <c r="F11" s="148" t="s">
        <v>65</v>
      </c>
      <c r="G11" s="186" t="s">
        <v>58</v>
      </c>
      <c r="H11" s="3" t="s">
        <v>14</v>
      </c>
      <c r="I11" s="27" t="s">
        <v>41</v>
      </c>
      <c r="J11" s="186" t="s">
        <v>58</v>
      </c>
      <c r="K11" s="3" t="s">
        <v>14</v>
      </c>
      <c r="L11" s="27" t="s">
        <v>66</v>
      </c>
      <c r="M11" s="27" t="s">
        <v>112</v>
      </c>
      <c r="N11" s="25" t="s">
        <v>9</v>
      </c>
      <c r="O11" s="27" t="s">
        <v>113</v>
      </c>
    </row>
    <row r="12" spans="1:26" s="4" customFormat="1" ht="25" customHeight="1" x14ac:dyDescent="0.55000000000000004">
      <c r="A12" s="152"/>
      <c r="B12" s="141"/>
      <c r="C12" s="143"/>
      <c r="D12" s="29" t="s">
        <v>3</v>
      </c>
      <c r="E12" s="31" t="s">
        <v>4</v>
      </c>
      <c r="F12" s="149" t="s">
        <v>13</v>
      </c>
      <c r="G12" s="32" t="s">
        <v>5</v>
      </c>
      <c r="H12" s="129" t="s">
        <v>6</v>
      </c>
      <c r="I12" s="157" t="s">
        <v>28</v>
      </c>
      <c r="J12" s="32" t="s">
        <v>29</v>
      </c>
      <c r="K12" s="129" t="s">
        <v>30</v>
      </c>
      <c r="L12" s="157" t="s">
        <v>49</v>
      </c>
      <c r="M12" s="34" t="s">
        <v>32</v>
      </c>
      <c r="N12" s="157" t="s">
        <v>64</v>
      </c>
      <c r="O12" s="34" t="s">
        <v>67</v>
      </c>
    </row>
    <row r="13" spans="1:26" s="6" customFormat="1" ht="25" customHeight="1" x14ac:dyDescent="0.55000000000000004">
      <c r="A13" s="153"/>
      <c r="B13" s="141"/>
      <c r="C13" s="143"/>
      <c r="D13" s="5"/>
      <c r="E13" s="18"/>
      <c r="F13" s="193" t="s">
        <v>57</v>
      </c>
      <c r="G13" s="14"/>
      <c r="H13" s="154"/>
      <c r="I13" s="193" t="s">
        <v>57</v>
      </c>
      <c r="J13" s="14"/>
      <c r="K13" s="154"/>
      <c r="L13" s="193" t="s">
        <v>57</v>
      </c>
      <c r="M13" s="28"/>
      <c r="N13" s="194" t="s">
        <v>71</v>
      </c>
      <c r="O13" s="28"/>
    </row>
    <row r="14" spans="1:26" s="6" customFormat="1" ht="25" customHeight="1" x14ac:dyDescent="0.55000000000000004">
      <c r="A14" s="316" t="s">
        <v>63</v>
      </c>
      <c r="B14" s="301"/>
      <c r="C14" s="302"/>
      <c r="D14" s="59"/>
      <c r="E14" s="145"/>
      <c r="F14" s="150">
        <f>E14</f>
        <v>0</v>
      </c>
      <c r="G14" s="146"/>
      <c r="H14" s="155"/>
      <c r="I14" s="158">
        <f>ROUNDDOWN(H14*0.8,-3)</f>
        <v>0</v>
      </c>
      <c r="J14" s="146"/>
      <c r="K14" s="155"/>
      <c r="L14" s="158">
        <f t="shared" ref="L14:L20" si="0">ROUNDDOWN(K14*0.8,-3)</f>
        <v>0</v>
      </c>
      <c r="M14" s="325">
        <f>SUM(F21,I21,L21)</f>
        <v>0</v>
      </c>
      <c r="N14" s="322">
        <f>IF(COUNTBLANK(K14:K20)=7,10000000,10150000)</f>
        <v>10000000</v>
      </c>
      <c r="O14" s="308">
        <f>IF(M14&lt;N14,M14,N14)</f>
        <v>0</v>
      </c>
    </row>
    <row r="15" spans="1:26" s="6" customFormat="1" ht="25" customHeight="1" x14ac:dyDescent="0.55000000000000004">
      <c r="A15" s="317"/>
      <c r="B15" s="301"/>
      <c r="C15" s="302"/>
      <c r="D15" s="59"/>
      <c r="E15" s="145"/>
      <c r="F15" s="151">
        <f t="shared" ref="F15:F19" si="1">E15</f>
        <v>0</v>
      </c>
      <c r="G15" s="146"/>
      <c r="H15" s="155"/>
      <c r="I15" s="86">
        <f t="shared" ref="I15:I20" si="2">ROUNDDOWN(H15*0.8,-3)</f>
        <v>0</v>
      </c>
      <c r="J15" s="146"/>
      <c r="K15" s="155"/>
      <c r="L15" s="86">
        <f t="shared" si="0"/>
        <v>0</v>
      </c>
      <c r="M15" s="326"/>
      <c r="N15" s="323"/>
      <c r="O15" s="309"/>
    </row>
    <row r="16" spans="1:26" s="6" customFormat="1" ht="25" customHeight="1" x14ac:dyDescent="0.55000000000000004">
      <c r="A16" s="317"/>
      <c r="B16" s="301"/>
      <c r="C16" s="302"/>
      <c r="D16" s="59"/>
      <c r="E16" s="145"/>
      <c r="F16" s="151">
        <f t="shared" si="1"/>
        <v>0</v>
      </c>
      <c r="G16" s="146"/>
      <c r="H16" s="155"/>
      <c r="I16" s="86">
        <f t="shared" si="2"/>
        <v>0</v>
      </c>
      <c r="J16" s="146"/>
      <c r="K16" s="155"/>
      <c r="L16" s="86">
        <f t="shared" si="0"/>
        <v>0</v>
      </c>
      <c r="M16" s="326"/>
      <c r="N16" s="323"/>
      <c r="O16" s="309"/>
    </row>
    <row r="17" spans="1:15" s="6" customFormat="1" ht="25" customHeight="1" x14ac:dyDescent="0.55000000000000004">
      <c r="A17" s="318"/>
      <c r="B17" s="301"/>
      <c r="C17" s="302"/>
      <c r="D17" s="59"/>
      <c r="E17" s="145"/>
      <c r="F17" s="151">
        <f t="shared" si="1"/>
        <v>0</v>
      </c>
      <c r="G17" s="146"/>
      <c r="H17" s="155"/>
      <c r="I17" s="86">
        <f t="shared" si="2"/>
        <v>0</v>
      </c>
      <c r="J17" s="146"/>
      <c r="K17" s="155"/>
      <c r="L17" s="86">
        <f t="shared" si="0"/>
        <v>0</v>
      </c>
      <c r="M17" s="326"/>
      <c r="N17" s="323"/>
      <c r="O17" s="309"/>
    </row>
    <row r="18" spans="1:15" s="6" customFormat="1" ht="25" customHeight="1" x14ac:dyDescent="0.55000000000000004">
      <c r="A18" s="319" t="s">
        <v>62</v>
      </c>
      <c r="B18" s="301"/>
      <c r="C18" s="302"/>
      <c r="D18" s="59"/>
      <c r="E18" s="145"/>
      <c r="F18" s="151">
        <f t="shared" si="1"/>
        <v>0</v>
      </c>
      <c r="G18" s="146"/>
      <c r="H18" s="155"/>
      <c r="I18" s="86">
        <f t="shared" si="2"/>
        <v>0</v>
      </c>
      <c r="J18" s="146"/>
      <c r="K18" s="155"/>
      <c r="L18" s="86">
        <f t="shared" si="0"/>
        <v>0</v>
      </c>
      <c r="M18" s="326"/>
      <c r="N18" s="323"/>
      <c r="O18" s="309"/>
    </row>
    <row r="19" spans="1:15" s="6" customFormat="1" ht="25" customHeight="1" x14ac:dyDescent="0.55000000000000004">
      <c r="A19" s="319"/>
      <c r="B19" s="301"/>
      <c r="C19" s="302"/>
      <c r="D19" s="59" t="s">
        <v>70</v>
      </c>
      <c r="E19" s="145"/>
      <c r="F19" s="151">
        <f t="shared" si="1"/>
        <v>0</v>
      </c>
      <c r="G19" s="146"/>
      <c r="H19" s="155"/>
      <c r="I19" s="86">
        <f t="shared" si="2"/>
        <v>0</v>
      </c>
      <c r="J19" s="146"/>
      <c r="K19" s="155"/>
      <c r="L19" s="86">
        <f t="shared" si="0"/>
        <v>0</v>
      </c>
      <c r="M19" s="326"/>
      <c r="N19" s="323"/>
      <c r="O19" s="309"/>
    </row>
    <row r="20" spans="1:15" s="6" customFormat="1" ht="25" customHeight="1" thickBot="1" x14ac:dyDescent="0.6">
      <c r="A20" s="320"/>
      <c r="B20" s="301"/>
      <c r="C20" s="302"/>
      <c r="D20" s="59"/>
      <c r="E20" s="145"/>
      <c r="F20" s="161">
        <f>E20</f>
        <v>0</v>
      </c>
      <c r="G20" s="146"/>
      <c r="H20" s="155"/>
      <c r="I20" s="162">
        <f t="shared" si="2"/>
        <v>0</v>
      </c>
      <c r="J20" s="146"/>
      <c r="K20" s="155"/>
      <c r="L20" s="162">
        <f t="shared" si="0"/>
        <v>0</v>
      </c>
      <c r="M20" s="327"/>
      <c r="N20" s="324"/>
      <c r="O20" s="310"/>
    </row>
    <row r="21" spans="1:15" s="6" customFormat="1" ht="25" customHeight="1" thickBot="1" x14ac:dyDescent="0.6">
      <c r="A21" s="7"/>
      <c r="B21" s="45"/>
      <c r="C21" s="84" t="s">
        <v>27</v>
      </c>
      <c r="D21" s="140">
        <f>SUM(D14:D20)</f>
        <v>0</v>
      </c>
      <c r="E21" s="54">
        <f>SUM(E14:E20)</f>
        <v>0</v>
      </c>
      <c r="F21" s="185">
        <f>SUM(F14:F20)</f>
        <v>0</v>
      </c>
      <c r="G21" s="147"/>
      <c r="H21" s="156">
        <f>SUM(H14:H20)</f>
        <v>0</v>
      </c>
      <c r="I21" s="185">
        <f>SUM(I14:I20)</f>
        <v>0</v>
      </c>
      <c r="J21" s="147"/>
      <c r="K21" s="156">
        <f>SUM(K14:K20)</f>
        <v>0</v>
      </c>
      <c r="L21" s="185">
        <f>SUM(L14:L20)</f>
        <v>0</v>
      </c>
      <c r="M21" s="160"/>
      <c r="N21" s="159"/>
      <c r="O21" s="160"/>
    </row>
    <row r="22" spans="1:15" s="6" customFormat="1" ht="25" customHeight="1" thickBot="1" x14ac:dyDescent="0.6">
      <c r="C22" s="3"/>
      <c r="D22" s="8"/>
      <c r="E22" s="72"/>
      <c r="F22" s="71"/>
      <c r="G22" s="12"/>
      <c r="H22" s="144"/>
      <c r="I22" s="144"/>
      <c r="J22" s="12"/>
      <c r="K22" s="144"/>
      <c r="L22" s="144"/>
      <c r="M22" s="196"/>
      <c r="N22" s="196"/>
      <c r="O22" s="196"/>
    </row>
    <row r="23" spans="1:15" s="6" customFormat="1" ht="35" customHeight="1" thickTop="1" thickBot="1" x14ac:dyDescent="0.6">
      <c r="C23" s="3"/>
      <c r="D23" s="8"/>
      <c r="E23" s="72"/>
      <c r="F23" s="71"/>
      <c r="G23" s="12"/>
      <c r="H23" s="144"/>
      <c r="I23" s="144"/>
      <c r="J23" s="12"/>
      <c r="K23" s="144"/>
      <c r="L23" s="144"/>
      <c r="M23" s="196"/>
      <c r="N23" s="254" t="s">
        <v>114</v>
      </c>
      <c r="O23" s="255"/>
    </row>
    <row r="24" spans="1:15" s="6" customFormat="1" ht="41" customHeight="1" thickTop="1" thickBot="1" x14ac:dyDescent="0.6">
      <c r="C24" s="3"/>
      <c r="D24" s="8"/>
      <c r="E24" s="8"/>
      <c r="F24" s="12"/>
      <c r="G24" s="12"/>
      <c r="H24" s="12"/>
      <c r="I24" s="8"/>
      <c r="J24" s="12"/>
      <c r="K24" s="12"/>
      <c r="L24" s="8"/>
      <c r="M24" s="71"/>
      <c r="N24" s="252">
        <f>O14</f>
        <v>0</v>
      </c>
      <c r="O24" s="253"/>
    </row>
    <row r="25" spans="1:15" ht="12.5" thickTop="1" x14ac:dyDescent="0.55000000000000004">
      <c r="A25" s="1" t="s">
        <v>10</v>
      </c>
    </row>
    <row r="26" spans="1:15" x14ac:dyDescent="0.55000000000000004">
      <c r="A26" s="1" t="s">
        <v>39</v>
      </c>
    </row>
    <row r="27" spans="1:15" x14ac:dyDescent="0.55000000000000004">
      <c r="A27" s="1" t="s">
        <v>40</v>
      </c>
    </row>
    <row r="28" spans="1:15" x14ac:dyDescent="0.55000000000000004">
      <c r="A28" s="1" t="s">
        <v>16</v>
      </c>
    </row>
    <row r="29" spans="1:15" x14ac:dyDescent="0.55000000000000004">
      <c r="A29" s="1" t="s">
        <v>115</v>
      </c>
    </row>
    <row r="30" spans="1:15" x14ac:dyDescent="0.55000000000000004">
      <c r="A30" s="1" t="s">
        <v>116</v>
      </c>
    </row>
    <row r="32" spans="1:15" ht="20.149999999999999" customHeight="1" x14ac:dyDescent="0.55000000000000004">
      <c r="A32" s="4"/>
      <c r="B32" s="4"/>
      <c r="C32" s="4"/>
    </row>
    <row r="33" spans="1:3" ht="20.149999999999999" customHeight="1" x14ac:dyDescent="0.55000000000000004">
      <c r="A33" s="190"/>
      <c r="B33" s="190"/>
      <c r="C33" s="191"/>
    </row>
    <row r="34" spans="1:3" ht="20.149999999999999" customHeight="1" x14ac:dyDescent="0.55000000000000004">
      <c r="A34" s="190"/>
      <c r="B34" s="190"/>
      <c r="C34" s="191"/>
    </row>
    <row r="35" spans="1:3" ht="20.149999999999999" customHeight="1" x14ac:dyDescent="0.55000000000000004">
      <c r="A35" s="190"/>
      <c r="B35" s="190"/>
      <c r="C35" s="191"/>
    </row>
    <row r="36" spans="1:3" ht="20.149999999999999" customHeight="1" x14ac:dyDescent="0.55000000000000004">
      <c r="A36" s="190"/>
      <c r="B36" s="190"/>
      <c r="C36" s="191"/>
    </row>
    <row r="37" spans="1:3" ht="20.149999999999999" customHeight="1" x14ac:dyDescent="0.55000000000000004"/>
  </sheetData>
  <sheetProtection formatCells="0"/>
  <mergeCells count="23">
    <mergeCell ref="N23:O23"/>
    <mergeCell ref="N24:O24"/>
    <mergeCell ref="Q4:S8"/>
    <mergeCell ref="G10:I10"/>
    <mergeCell ref="A2:P2"/>
    <mergeCell ref="A14:A17"/>
    <mergeCell ref="A18:A20"/>
    <mergeCell ref="B11:C11"/>
    <mergeCell ref="B14:C14"/>
    <mergeCell ref="B15:C15"/>
    <mergeCell ref="B17:C17"/>
    <mergeCell ref="B18:C18"/>
    <mergeCell ref="B19:C19"/>
    <mergeCell ref="J10:L10"/>
    <mergeCell ref="N14:N20"/>
    <mergeCell ref="M14:M20"/>
    <mergeCell ref="O14:O20"/>
    <mergeCell ref="B16:C16"/>
    <mergeCell ref="B10:F10"/>
    <mergeCell ref="B4:C4"/>
    <mergeCell ref="B5:C5"/>
    <mergeCell ref="B6:C6"/>
    <mergeCell ref="B20:C20"/>
  </mergeCells>
  <phoneticPr fontId="1"/>
  <printOptions horizontalCentered="1"/>
  <pageMargins left="0.31496062992125984" right="0.31496062992125984" top="1.1811023622047245" bottom="0.15748031496062992" header="0.86614173228346458" footer="0.31496062992125984"/>
  <pageSetup paperSize="9" scale="51" fitToHeight="0" orientation="landscape" r:id="rId1"/>
  <headerFooter>
    <oddHeader>&amp;L&amp;16別紙５（３）②パッケージ型導入</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C80FA-243B-48C9-8E88-E70E1C953A1C}">
  <sheetPr codeName="Sheet4">
    <pageSetUpPr fitToPage="1"/>
  </sheetPr>
  <dimension ref="A2:N25"/>
  <sheetViews>
    <sheetView view="pageBreakPreview" zoomScale="90" zoomScaleNormal="100" zoomScaleSheetLayoutView="90" workbookViewId="0">
      <selection activeCell="G8" sqref="G8"/>
    </sheetView>
  </sheetViews>
  <sheetFormatPr defaultColWidth="9" defaultRowHeight="12" x14ac:dyDescent="0.55000000000000004"/>
  <cols>
    <col min="1" max="1" width="16.33203125" style="1" customWidth="1"/>
    <col min="2" max="2" width="3.75" style="1" customWidth="1"/>
    <col min="3" max="3" width="18.4140625" style="1" customWidth="1"/>
    <col min="4" max="4" width="3.75" style="1" customWidth="1"/>
    <col min="5" max="5" width="18.4140625" style="1" customWidth="1"/>
    <col min="6" max="6" width="18.33203125" style="1" customWidth="1"/>
    <col min="7" max="7" width="19.08203125" style="1" customWidth="1"/>
    <col min="8" max="8" width="8.33203125" style="1" customWidth="1"/>
    <col min="9" max="9" width="11.4140625" style="1" customWidth="1"/>
    <col min="10" max="10" width="19.33203125" style="1" customWidth="1"/>
    <col min="11" max="11" width="2.33203125" style="1" customWidth="1"/>
    <col min="12" max="12" width="15.58203125" style="1" bestFit="1" customWidth="1"/>
    <col min="13" max="13" width="9.33203125" style="1" bestFit="1" customWidth="1"/>
    <col min="14" max="16384" width="9" style="1"/>
  </cols>
  <sheetData>
    <row r="2" spans="1:14" ht="30.75" customHeight="1" thickBot="1" x14ac:dyDescent="0.6">
      <c r="A2" s="224" t="s">
        <v>106</v>
      </c>
      <c r="B2" s="224"/>
      <c r="C2" s="224"/>
      <c r="D2" s="224"/>
      <c r="E2" s="224"/>
      <c r="F2" s="224"/>
      <c r="G2" s="224"/>
      <c r="H2" s="224"/>
      <c r="I2" s="224"/>
      <c r="J2" s="224"/>
    </row>
    <row r="3" spans="1:14" ht="9.75" customHeight="1" x14ac:dyDescent="0.55000000000000004">
      <c r="L3" s="328" t="s">
        <v>18</v>
      </c>
      <c r="M3" s="329"/>
      <c r="N3" s="330"/>
    </row>
    <row r="4" spans="1:14" ht="25" customHeight="1" x14ac:dyDescent="0.55000000000000004">
      <c r="A4" s="46" t="s">
        <v>0</v>
      </c>
      <c r="B4" s="298"/>
      <c r="C4" s="299"/>
      <c r="D4" s="299"/>
      <c r="E4" s="300"/>
      <c r="L4" s="331"/>
      <c r="M4" s="332"/>
      <c r="N4" s="333"/>
    </row>
    <row r="5" spans="1:14" ht="25" customHeight="1" x14ac:dyDescent="0.55000000000000004">
      <c r="A5" s="46" t="s">
        <v>43</v>
      </c>
      <c r="B5" s="286"/>
      <c r="C5" s="287"/>
      <c r="D5" s="287"/>
      <c r="E5" s="288"/>
      <c r="F5" s="4"/>
      <c r="L5" s="331"/>
      <c r="M5" s="332"/>
      <c r="N5" s="333"/>
    </row>
    <row r="6" spans="1:14" ht="25" customHeight="1" x14ac:dyDescent="0.55000000000000004">
      <c r="A6" s="47" t="s">
        <v>8</v>
      </c>
      <c r="B6" s="301"/>
      <c r="C6" s="302"/>
      <c r="D6" s="302"/>
      <c r="E6" s="303"/>
      <c r="L6" s="331"/>
      <c r="M6" s="332"/>
      <c r="N6" s="333"/>
    </row>
    <row r="7" spans="1:14" ht="25" customHeight="1" x14ac:dyDescent="0.55000000000000004">
      <c r="A7" s="25"/>
      <c r="B7" s="25"/>
      <c r="C7" s="44"/>
      <c r="D7" s="44"/>
      <c r="E7" s="44"/>
      <c r="F7" s="4"/>
      <c r="L7" s="331"/>
      <c r="M7" s="332"/>
      <c r="N7" s="333"/>
    </row>
    <row r="8" spans="1:14" ht="25" customHeight="1" x14ac:dyDescent="0.55000000000000004">
      <c r="A8" s="142" t="s">
        <v>60</v>
      </c>
      <c r="B8" s="3"/>
      <c r="C8" s="4"/>
      <c r="D8" s="4"/>
      <c r="E8" s="4"/>
      <c r="F8" s="4"/>
      <c r="L8" s="331"/>
      <c r="M8" s="332"/>
      <c r="N8" s="333"/>
    </row>
    <row r="9" spans="1:14" ht="25" customHeight="1" thickBot="1" x14ac:dyDescent="0.25">
      <c r="A9" s="187" t="s">
        <v>44</v>
      </c>
      <c r="B9" s="187"/>
      <c r="C9" s="187"/>
      <c r="D9" s="187"/>
      <c r="E9" s="187"/>
      <c r="F9" s="187"/>
      <c r="G9" s="192"/>
      <c r="J9" s="9" t="s">
        <v>7</v>
      </c>
      <c r="L9" s="334"/>
      <c r="M9" s="335"/>
      <c r="N9" s="336"/>
    </row>
    <row r="10" spans="1:14" s="3" customFormat="1" ht="36" x14ac:dyDescent="0.55000000000000004">
      <c r="A10" s="235" t="s">
        <v>21</v>
      </c>
      <c r="B10" s="236"/>
      <c r="C10" s="236"/>
      <c r="D10" s="237"/>
      <c r="E10" s="11" t="s">
        <v>1</v>
      </c>
      <c r="F10" s="21" t="s">
        <v>14</v>
      </c>
      <c r="G10" s="27" t="s">
        <v>19</v>
      </c>
      <c r="H10" s="340" t="s">
        <v>9</v>
      </c>
      <c r="I10" s="340"/>
      <c r="J10" s="27" t="s">
        <v>2</v>
      </c>
    </row>
    <row r="11" spans="1:14" s="4" customFormat="1" ht="25" customHeight="1" x14ac:dyDescent="0.55000000000000004">
      <c r="A11" s="246"/>
      <c r="B11" s="247"/>
      <c r="C11" s="247"/>
      <c r="D11" s="248"/>
      <c r="E11" s="35" t="s">
        <v>3</v>
      </c>
      <c r="F11" s="37" t="s">
        <v>4</v>
      </c>
      <c r="G11" s="165" t="s">
        <v>13</v>
      </c>
      <c r="H11" s="257" t="s">
        <v>5</v>
      </c>
      <c r="I11" s="257"/>
      <c r="J11" s="41" t="s">
        <v>6</v>
      </c>
    </row>
    <row r="12" spans="1:14" s="6" customFormat="1" ht="25" customHeight="1" x14ac:dyDescent="0.55000000000000004">
      <c r="A12" s="246"/>
      <c r="B12" s="247"/>
      <c r="C12" s="247"/>
      <c r="D12" s="248"/>
      <c r="E12" s="5"/>
      <c r="F12" s="18"/>
      <c r="G12" s="193" t="s">
        <v>57</v>
      </c>
      <c r="H12" s="341" t="s">
        <v>20</v>
      </c>
      <c r="I12" s="341"/>
      <c r="J12" s="28"/>
    </row>
    <row r="13" spans="1:14" s="6" customFormat="1" ht="25" customHeight="1" x14ac:dyDescent="0.55000000000000004">
      <c r="A13" s="338"/>
      <c r="B13" s="338"/>
      <c r="C13" s="338"/>
      <c r="D13" s="338"/>
      <c r="E13" s="77"/>
      <c r="F13" s="164"/>
      <c r="G13" s="166">
        <f>ROUNDDOWN(F13*0.8,-3)</f>
        <v>0</v>
      </c>
      <c r="H13" s="337">
        <v>480000</v>
      </c>
      <c r="I13" s="337"/>
      <c r="J13" s="163">
        <f>IF(G13&lt;H13,G13,H13)</f>
        <v>0</v>
      </c>
    </row>
    <row r="14" spans="1:14" s="6" customFormat="1" ht="25" customHeight="1" x14ac:dyDescent="0.55000000000000004">
      <c r="A14" s="338"/>
      <c r="B14" s="338"/>
      <c r="C14" s="338"/>
      <c r="D14" s="338"/>
      <c r="E14" s="78"/>
      <c r="F14" s="83"/>
      <c r="G14" s="166">
        <f>ROUNDDOWN(F14*0.8,-3)</f>
        <v>0</v>
      </c>
      <c r="H14" s="337">
        <v>480000</v>
      </c>
      <c r="I14" s="337"/>
      <c r="J14" s="163">
        <f t="shared" ref="J14:J15" si="0">IF(G14&lt;H14,G14,H14)</f>
        <v>0</v>
      </c>
    </row>
    <row r="15" spans="1:14" s="6" customFormat="1" ht="25" customHeight="1" x14ac:dyDescent="0.55000000000000004">
      <c r="A15" s="338"/>
      <c r="B15" s="338"/>
      <c r="C15" s="338"/>
      <c r="D15" s="338"/>
      <c r="E15" s="78"/>
      <c r="F15" s="83"/>
      <c r="G15" s="166">
        <f>ROUNDDOWN(F15*0.8,-3)</f>
        <v>0</v>
      </c>
      <c r="H15" s="337">
        <v>480000</v>
      </c>
      <c r="I15" s="337"/>
      <c r="J15" s="163">
        <f t="shared" si="0"/>
        <v>0</v>
      </c>
    </row>
    <row r="16" spans="1:14" s="6" customFormat="1" ht="25" customHeight="1" thickBot="1" x14ac:dyDescent="0.6">
      <c r="A16" s="79"/>
      <c r="B16" s="80"/>
      <c r="C16" s="81"/>
      <c r="D16" s="82"/>
      <c r="E16" s="83"/>
      <c r="F16" s="83"/>
      <c r="G16" s="166">
        <f>ROUNDDOWN(F16*0.8,-3)</f>
        <v>0</v>
      </c>
      <c r="H16" s="337">
        <v>480000</v>
      </c>
      <c r="I16" s="337"/>
      <c r="J16" s="168">
        <f>IF(G16&lt;H16,G16,H16)</f>
        <v>0</v>
      </c>
    </row>
    <row r="17" spans="1:10" s="6" customFormat="1" ht="25" customHeight="1" thickBot="1" x14ac:dyDescent="0.6">
      <c r="A17" s="73"/>
      <c r="B17" s="74"/>
      <c r="C17" s="268" t="s">
        <v>27</v>
      </c>
      <c r="D17" s="269"/>
      <c r="E17" s="75">
        <f>SUM(E13:E16)</f>
        <v>0</v>
      </c>
      <c r="F17" s="75">
        <f t="shared" ref="F17" si="1">SUM(F13:F16)</f>
        <v>0</v>
      </c>
      <c r="G17" s="167">
        <f>SUM(G13:G16)</f>
        <v>0</v>
      </c>
      <c r="H17" s="339"/>
      <c r="I17" s="339"/>
      <c r="J17" s="169">
        <f>SUM(J13:J16)</f>
        <v>0</v>
      </c>
    </row>
    <row r="18" spans="1:10" s="6" customFormat="1" ht="17.5" customHeight="1" thickBot="1" x14ac:dyDescent="0.6">
      <c r="C18" s="3"/>
      <c r="D18" s="3"/>
      <c r="E18" s="8"/>
      <c r="F18" s="8"/>
      <c r="G18" s="8"/>
      <c r="H18" s="3"/>
      <c r="I18" s="8"/>
      <c r="J18" s="8"/>
    </row>
    <row r="19" spans="1:10" s="6" customFormat="1" ht="35" customHeight="1" thickTop="1" thickBot="1" x14ac:dyDescent="0.6">
      <c r="C19" s="3"/>
      <c r="D19" s="3"/>
      <c r="E19" s="8"/>
      <c r="F19" s="8"/>
      <c r="G19" s="8"/>
      <c r="H19" s="3"/>
      <c r="I19" s="254" t="s">
        <v>117</v>
      </c>
      <c r="J19" s="255"/>
    </row>
    <row r="20" spans="1:10" s="6" customFormat="1" ht="41" customHeight="1" thickTop="1" thickBot="1" x14ac:dyDescent="0.6">
      <c r="C20" s="3"/>
      <c r="D20" s="3"/>
      <c r="E20" s="8"/>
      <c r="F20" s="8"/>
      <c r="G20" s="8"/>
      <c r="H20" s="3"/>
      <c r="I20" s="252">
        <f>J17</f>
        <v>0</v>
      </c>
      <c r="J20" s="253"/>
    </row>
    <row r="21" spans="1:10" ht="16.5" customHeight="1" thickTop="1" x14ac:dyDescent="0.55000000000000004">
      <c r="A21" s="1" t="s">
        <v>10</v>
      </c>
      <c r="J21" s="76"/>
    </row>
    <row r="22" spans="1:10" x14ac:dyDescent="0.55000000000000004">
      <c r="A22" s="1" t="s">
        <v>12</v>
      </c>
    </row>
    <row r="23" spans="1:10" x14ac:dyDescent="0.55000000000000004">
      <c r="A23" s="1" t="s">
        <v>15</v>
      </c>
    </row>
    <row r="24" spans="1:10" x14ac:dyDescent="0.55000000000000004">
      <c r="A24" s="1" t="s">
        <v>34</v>
      </c>
    </row>
    <row r="25" spans="1:10" x14ac:dyDescent="0.55000000000000004">
      <c r="A25" s="1" t="s">
        <v>35</v>
      </c>
    </row>
  </sheetData>
  <sheetProtection formatCells="0"/>
  <mergeCells count="22">
    <mergeCell ref="I19:J19"/>
    <mergeCell ref="I20:J20"/>
    <mergeCell ref="C17:D17"/>
    <mergeCell ref="A10:D10"/>
    <mergeCell ref="A11:D11"/>
    <mergeCell ref="A12:D12"/>
    <mergeCell ref="A13:D13"/>
    <mergeCell ref="A14:D14"/>
    <mergeCell ref="H17:I17"/>
    <mergeCell ref="H10:I10"/>
    <mergeCell ref="H11:I11"/>
    <mergeCell ref="H12:I12"/>
    <mergeCell ref="H13:I13"/>
    <mergeCell ref="H14:I14"/>
    <mergeCell ref="H15:I15"/>
    <mergeCell ref="A2:J2"/>
    <mergeCell ref="L3:N9"/>
    <mergeCell ref="B4:E4"/>
    <mergeCell ref="B6:E6"/>
    <mergeCell ref="H16:I16"/>
    <mergeCell ref="A15:D15"/>
    <mergeCell ref="B5:E5"/>
  </mergeCells>
  <phoneticPr fontId="1"/>
  <printOptions horizontalCentered="1"/>
  <pageMargins left="0.31496062992125984" right="0.31496062992125984" top="1.1811023622047245" bottom="0.34" header="0.86614173228346458" footer="0.23"/>
  <pageSetup paperSize="9" scale="84" orientation="landscape" r:id="rId1"/>
  <headerFooter>
    <oddHeader>&amp;L&amp;16別紙５（４）③業務改善支援</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1B0E0-FB45-4038-AB9D-35C18385797C}">
  <sheetPr>
    <pageSetUpPr fitToPage="1"/>
  </sheetPr>
  <dimension ref="A2:R44"/>
  <sheetViews>
    <sheetView tabSelected="1" zoomScaleNormal="100" zoomScaleSheetLayoutView="90" workbookViewId="0">
      <selection activeCell="G4" sqref="G4"/>
    </sheetView>
  </sheetViews>
  <sheetFormatPr defaultColWidth="9" defaultRowHeight="12" x14ac:dyDescent="0.55000000000000004"/>
  <cols>
    <col min="1" max="1" width="6.08203125" style="1" customWidth="1"/>
    <col min="2" max="2" width="17.83203125" style="1" customWidth="1"/>
    <col min="3" max="3" width="8.5" style="1" customWidth="1"/>
    <col min="4" max="4" width="15.25" style="1" customWidth="1"/>
    <col min="5" max="5" width="16.75" style="1" customWidth="1"/>
    <col min="6" max="7" width="17.1640625" style="1" customWidth="1"/>
    <col min="8" max="8" width="16.4140625" style="1" customWidth="1"/>
    <col min="9" max="9" width="1.83203125" style="1" customWidth="1"/>
    <col min="10" max="10" width="5.6640625" style="1" customWidth="1"/>
    <col min="11" max="11" width="15.1640625" style="1" customWidth="1"/>
    <col min="12" max="12" width="16.25" style="1" customWidth="1"/>
    <col min="13" max="13" width="17" style="1" customWidth="1"/>
    <col min="14" max="14" width="15.83203125" style="1" customWidth="1"/>
    <col min="15" max="15" width="16.1640625" style="1" customWidth="1"/>
    <col min="16" max="16" width="6.4140625" style="1" customWidth="1"/>
    <col min="17" max="17" width="9.33203125" style="1" bestFit="1" customWidth="1"/>
    <col min="18" max="16384" width="9" style="1"/>
  </cols>
  <sheetData>
    <row r="2" spans="1:18" ht="30.75" customHeight="1" x14ac:dyDescent="0.55000000000000004">
      <c r="A2" s="224" t="s">
        <v>104</v>
      </c>
      <c r="B2" s="224"/>
      <c r="C2" s="224"/>
      <c r="D2" s="224"/>
      <c r="E2" s="224"/>
      <c r="F2" s="224"/>
      <c r="G2" s="224"/>
      <c r="H2" s="224"/>
      <c r="I2" s="197"/>
      <c r="J2" s="197"/>
      <c r="K2" s="197"/>
      <c r="L2" s="197"/>
      <c r="M2" s="197"/>
      <c r="N2" s="197"/>
      <c r="O2" s="197"/>
      <c r="P2" s="197"/>
    </row>
    <row r="3" spans="1:18" ht="9.75" customHeight="1" x14ac:dyDescent="0.55000000000000004">
      <c r="P3" s="174"/>
      <c r="Q3" s="174"/>
      <c r="R3" s="174"/>
    </row>
    <row r="4" spans="1:18" ht="25" customHeight="1" x14ac:dyDescent="0.55000000000000004">
      <c r="A4" s="311" t="s">
        <v>0</v>
      </c>
      <c r="B4" s="311"/>
      <c r="C4" s="342" cm="1">
        <f t="array" ref="C4">_xlfn.IFS('別紙5(1)-1（介護テクノロジー）ア・ウ'!B4&lt;&gt;"",'別紙5(1)-1（介護テクノロジー）ア・ウ'!B4,'別紙5(２)（介護ソフト定着促進）イ'!B4&lt;&gt;"",'別紙5(２)（介護ソフト定着促進）イ'!B4,TRUE,'別紙5(3)（パッケージ型）'!B4)</f>
        <v>0</v>
      </c>
      <c r="D4" s="342"/>
      <c r="E4" s="342"/>
      <c r="F4" s="49"/>
      <c r="G4" s="49"/>
      <c r="H4" s="49"/>
      <c r="P4" s="174"/>
      <c r="Q4" s="174"/>
      <c r="R4" s="174"/>
    </row>
    <row r="5" spans="1:18" ht="25" customHeight="1" x14ac:dyDescent="0.55000000000000004">
      <c r="A5" s="311" t="s">
        <v>43</v>
      </c>
      <c r="B5" s="311"/>
      <c r="C5" s="342" cm="1">
        <f t="array" ref="C5">_xlfn.IFS('別紙5(1)-1（介護テクノロジー）ア・ウ'!B5&lt;&gt;"",'別紙5(1)-1（介護テクノロジー）ア・ウ'!B5,'別紙5(２)（介護ソフト定着促進）イ'!B5&lt;&gt;"",'別紙5(２)（介護ソフト定着促進）イ'!B5,TRUE,'別紙5(3)（パッケージ型）'!B5)</f>
        <v>0</v>
      </c>
      <c r="D5" s="342"/>
      <c r="E5" s="342"/>
      <c r="F5" s="49"/>
      <c r="G5" s="49"/>
      <c r="H5" s="49"/>
      <c r="I5" s="142"/>
      <c r="J5" s="4"/>
      <c r="P5" s="174"/>
      <c r="Q5" s="174"/>
      <c r="R5" s="174"/>
    </row>
    <row r="6" spans="1:18" ht="25" customHeight="1" x14ac:dyDescent="0.55000000000000004">
      <c r="A6" s="311" t="s">
        <v>8</v>
      </c>
      <c r="B6" s="311"/>
      <c r="C6" s="342" cm="1">
        <f t="array" ref="C6">_xlfn.IFS('別紙5(1)-1（介護テクノロジー）ア・ウ'!B6&lt;&gt;"",'別紙5(1)-1（介護テクノロジー）ア・ウ'!B6,'別紙5(２)（介護ソフト定着促進）イ'!B6&lt;&gt;"",'別紙5(２)（介護ソフト定着促進）イ'!B6,TRUE,'別紙5(3)（パッケージ型）'!B6)</f>
        <v>0</v>
      </c>
      <c r="D6" s="342"/>
      <c r="E6" s="342"/>
      <c r="F6" s="49"/>
      <c r="G6" s="49"/>
      <c r="H6" s="49"/>
      <c r="I6" s="6"/>
      <c r="P6" s="174"/>
      <c r="Q6" s="174"/>
      <c r="R6" s="174"/>
    </row>
    <row r="7" spans="1:18" ht="18" customHeight="1" x14ac:dyDescent="0.55000000000000004">
      <c r="A7" s="3"/>
      <c r="B7" s="3"/>
      <c r="C7" s="3"/>
      <c r="D7" s="3"/>
      <c r="E7" s="3"/>
      <c r="F7" s="4"/>
      <c r="G7" s="4"/>
      <c r="H7" s="4"/>
      <c r="I7" s="4"/>
      <c r="J7" s="4"/>
      <c r="P7" s="174"/>
      <c r="Q7" s="174"/>
      <c r="R7" s="174"/>
    </row>
    <row r="8" spans="1:18" ht="30.5" customHeight="1" x14ac:dyDescent="0.55000000000000004">
      <c r="A8" s="366" t="s">
        <v>94</v>
      </c>
      <c r="B8" s="367"/>
      <c r="C8" s="315"/>
      <c r="D8" s="358" t="s">
        <v>79</v>
      </c>
      <c r="E8" s="359"/>
      <c r="F8" s="199" t="s">
        <v>77</v>
      </c>
      <c r="G8" s="2" t="s">
        <v>87</v>
      </c>
      <c r="H8" s="316" t="s">
        <v>82</v>
      </c>
      <c r="O8" s="174"/>
    </row>
    <row r="9" spans="1:18" ht="38" customHeight="1" x14ac:dyDescent="0.55000000000000004">
      <c r="A9" s="368"/>
      <c r="B9" s="225"/>
      <c r="C9" s="369"/>
      <c r="D9" s="198" t="s">
        <v>1</v>
      </c>
      <c r="E9" s="2" t="s">
        <v>14</v>
      </c>
      <c r="F9" s="2" t="s">
        <v>14</v>
      </c>
      <c r="G9" s="2" t="s">
        <v>14</v>
      </c>
      <c r="H9" s="318"/>
      <c r="O9" s="174"/>
    </row>
    <row r="10" spans="1:18" ht="25" customHeight="1" x14ac:dyDescent="0.55000000000000004">
      <c r="A10" s="374" t="s">
        <v>75</v>
      </c>
      <c r="B10" s="370" t="s">
        <v>96</v>
      </c>
      <c r="C10" s="200"/>
      <c r="D10" s="38" t="s">
        <v>3</v>
      </c>
      <c r="E10" s="35" t="s">
        <v>4</v>
      </c>
      <c r="F10" s="39" t="s">
        <v>13</v>
      </c>
      <c r="G10" s="39" t="s">
        <v>78</v>
      </c>
      <c r="H10" s="35" t="s">
        <v>6</v>
      </c>
      <c r="I10" s="142"/>
      <c r="O10" s="174"/>
    </row>
    <row r="11" spans="1:18" s="4" customFormat="1" ht="25" customHeight="1" x14ac:dyDescent="0.55000000000000004">
      <c r="A11" s="375"/>
      <c r="B11" s="370"/>
      <c r="C11" s="201" t="s">
        <v>80</v>
      </c>
      <c r="D11" s="202">
        <f>'別紙5(1)-1（介護テクノロジー）ア・ウ'!E17</f>
        <v>0</v>
      </c>
      <c r="E11" s="202">
        <f>'別紙5(1)-1（介護テクノロジー）ア・ウ'!F17</f>
        <v>0</v>
      </c>
      <c r="F11" s="202">
        <f>'別紙5(1)-1（介護テクノロジー）ア・ウ'!M17</f>
        <v>0</v>
      </c>
      <c r="G11" s="203"/>
      <c r="H11" s="204">
        <f>'別紙5(1)-1（介護テクノロジー）ア・ウ'!Q17</f>
        <v>0</v>
      </c>
      <c r="I11" s="142"/>
    </row>
    <row r="12" spans="1:18" s="6" customFormat="1" ht="25" customHeight="1" thickBot="1" x14ac:dyDescent="0.6">
      <c r="A12" s="375"/>
      <c r="B12" s="371"/>
      <c r="C12" s="205" t="s">
        <v>81</v>
      </c>
      <c r="D12" s="206">
        <f>'別紙5(1)-1（介護テクノロジー）ア・ウ'!E28</f>
        <v>0</v>
      </c>
      <c r="E12" s="206">
        <f>'別紙5(1)-1（介護テクノロジー）ア・ウ'!F28</f>
        <v>0</v>
      </c>
      <c r="F12" s="206">
        <f>'別紙5(1)-1（介護テクノロジー）ア・ウ'!M28</f>
        <v>0</v>
      </c>
      <c r="G12" s="207"/>
      <c r="H12" s="208">
        <f>'別紙5(1)-1（介護テクノロジー）ア・ウ'!Q28</f>
        <v>0</v>
      </c>
      <c r="I12" s="175"/>
      <c r="J12" s="175"/>
      <c r="K12" s="175"/>
      <c r="L12" s="175"/>
    </row>
    <row r="13" spans="1:18" s="6" customFormat="1" ht="25" customHeight="1" thickBot="1" x14ac:dyDescent="0.6">
      <c r="A13" s="375"/>
      <c r="B13" s="362" t="s">
        <v>76</v>
      </c>
      <c r="C13" s="363"/>
      <c r="D13" s="209">
        <f>SUM(D11:D12)</f>
        <v>0</v>
      </c>
      <c r="E13" s="209">
        <f>SUM(E11:E12)</f>
        <v>0</v>
      </c>
      <c r="F13" s="209">
        <f>SUM(F11:F12)</f>
        <v>0</v>
      </c>
      <c r="G13" s="210"/>
      <c r="H13" s="211">
        <f>SUM(H11:H12)</f>
        <v>0</v>
      </c>
      <c r="I13" s="177"/>
      <c r="J13" s="177"/>
      <c r="K13" s="176"/>
      <c r="L13" s="175"/>
    </row>
    <row r="14" spans="1:18" s="6" customFormat="1" ht="30.5" customHeight="1" x14ac:dyDescent="0.55000000000000004">
      <c r="A14" s="375"/>
      <c r="B14" s="380" t="s">
        <v>99</v>
      </c>
      <c r="C14" s="381"/>
      <c r="D14" s="212" t="s">
        <v>1</v>
      </c>
      <c r="E14" s="212" t="s">
        <v>14</v>
      </c>
      <c r="F14" s="2" t="s">
        <v>14</v>
      </c>
      <c r="G14" s="2" t="s">
        <v>14</v>
      </c>
      <c r="H14" s="212" t="s">
        <v>82</v>
      </c>
      <c r="I14" s="176"/>
      <c r="J14" s="176"/>
      <c r="K14" s="176"/>
      <c r="L14" s="177"/>
      <c r="M14" s="177"/>
      <c r="N14" s="176"/>
      <c r="O14" s="175"/>
    </row>
    <row r="15" spans="1:18" s="6" customFormat="1" ht="25" customHeight="1" thickBot="1" x14ac:dyDescent="0.6">
      <c r="A15" s="375"/>
      <c r="B15" s="382"/>
      <c r="C15" s="383"/>
      <c r="D15" s="38" t="s">
        <v>89</v>
      </c>
      <c r="E15" s="35" t="s">
        <v>90</v>
      </c>
      <c r="F15" s="213" t="s">
        <v>88</v>
      </c>
      <c r="G15" s="214" t="s">
        <v>78</v>
      </c>
      <c r="H15" s="35" t="s">
        <v>6</v>
      </c>
      <c r="I15" s="176"/>
      <c r="J15" s="176"/>
      <c r="K15" s="176"/>
      <c r="L15" s="177"/>
      <c r="M15" s="177"/>
      <c r="N15" s="176"/>
      <c r="O15" s="175"/>
    </row>
    <row r="16" spans="1:18" s="6" customFormat="1" ht="25" customHeight="1" thickBot="1" x14ac:dyDescent="0.6">
      <c r="A16" s="375"/>
      <c r="B16" s="364" t="s">
        <v>83</v>
      </c>
      <c r="C16" s="365"/>
      <c r="D16" s="209">
        <f>'別紙5(１)-2（介護テクノロジー 介護ソフト）'!E17+'別紙5(１)-2（介護テクノロジー 介護ソフト）'!E27</f>
        <v>0</v>
      </c>
      <c r="E16" s="209">
        <f>'別紙5(１)-2（介護テクノロジー 介護ソフト）'!F17+'別紙5(１)-2（介護テクノロジー 介護ソフト）'!F27</f>
        <v>0</v>
      </c>
      <c r="F16" s="209">
        <f>'別紙5(１)-2（介護テクノロジー 介護ソフト）'!N17+'別紙5(１)-2（介護テクノロジー 介護ソフト）'!N27</f>
        <v>0</v>
      </c>
      <c r="G16" s="210"/>
      <c r="H16" s="215">
        <f>'別紙5(１)-2（介護テクノロジー 介護ソフト）'!Q30</f>
        <v>0</v>
      </c>
      <c r="I16" s="176"/>
      <c r="J16" s="176"/>
      <c r="K16" s="176"/>
      <c r="L16" s="177"/>
      <c r="M16" s="177"/>
      <c r="N16" s="176"/>
      <c r="O16" s="175"/>
    </row>
    <row r="17" spans="1:15" s="6" customFormat="1" ht="37.5" customHeight="1" x14ac:dyDescent="0.55000000000000004">
      <c r="A17" s="375"/>
      <c r="B17" s="380" t="s">
        <v>97</v>
      </c>
      <c r="C17" s="381"/>
      <c r="D17" s="212" t="s">
        <v>1</v>
      </c>
      <c r="E17" s="212" t="s">
        <v>14</v>
      </c>
      <c r="F17" s="2" t="s">
        <v>14</v>
      </c>
      <c r="G17" s="2" t="s">
        <v>14</v>
      </c>
      <c r="H17" s="212" t="s">
        <v>82</v>
      </c>
      <c r="I17" s="176"/>
      <c r="J17" s="176"/>
      <c r="K17" s="176"/>
      <c r="L17" s="177"/>
      <c r="M17" s="177"/>
      <c r="N17" s="176"/>
      <c r="O17" s="175"/>
    </row>
    <row r="18" spans="1:15" s="6" customFormat="1" ht="25" customHeight="1" thickBot="1" x14ac:dyDescent="0.6">
      <c r="A18" s="375"/>
      <c r="B18" s="382"/>
      <c r="C18" s="383"/>
      <c r="D18" s="38" t="s">
        <v>89</v>
      </c>
      <c r="E18" s="35" t="s">
        <v>90</v>
      </c>
      <c r="F18" s="214" t="s">
        <v>88</v>
      </c>
      <c r="G18" s="214" t="s">
        <v>78</v>
      </c>
      <c r="H18" s="35" t="s">
        <v>6</v>
      </c>
      <c r="I18" s="176"/>
      <c r="J18" s="176"/>
      <c r="K18" s="176"/>
      <c r="L18" s="177"/>
      <c r="M18" s="177"/>
      <c r="N18" s="176"/>
      <c r="O18" s="175"/>
    </row>
    <row r="19" spans="1:15" s="6" customFormat="1" ht="25" customHeight="1" thickBot="1" x14ac:dyDescent="0.6">
      <c r="A19" s="376"/>
      <c r="B19" s="343" t="s">
        <v>91</v>
      </c>
      <c r="C19" s="344"/>
      <c r="D19" s="209">
        <f>'別紙5(２)（介護ソフト定着促進）イ'!E17+'別紙5(２)（介護ソフト定着促進）イ'!E27</f>
        <v>0</v>
      </c>
      <c r="E19" s="209">
        <f>'別紙5(２)（介護ソフト定着促進）イ'!F17+'別紙5(２)（介護ソフト定着促進）イ'!F27</f>
        <v>0</v>
      </c>
      <c r="F19" s="210"/>
      <c r="G19" s="216">
        <f>'別紙5(２)（介護ソフト定着促進）イ'!N17+'別紙5(２)（介護ソフト定着促進）イ'!N27</f>
        <v>0</v>
      </c>
      <c r="H19" s="215">
        <f>'別紙5(２)（介護ソフト定着促進）イ'!Q30</f>
        <v>0</v>
      </c>
      <c r="I19" s="176"/>
      <c r="J19" s="176"/>
      <c r="K19" s="176"/>
      <c r="L19" s="177"/>
      <c r="M19" s="177"/>
      <c r="N19" s="176"/>
      <c r="O19" s="175"/>
    </row>
    <row r="20" spans="1:15" s="6" customFormat="1" ht="34" customHeight="1" x14ac:dyDescent="0.55000000000000004">
      <c r="A20" s="377" t="s">
        <v>102</v>
      </c>
      <c r="B20" s="380" t="s">
        <v>101</v>
      </c>
      <c r="C20" s="381"/>
      <c r="D20" s="212" t="s">
        <v>1</v>
      </c>
      <c r="E20" s="212" t="s">
        <v>14</v>
      </c>
      <c r="F20" s="2" t="s">
        <v>14</v>
      </c>
      <c r="G20" s="2" t="s">
        <v>14</v>
      </c>
      <c r="H20" s="11" t="s">
        <v>82</v>
      </c>
      <c r="I20" s="176"/>
      <c r="J20" s="176"/>
      <c r="K20" s="176"/>
      <c r="L20" s="177"/>
      <c r="M20" s="177"/>
      <c r="N20" s="176"/>
      <c r="O20" s="175"/>
    </row>
    <row r="21" spans="1:15" s="6" customFormat="1" ht="25" customHeight="1" thickBot="1" x14ac:dyDescent="0.6">
      <c r="A21" s="378"/>
      <c r="B21" s="382"/>
      <c r="C21" s="383"/>
      <c r="D21" s="38" t="s">
        <v>89</v>
      </c>
      <c r="E21" s="35" t="s">
        <v>90</v>
      </c>
      <c r="F21" s="214" t="s">
        <v>88</v>
      </c>
      <c r="G21" s="214" t="s">
        <v>78</v>
      </c>
      <c r="H21" s="35" t="s">
        <v>6</v>
      </c>
      <c r="I21" s="176"/>
      <c r="J21" s="176"/>
      <c r="K21" s="176"/>
      <c r="L21" s="177"/>
      <c r="M21" s="177"/>
      <c r="N21" s="176"/>
      <c r="O21" s="175"/>
    </row>
    <row r="22" spans="1:15" s="6" customFormat="1" ht="25" customHeight="1" thickBot="1" x14ac:dyDescent="0.6">
      <c r="A22" s="379"/>
      <c r="B22" s="343" t="s">
        <v>92</v>
      </c>
      <c r="C22" s="344"/>
      <c r="D22" s="209">
        <f>'別紙5(3)（パッケージ型）'!D21</f>
        <v>0</v>
      </c>
      <c r="E22" s="209">
        <f>'別紙5(3)（パッケージ型）'!E21</f>
        <v>0</v>
      </c>
      <c r="F22" s="209">
        <f>'別紙5(3)（パッケージ型）'!H21</f>
        <v>0</v>
      </c>
      <c r="G22" s="217">
        <f>'別紙5(3)（パッケージ型）'!K21</f>
        <v>0</v>
      </c>
      <c r="H22" s="215">
        <f>'別紙5(3)（パッケージ型）'!N24</f>
        <v>0</v>
      </c>
      <c r="I22" s="176"/>
      <c r="J22" s="49"/>
      <c r="K22" s="1"/>
      <c r="L22" s="1"/>
      <c r="M22" s="1"/>
      <c r="N22" s="1"/>
      <c r="O22" s="1"/>
    </row>
    <row r="23" spans="1:15" ht="32" customHeight="1" x14ac:dyDescent="0.55000000000000004">
      <c r="A23" s="374" t="s">
        <v>95</v>
      </c>
      <c r="B23" s="384" t="s">
        <v>98</v>
      </c>
      <c r="C23" s="385"/>
      <c r="D23" s="320" t="s">
        <v>84</v>
      </c>
      <c r="E23" s="372"/>
      <c r="F23" s="199" t="s">
        <v>77</v>
      </c>
      <c r="G23" s="195" t="s">
        <v>87</v>
      </c>
      <c r="H23" s="373" t="s">
        <v>82</v>
      </c>
    </row>
    <row r="24" spans="1:15" ht="38" customHeight="1" x14ac:dyDescent="0.55000000000000004">
      <c r="A24" s="375"/>
      <c r="B24" s="386"/>
      <c r="C24" s="387"/>
      <c r="D24" s="2" t="s">
        <v>1</v>
      </c>
      <c r="E24" s="2" t="s">
        <v>14</v>
      </c>
      <c r="F24" s="2" t="s">
        <v>14</v>
      </c>
      <c r="G24" s="2" t="s">
        <v>14</v>
      </c>
      <c r="H24" s="318"/>
    </row>
    <row r="25" spans="1:15" ht="25" customHeight="1" thickBot="1" x14ac:dyDescent="0.6">
      <c r="A25" s="375"/>
      <c r="B25" s="388"/>
      <c r="C25" s="389"/>
      <c r="D25" s="38" t="s">
        <v>3</v>
      </c>
      <c r="E25" s="35" t="s">
        <v>4</v>
      </c>
      <c r="F25" s="214" t="s">
        <v>88</v>
      </c>
      <c r="G25" s="214" t="s">
        <v>78</v>
      </c>
      <c r="H25" s="35" t="s">
        <v>6</v>
      </c>
      <c r="I25" s="142"/>
    </row>
    <row r="26" spans="1:15" s="4" customFormat="1" ht="25" customHeight="1" thickBot="1" x14ac:dyDescent="0.6">
      <c r="A26" s="376"/>
      <c r="B26" s="343" t="s">
        <v>93</v>
      </c>
      <c r="C26" s="344"/>
      <c r="D26" s="209">
        <f>'別紙5(4)（業務改善支援）'!E17</f>
        <v>0</v>
      </c>
      <c r="E26" s="209">
        <f>'別紙5(4)（業務改善支援）'!F17</f>
        <v>0</v>
      </c>
      <c r="F26" s="218"/>
      <c r="G26" s="218"/>
      <c r="H26" s="215">
        <f>'別紙5(4)（業務改善支援）'!J17</f>
        <v>0</v>
      </c>
      <c r="I26" s="142"/>
    </row>
    <row r="27" spans="1:15" s="6" customFormat="1" ht="14.5" customHeight="1" x14ac:dyDescent="0.55000000000000004">
      <c r="A27" s="219"/>
      <c r="B27" s="219"/>
      <c r="C27" s="219"/>
      <c r="D27" s="175"/>
      <c r="E27" s="175"/>
      <c r="F27" s="175"/>
      <c r="G27" s="175"/>
      <c r="H27" s="175"/>
      <c r="I27" s="176"/>
      <c r="J27" s="176"/>
      <c r="K27" s="176"/>
      <c r="L27" s="177"/>
      <c r="M27" s="177"/>
      <c r="N27" s="176"/>
      <c r="O27" s="175"/>
    </row>
    <row r="28" spans="1:15" ht="25" customHeight="1" thickBot="1" x14ac:dyDescent="0.6">
      <c r="A28" s="49"/>
      <c r="B28" s="49"/>
      <c r="C28" s="220" t="s">
        <v>85</v>
      </c>
    </row>
    <row r="29" spans="1:15" ht="25" customHeight="1" x14ac:dyDescent="0.55000000000000004">
      <c r="C29" s="351" t="s">
        <v>86</v>
      </c>
      <c r="D29" s="352"/>
      <c r="E29" s="345" t="s">
        <v>100</v>
      </c>
      <c r="F29" s="346"/>
      <c r="G29" s="345" t="s">
        <v>105</v>
      </c>
      <c r="H29" s="356"/>
      <c r="N29" s="174"/>
    </row>
    <row r="30" spans="1:15" ht="38" customHeight="1" thickBot="1" x14ac:dyDescent="0.6">
      <c r="C30" s="353"/>
      <c r="D30" s="354"/>
      <c r="E30" s="347"/>
      <c r="F30" s="348"/>
      <c r="G30" s="347"/>
      <c r="H30" s="357"/>
      <c r="N30" s="174"/>
    </row>
    <row r="31" spans="1:15" ht="44.5" customHeight="1" thickBot="1" x14ac:dyDescent="0.6">
      <c r="C31" s="355">
        <f>SUM(D13,D16,D19,D22,D26)</f>
        <v>0</v>
      </c>
      <c r="D31" s="350"/>
      <c r="E31" s="349">
        <f>SUM(E13,F13,E16,F16,E19,G19,E22,F22,G22,E26)</f>
        <v>0</v>
      </c>
      <c r="F31" s="350"/>
      <c r="G31" s="360">
        <f>SUM(H13,H16,H19,H22,H26)</f>
        <v>0</v>
      </c>
      <c r="H31" s="361"/>
      <c r="I31" s="142"/>
      <c r="N31" s="174"/>
    </row>
    <row r="32" spans="1:15" s="4" customFormat="1" ht="25" customHeight="1" x14ac:dyDescent="0.55000000000000004">
      <c r="G32" s="178"/>
      <c r="H32" s="142"/>
      <c r="I32" s="142"/>
    </row>
    <row r="33" s="1" customFormat="1" ht="8.5" customHeight="1" x14ac:dyDescent="0.55000000000000004"/>
    <row r="34" s="1" customFormat="1" ht="25" customHeight="1" x14ac:dyDescent="0.55000000000000004"/>
    <row r="35" s="1" customFormat="1" ht="55.5" customHeight="1" x14ac:dyDescent="0.55000000000000004"/>
    <row r="36" s="1" customFormat="1" ht="25" customHeight="1" x14ac:dyDescent="0.55000000000000004"/>
    <row r="37" s="1" customFormat="1" ht="25" customHeight="1" x14ac:dyDescent="0.55000000000000004"/>
    <row r="38" s="1" customFormat="1" ht="25" customHeight="1" x14ac:dyDescent="0.55000000000000004"/>
    <row r="39" s="1" customFormat="1" ht="25" customHeight="1" x14ac:dyDescent="0.55000000000000004"/>
    <row r="40" s="1" customFormat="1" ht="25" customHeight="1" x14ac:dyDescent="0.55000000000000004"/>
    <row r="41" s="1" customFormat="1" ht="25" customHeight="1" x14ac:dyDescent="0.55000000000000004"/>
    <row r="42" s="1" customFormat="1" ht="25" customHeight="1" x14ac:dyDescent="0.55000000000000004"/>
    <row r="43" s="1" customFormat="1" ht="25" customHeight="1" x14ac:dyDescent="0.55000000000000004"/>
    <row r="44" s="1" customFormat="1" ht="25" customHeight="1" x14ac:dyDescent="0.55000000000000004"/>
  </sheetData>
  <sheetProtection formatCells="0"/>
  <mergeCells count="31">
    <mergeCell ref="H23:H24"/>
    <mergeCell ref="A23:A26"/>
    <mergeCell ref="A20:A22"/>
    <mergeCell ref="A10:A19"/>
    <mergeCell ref="B20:C21"/>
    <mergeCell ref="B17:C18"/>
    <mergeCell ref="B14:C15"/>
    <mergeCell ref="B23:C25"/>
    <mergeCell ref="B22:C22"/>
    <mergeCell ref="B26:C26"/>
    <mergeCell ref="A2:H2"/>
    <mergeCell ref="E29:F30"/>
    <mergeCell ref="E31:F31"/>
    <mergeCell ref="C29:D30"/>
    <mergeCell ref="C31:D31"/>
    <mergeCell ref="G29:H30"/>
    <mergeCell ref="D8:E8"/>
    <mergeCell ref="H8:H9"/>
    <mergeCell ref="G31:H31"/>
    <mergeCell ref="B13:C13"/>
    <mergeCell ref="B16:C16"/>
    <mergeCell ref="A8:C9"/>
    <mergeCell ref="B10:B12"/>
    <mergeCell ref="D23:E23"/>
    <mergeCell ref="A4:B4"/>
    <mergeCell ref="A5:B5"/>
    <mergeCell ref="A6:B6"/>
    <mergeCell ref="C4:E4"/>
    <mergeCell ref="C5:E5"/>
    <mergeCell ref="C6:E6"/>
    <mergeCell ref="B19:C19"/>
  </mergeCells>
  <phoneticPr fontId="1"/>
  <printOptions horizontalCentered="1"/>
  <pageMargins left="0.31496062992125984" right="0.31496062992125984" top="0.98425196850393704" bottom="0.15748031496062992" header="0.70866141732283472" footer="0.31496062992125984"/>
  <pageSetup paperSize="9" scale="77" fitToHeight="0" orientation="portrait" r:id="rId1"/>
  <headerFooter>
    <oddHeader>&amp;L&amp;16別紙５　総括表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別紙5(1)-1（介護テクノロジー）ア・ウ</vt:lpstr>
      <vt:lpstr>別紙5(１)-2（介護テクノロジー 介護ソフト）</vt:lpstr>
      <vt:lpstr>別紙5(２)（介護ソフト定着促進）イ</vt:lpstr>
      <vt:lpstr>別紙5(3)（パッケージ型）</vt:lpstr>
      <vt:lpstr>別紙5(4)（業務改善支援）</vt:lpstr>
      <vt:lpstr>別紙5総括表（※入力不要。印刷のみ）</vt:lpstr>
      <vt:lpstr>'別紙5(1)-1（介護テクノロジー）ア・ウ'!Print_Area</vt:lpstr>
      <vt:lpstr>'別紙5(１)-2（介護テクノロジー 介護ソフト）'!Print_Area</vt:lpstr>
      <vt:lpstr>'別紙5(２)（介護ソフト定着促進）イ'!Print_Area</vt:lpstr>
      <vt:lpstr>'別紙5(3)（パッケージ型）'!Print_Area</vt:lpstr>
      <vt:lpstr>'別紙5(4)（業務改善支援）'!Print_Area</vt:lpstr>
      <vt:lpstr>'別紙5総括表（※入力不要。印刷のみ）'!Print_Area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201op</dc:creator>
  <cp:lastModifiedBy>坂本　理恵</cp:lastModifiedBy>
  <cp:lastPrinted>2026-07-10T04:20:43Z</cp:lastPrinted>
  <dcterms:created xsi:type="dcterms:W3CDTF">2025-04-23T05:46:28Z</dcterms:created>
  <dcterms:modified xsi:type="dcterms:W3CDTF">2026-08-06T08:41:58Z</dcterms:modified>
</cp:coreProperties>
</file>