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405" tabRatio="800" activeTab="0"/>
  </bookViews>
  <sheets>
    <sheet name="施設種別毎集計" sheetId="1" r:id="rId1"/>
    <sheet name="全体" sheetId="2" r:id="rId2"/>
    <sheet name="就労継続支援Ａ" sheetId="3" r:id="rId3"/>
    <sheet name="就労継続支援Ｂ" sheetId="4" r:id="rId4"/>
    <sheet name="身体入所授産" sheetId="5" r:id="rId5"/>
    <sheet name="身体通所授産" sheetId="6" r:id="rId6"/>
    <sheet name="知的入所授産" sheetId="7" r:id="rId7"/>
    <sheet name="知的通所授産" sheetId="8" r:id="rId8"/>
    <sheet name="精神入所授産" sheetId="9" r:id="rId9"/>
    <sheet name="精神通所授産" sheetId="10" r:id="rId10"/>
    <sheet name="知的小通授" sheetId="11" r:id="rId11"/>
    <sheet name="精神小通授" sheetId="12" r:id="rId12"/>
    <sheet name="Sheet1" sheetId="13" r:id="rId13"/>
  </sheets>
  <definedNames>
    <definedName name="_20030502_daicho_saishin" localSheetId="1">'全体'!#REF!</definedName>
    <definedName name="_20030502_daicho_saishin" localSheetId="7">'知的通所授産'!#REF!</definedName>
    <definedName name="_20030502_daicho_saishin_1" localSheetId="1">'全体'!#REF!</definedName>
    <definedName name="_xlnm.Print_Area" localSheetId="3">'就労継続支援Ｂ'!$A$1:$L$56</definedName>
    <definedName name="_xlnm.Print_Area" localSheetId="1">'全体'!$A$1:$L$158</definedName>
  </definedNames>
  <calcPr fullCalcOnLoad="1"/>
</workbook>
</file>

<file path=xl/sharedStrings.xml><?xml version="1.0" encoding="utf-8"?>
<sst xmlns="http://schemas.openxmlformats.org/spreadsheetml/2006/main" count="900" uniqueCount="202">
  <si>
    <t>○</t>
  </si>
  <si>
    <t>カリフラワー</t>
  </si>
  <si>
    <t>知的通所更生</t>
  </si>
  <si>
    <t>障害者就労継続支援「Ａ型」事業所「希望」</t>
  </si>
  <si>
    <t>夢の森</t>
  </si>
  <si>
    <t>柿の木苑</t>
  </si>
  <si>
    <t>つがる野工房パッケージセンター</t>
  </si>
  <si>
    <t>株式会社エンジェルス</t>
  </si>
  <si>
    <t>知的通所授産</t>
  </si>
  <si>
    <t>セルプステーション青森</t>
  </si>
  <si>
    <t>青森コロニーセンター</t>
  </si>
  <si>
    <t>身体入所授産</t>
  </si>
  <si>
    <t>こだまの園</t>
  </si>
  <si>
    <t>身体通所授産</t>
  </si>
  <si>
    <t>知的入所授産</t>
  </si>
  <si>
    <t>就労継続支援事業所鶴花塾</t>
  </si>
  <si>
    <t>障害者サービスセンターさくら</t>
  </si>
  <si>
    <t>特定非営利活動法人ＭＥＧＯ</t>
  </si>
  <si>
    <t>青森県</t>
  </si>
  <si>
    <t>就労継続支援（Ｂ型）あづまーる</t>
  </si>
  <si>
    <t>障害福祉就労継続支援施設（Ａ型）三和の里</t>
  </si>
  <si>
    <t>クリエイティブサポート「ぷちぶろう」</t>
  </si>
  <si>
    <t>青森コロニーソレイユ</t>
  </si>
  <si>
    <t>都道府県名</t>
  </si>
  <si>
    <t>施設名</t>
  </si>
  <si>
    <t>新設</t>
  </si>
  <si>
    <t>移行</t>
  </si>
  <si>
    <t>廃止</t>
  </si>
  <si>
    <t>定員</t>
  </si>
  <si>
    <t>対象者延人数</t>
  </si>
  <si>
    <t>工賃支払総額</t>
  </si>
  <si>
    <t>工賃平均額</t>
  </si>
  <si>
    <t>調査対象</t>
  </si>
  <si>
    <t>調査対象外</t>
  </si>
  <si>
    <t>クローバーズピア八戸東</t>
  </si>
  <si>
    <t>いろどり</t>
  </si>
  <si>
    <t>エイブル</t>
  </si>
  <si>
    <t>ゆいまある</t>
  </si>
  <si>
    <t>旭光園</t>
  </si>
  <si>
    <t>あすなろクリーナース</t>
  </si>
  <si>
    <t>ふれあい作業所</t>
  </si>
  <si>
    <t>やまばと寮</t>
  </si>
  <si>
    <t>公立ぎんなん寮</t>
  </si>
  <si>
    <t>おおばこ作業所</t>
  </si>
  <si>
    <t>青森うとうの園</t>
  </si>
  <si>
    <t>ワークランドつばさ</t>
  </si>
  <si>
    <t>玄輝門</t>
  </si>
  <si>
    <t>アップルハウス大釈迦</t>
  </si>
  <si>
    <t>せせらぎの園</t>
  </si>
  <si>
    <t>森の菜園</t>
  </si>
  <si>
    <t>ゆきあいの里</t>
  </si>
  <si>
    <t>フレンドリーホーム公立もくもっく</t>
  </si>
  <si>
    <t>農工園千里平</t>
  </si>
  <si>
    <t>こぶしの家</t>
  </si>
  <si>
    <t>桐の里</t>
  </si>
  <si>
    <t>福祉ショップ西部</t>
  </si>
  <si>
    <t>クローバー作業所</t>
  </si>
  <si>
    <t>月見野作業所</t>
  </si>
  <si>
    <t>月見野第２</t>
  </si>
  <si>
    <t>八晃園</t>
  </si>
  <si>
    <t>ワークランド茜</t>
  </si>
  <si>
    <t>月見野食房</t>
  </si>
  <si>
    <t>大石の里</t>
  </si>
  <si>
    <t>ベル・エポック</t>
  </si>
  <si>
    <t>双柿舎</t>
  </si>
  <si>
    <t>ワーク大石</t>
  </si>
  <si>
    <t>飛翔食房</t>
  </si>
  <si>
    <t>やましろ作業所</t>
  </si>
  <si>
    <t>田面木の家</t>
  </si>
  <si>
    <t>ファミリー作業所</t>
  </si>
  <si>
    <t>大輪</t>
  </si>
  <si>
    <t>ハートフレンド</t>
  </si>
  <si>
    <t>ワークハウスさつき</t>
  </si>
  <si>
    <t>精神入所授産</t>
  </si>
  <si>
    <t>精神通所授産</t>
  </si>
  <si>
    <t>知的小規模通所授産</t>
  </si>
  <si>
    <t>精神小規模通所授産</t>
  </si>
  <si>
    <t>単位：円</t>
  </si>
  <si>
    <t>施設種別</t>
  </si>
  <si>
    <t>施設数</t>
  </si>
  <si>
    <t>工賃支払
人数</t>
  </si>
  <si>
    <t>工賃総額</t>
  </si>
  <si>
    <t>平均</t>
  </si>
  <si>
    <t>就労継続支援A型事業所</t>
  </si>
  <si>
    <t>就労継続支援B型事業所</t>
  </si>
  <si>
    <t>授産施設</t>
  </si>
  <si>
    <t>身体</t>
  </si>
  <si>
    <t>入所</t>
  </si>
  <si>
    <t>小規模含</t>
  </si>
  <si>
    <t>通所</t>
  </si>
  <si>
    <t>身体授産平均</t>
  </si>
  <si>
    <t>知的</t>
  </si>
  <si>
    <t>知的授産平均</t>
  </si>
  <si>
    <t>精神</t>
  </si>
  <si>
    <t>精神授産平均</t>
  </si>
  <si>
    <t>入所・通所授産施設合計</t>
  </si>
  <si>
    <t>小規模通所授産施設</t>
  </si>
  <si>
    <t>小規模通所授産施設合計</t>
  </si>
  <si>
    <t>全施設平均工賃（就労支援AB除く）</t>
  </si>
  <si>
    <t>※工賃倍増計画対象施設平均
（小規模含む）</t>
  </si>
  <si>
    <t>B型+入所・通所授産施設合計</t>
  </si>
  <si>
    <t>事業所・施設全体の平均</t>
  </si>
  <si>
    <t>※工賃倍増計画対象施設…就労継続B型、授産施設、小規模通所授産施設の合計</t>
  </si>
  <si>
    <t>就労継続支援Ａ</t>
  </si>
  <si>
    <t>就労継続支援Ｂ</t>
  </si>
  <si>
    <t>身障入所授産</t>
  </si>
  <si>
    <t>身障通所授産</t>
  </si>
  <si>
    <t>就労Ｂ型Ｎｏ52</t>
  </si>
  <si>
    <t>就労Ｂ型No39</t>
  </si>
  <si>
    <t>身体入所授産No2</t>
  </si>
  <si>
    <t>　</t>
  </si>
  <si>
    <t>就労Ｂ型No50</t>
  </si>
  <si>
    <t>就労Ｂ型Ｎｏ35</t>
  </si>
  <si>
    <t>就労Ｂ型Ｎｏ29</t>
  </si>
  <si>
    <t>就労Ｂ型Ｎｏ22</t>
  </si>
  <si>
    <t>就労Ｂ型Ｎｏ21</t>
  </si>
  <si>
    <t>就労Ｂ型Ｎｏ25</t>
  </si>
  <si>
    <t>小規模作業所</t>
  </si>
  <si>
    <t>地域生活支援センター</t>
  </si>
  <si>
    <t>就労Ｂ型Ｎｏ28</t>
  </si>
  <si>
    <t xml:space="preserve"> </t>
  </si>
  <si>
    <t>地域活動支援センター</t>
  </si>
  <si>
    <t>平成２１年度工賃実績結果（青森県）</t>
  </si>
  <si>
    <t>②２２年３月末現在の施設形態（年度途中で移行した場合は合算して新体系）</t>
  </si>
  <si>
    <t>①福祉工場は身体・知的・精神とも２１年度なし</t>
  </si>
  <si>
    <t>計</t>
  </si>
  <si>
    <t>平成21年度</t>
  </si>
  <si>
    <t>農園カフェ　日々木（Ｈ２２．３．３１廃止）</t>
  </si>
  <si>
    <t>指定障害福祉サービス事業所　カフェレストラン　茶居花(H21.4.1～新設)</t>
  </si>
  <si>
    <t>○</t>
  </si>
  <si>
    <t>指定障害福祉サービス事業所　ドッグガーデン　茶居花(H21.4.1～新設)</t>
  </si>
  <si>
    <t>就労継続支援「A型」事業所「響」(H21.6.1～新設)</t>
  </si>
  <si>
    <t>就労継続支援「A型」事業所「希望の園」(H21.6.10～新設)</t>
  </si>
  <si>
    <t>特定非営利活動法人農楽郷hibiki(H21.7.1～新設)</t>
  </si>
  <si>
    <t>工房あぐりの里（H21.8.1～新設）</t>
  </si>
  <si>
    <t>青森コロニーソレイユ（H21.10.1～新体系へ移行）</t>
  </si>
  <si>
    <t>株式会社サポート大樹（H21.12.1～新設）</t>
  </si>
  <si>
    <t>つがる野工房パッケージセンター（２２．４．１～新体系移行）</t>
  </si>
  <si>
    <t>ひまわり（２０．１０．１～休止）</t>
  </si>
  <si>
    <t>地域サービスセンターＳＡＮＮet</t>
  </si>
  <si>
    <t>すまいる工房（２０．２．１～新設）</t>
  </si>
  <si>
    <t>就労継続支援センターあいゆう工房（２０．４．１～新設）</t>
  </si>
  <si>
    <t>アグリの里作業所（２０．４．１～新設）</t>
  </si>
  <si>
    <t>夢香房すてっぷ（２０．４．１～新体系移行）</t>
  </si>
  <si>
    <t>ワークショップ大鰐（２０．４．１～新体系移行）</t>
  </si>
  <si>
    <t>はっこう（２０．４．１～新設）</t>
  </si>
  <si>
    <t>指定障害福祉サービス事業所　カフェレストラン茶居花
（２０．７．１～新設）</t>
  </si>
  <si>
    <t>ホープフルのぎく園（２０．７．１～新体系移行）</t>
  </si>
  <si>
    <t>農園カフェ　日々木（２０．８．１～新設、Ｈ２２．３．３１廃止）</t>
  </si>
  <si>
    <t>徳誠園（２０．８．１～新体系移行、Ｈ２２．３．３１廃止）</t>
  </si>
  <si>
    <t>ユートピア（２０．１０．１～新体系移行）</t>
  </si>
  <si>
    <t>俊公園（２０．１０．１～新体系移行）</t>
  </si>
  <si>
    <t>障害者総合福祉センターなつどまり障害者支援施設さつき寮
（２０．１０．１～新体系移行）</t>
  </si>
  <si>
    <t>山郷館デイサービスセンター黒石（２０．１０．２０～新設）</t>
  </si>
  <si>
    <t>株式会社エンジェルス（２０．１１．１～新設）</t>
  </si>
  <si>
    <t>指定障害福祉サービス事業所　ドッグガーデン　茶居花
（２１．１．１～新設）</t>
  </si>
  <si>
    <t>就労サポートひろさき（Ｈ２１．４．１～新設）</t>
  </si>
  <si>
    <t>多機能型障害福祉サービス事業所　りんごの里（Ｈ２１．４．１～新体系移行）</t>
  </si>
  <si>
    <t>就労継続支援センター　ひまわりの家（Ｈ２１．４．１～新体系移行）</t>
  </si>
  <si>
    <t>ワークいずみ（Ｈ２１．４．１～新体系移行）</t>
  </si>
  <si>
    <t>就労継続支援Ｂ型事業所　移山寮（Ｈ２１．４．１～新体系移行）</t>
  </si>
  <si>
    <t>青森ワークキャンパス（Ｈ２１．４．１～新体系移行）</t>
  </si>
  <si>
    <t>特定非営利活動法人アックス工房（Ｈ２１．５．１～新体系移行）</t>
  </si>
  <si>
    <t>就労継続支援「B型」事業所「サンジャラット」（Ｈ２１．７．１～新設）</t>
  </si>
  <si>
    <t>就労継続支援事業所　ないすらいふ（Ｈ２１．７．１～新体系移行）</t>
  </si>
  <si>
    <t>　</t>
  </si>
  <si>
    <t>就労継続支援Ｂ型事業所あおば（Ｈ２１．７．１～新設）</t>
  </si>
  <si>
    <t>特定非営利活動法人農楽郷hibiki（Ｈ２１．８．１～新設）</t>
  </si>
  <si>
    <t>障害者サポートセンターくるみの里（Ｈ２１．１０．１～新設）</t>
  </si>
  <si>
    <t>エンジェルハウス（Ｈ２１．１０．１～新設）</t>
  </si>
  <si>
    <t>第二のぞみ園（Ｈ２１．１０．１～新体系移行）</t>
  </si>
  <si>
    <t>ワークセンターのれそれ（Ｈ２１．１０．１～新設）</t>
  </si>
  <si>
    <t>ワークキャンパス大鰐（Ｈ２１．１０．３０～新体系移行）</t>
  </si>
  <si>
    <t>障害福祉サービス事業所工房「歩み」（Ｈ２２．１．１～新体系移行）</t>
  </si>
  <si>
    <t>肉のどてやま（Ｈ２２．２．１～新体系移行）</t>
  </si>
  <si>
    <t>待望園（Ｈ２１．３．１～新体系移行）</t>
  </si>
  <si>
    <t>青森ワークキャンパス（２１．４．１～新体系に移行）</t>
  </si>
  <si>
    <t>青森コロニーリハビリ（２２．４．１～新体系に移行）</t>
  </si>
  <si>
    <t>待望園（Ｈ２１．３．１～新体系）</t>
  </si>
  <si>
    <t xml:space="preserve"> </t>
  </si>
  <si>
    <t>ユートピア作業所（２０．１０．１新体系移行）</t>
  </si>
  <si>
    <t>ワークキャンパス大鰐（２１．１０．３１～新体系移行）</t>
  </si>
  <si>
    <t>工房「歩み」（２２．１．１～新体系移行）</t>
  </si>
  <si>
    <t>ホープフルのぎく園（２０．７．１新体系移行）</t>
  </si>
  <si>
    <t>月見野作業所分場すてっぷ（２０．４．１新体系移行）</t>
  </si>
  <si>
    <t>ワークショップ大鰐（２０．４．１新体系移行）</t>
  </si>
  <si>
    <t>俊公園（２０．１０．１新体系移行）</t>
  </si>
  <si>
    <t>りんごの里（２１．４．１新体系移行）</t>
  </si>
  <si>
    <t>グッジョブ妙光園（２２．４．１～新体系移行）</t>
  </si>
  <si>
    <t>つがる野工房（Ｈ２２．４．１新体系に移行）</t>
  </si>
  <si>
    <t>ワークいずみ（Ｈ２１．４．１新体系に移行）</t>
  </si>
  <si>
    <t>就労Ｂ型Ｎｏ37</t>
  </si>
  <si>
    <t>指定障害福祉サービス事業所　ドッグガーデン　茶居花(H21.4.1～新設)</t>
  </si>
  <si>
    <t>就労継続支援「A型」事業所「響」(H21.6.1～新設)</t>
  </si>
  <si>
    <t>就労継続支援「A型」事業所「希望の園」(H21.6.10～新設)</t>
  </si>
  <si>
    <t>就労継続支援Ｂ型事業所　移山寮（Ｈ２１．４．１～新設）</t>
  </si>
  <si>
    <t>就労継続支援「B型」事業所「サンジャラット」（Ｈ２１．７．１～新設）</t>
  </si>
  <si>
    <t>就労継続支援Ｂ型事業所あおば（Ｈ２１．７．１～新設）</t>
  </si>
  <si>
    <t>特定非営利活動法人農楽郷hibiki（Ｈ２１．８．１～新設）</t>
  </si>
  <si>
    <t>エンジェルハウス（Ｈ２１．１０．１～新設）</t>
  </si>
  <si>
    <t>ワークセンターのれそれ（Ｈ２１．１０．１～新設）</t>
  </si>
  <si>
    <t>就労Ｂ型No37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</si>
</sst>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#,##0;&quot;△ &quot;#,##0"/>
    <numFmt numFmtId="179" formatCode="[$-411]ggge&quot;年&quot;m&quot;月&quot;d&quot;日&quot;;@"/>
    <numFmt numFmtId="180" formatCode="yyyy/m/d;@"/>
    <numFmt numFmtId="181" formatCode="mmm\-yyyy"/>
    <numFmt numFmtId="182" formatCode="[$-411]ge\.m\.d;@"/>
    <numFmt numFmtId="183" formatCode="#,##0_);[Red]\(#,##0\)"/>
    <numFmt numFmtId="184" formatCode="#,##0.0_);[Red]\(#,##0.0\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00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shrinkToFit="1"/>
    </xf>
    <xf numFmtId="18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4" fillId="0" borderId="0" xfId="0" applyNumberFormat="1" applyFont="1" applyFill="1" applyAlignment="1">
      <alignment horizontal="right" vertical="center"/>
    </xf>
    <xf numFmtId="185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5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5" fontId="0" fillId="0" borderId="10" xfId="0" applyNumberForma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5" fontId="0" fillId="0" borderId="15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85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5" fontId="0" fillId="0" borderId="18" xfId="0" applyNumberFormat="1" applyFill="1" applyBorder="1" applyAlignment="1">
      <alignment vertical="center"/>
    </xf>
    <xf numFmtId="183" fontId="0" fillId="24" borderId="0" xfId="0" applyNumberFormat="1" applyFont="1" applyFill="1" applyAlignment="1">
      <alignment horizontal="right" vertical="center"/>
    </xf>
    <xf numFmtId="0" fontId="0" fillId="0" borderId="19" xfId="0" applyFill="1" applyBorder="1" applyAlignment="1">
      <alignment vertical="center"/>
    </xf>
    <xf numFmtId="185" fontId="0" fillId="0" borderId="19" xfId="0" applyNumberFormat="1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185" fontId="0" fillId="25" borderId="16" xfId="0" applyNumberFormat="1" applyFill="1" applyBorder="1" applyAlignment="1">
      <alignment vertical="center"/>
    </xf>
    <xf numFmtId="183" fontId="0" fillId="24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183" fontId="6" fillId="24" borderId="10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182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2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shrinkToFit="1"/>
    </xf>
    <xf numFmtId="18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183" fontId="6" fillId="0" borderId="10" xfId="0" applyNumberFormat="1" applyFont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18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 shrinkToFit="1"/>
    </xf>
    <xf numFmtId="0" fontId="6" fillId="24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vertical="center"/>
    </xf>
    <xf numFmtId="183" fontId="6" fillId="0" borderId="1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 shrinkToFit="1"/>
    </xf>
    <xf numFmtId="183" fontId="6" fillId="24" borderId="0" xfId="0" applyNumberFormat="1" applyFont="1" applyFill="1" applyAlignment="1">
      <alignment horizontal="right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shrinkToFit="1"/>
    </xf>
    <xf numFmtId="184" fontId="6" fillId="24" borderId="10" xfId="0" applyNumberFormat="1" applyFont="1" applyFill="1" applyBorder="1" applyAlignment="1">
      <alignment vertical="center"/>
    </xf>
    <xf numFmtId="183" fontId="6" fillId="24" borderId="10" xfId="0" applyNumberFormat="1" applyFont="1" applyFill="1" applyBorder="1" applyAlignment="1">
      <alignment horizontal="center" vertical="center" shrinkToFit="1"/>
    </xf>
    <xf numFmtId="182" fontId="6" fillId="24" borderId="10" xfId="0" applyNumberFormat="1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vertical="center" wrapText="1" shrinkToFi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 shrinkToFit="1"/>
    </xf>
    <xf numFmtId="183" fontId="6" fillId="24" borderId="10" xfId="0" applyNumberFormat="1" applyFont="1" applyFill="1" applyBorder="1" applyAlignment="1">
      <alignment horizontal="right" vertical="center"/>
    </xf>
    <xf numFmtId="184" fontId="6" fillId="24" borderId="10" xfId="0" applyNumberFormat="1" applyFont="1" applyFill="1" applyBorder="1" applyAlignment="1">
      <alignment horizontal="right" vertical="center"/>
    </xf>
    <xf numFmtId="0" fontId="6" fillId="24" borderId="2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left" vertical="center" shrinkToFit="1"/>
    </xf>
    <xf numFmtId="183" fontId="6" fillId="0" borderId="1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Alignment="1">
      <alignment horizontal="center" vertical="center" shrinkToFit="1"/>
    </xf>
    <xf numFmtId="183" fontId="6" fillId="0" borderId="0" xfId="0" applyNumberFormat="1" applyFont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horizontal="left" vertical="center" shrinkToFit="1"/>
    </xf>
    <xf numFmtId="183" fontId="6" fillId="0" borderId="14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horizontal="center" vertical="center" shrinkToFit="1"/>
    </xf>
    <xf numFmtId="182" fontId="6" fillId="0" borderId="14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Alignment="1">
      <alignment horizontal="right"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183" fontId="6" fillId="0" borderId="10" xfId="0" applyNumberFormat="1" applyFont="1" applyBorder="1" applyAlignment="1">
      <alignment horizontal="right" vertical="center" shrinkToFit="1"/>
    </xf>
    <xf numFmtId="183" fontId="6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shrinkToFit="1"/>
    </xf>
    <xf numFmtId="183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  <xf numFmtId="183" fontId="6" fillId="0" borderId="14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vertical="center" shrinkToFit="1"/>
    </xf>
    <xf numFmtId="0" fontId="6" fillId="24" borderId="10" xfId="0" applyNumberFormat="1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6" fillId="24" borderId="23" xfId="0" applyFont="1" applyFill="1" applyBorder="1" applyAlignment="1">
      <alignment vertical="center"/>
    </xf>
    <xf numFmtId="185" fontId="6" fillId="24" borderId="10" xfId="0" applyNumberFormat="1" applyFont="1" applyFill="1" applyBorder="1" applyAlignment="1">
      <alignment horizontal="left" vertical="center" shrinkToFit="1"/>
    </xf>
    <xf numFmtId="49" fontId="6" fillId="24" borderId="10" xfId="0" applyNumberFormat="1" applyFont="1" applyFill="1" applyBorder="1" applyAlignment="1">
      <alignment vertical="center" shrinkToFit="1"/>
    </xf>
    <xf numFmtId="183" fontId="6" fillId="24" borderId="10" xfId="0" applyNumberFormat="1" applyFont="1" applyFill="1" applyBorder="1" applyAlignment="1">
      <alignment horizontal="center" vertical="center"/>
    </xf>
    <xf numFmtId="182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/>
    </xf>
    <xf numFmtId="0" fontId="4" fillId="25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shrinkToFit="1"/>
    </xf>
    <xf numFmtId="183" fontId="6" fillId="24" borderId="14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183" fontId="6" fillId="24" borderId="20" xfId="0" applyNumberFormat="1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3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5" width="9.125" style="0" bestFit="1" customWidth="1"/>
    <col min="6" max="6" width="13.625" style="0" bestFit="1" customWidth="1"/>
    <col min="7" max="7" width="9.75390625" style="0" bestFit="1" customWidth="1"/>
    <col min="9" max="10" width="9.125" style="0" bestFit="1" customWidth="1"/>
  </cols>
  <sheetData>
    <row r="1" spans="1:10" ht="24" customHeight="1">
      <c r="A1" s="11" t="s">
        <v>122</v>
      </c>
      <c r="B1" s="11"/>
      <c r="C1" s="11"/>
      <c r="D1" s="11"/>
      <c r="E1" s="12"/>
      <c r="F1" s="12"/>
      <c r="G1" s="13" t="s">
        <v>77</v>
      </c>
      <c r="H1" s="137"/>
      <c r="I1" s="137"/>
      <c r="J1" s="11"/>
    </row>
    <row r="2" spans="1:10" ht="30" customHeight="1">
      <c r="A2" s="138" t="s">
        <v>78</v>
      </c>
      <c r="B2" s="139"/>
      <c r="C2" s="140"/>
      <c r="D2" s="1" t="s">
        <v>79</v>
      </c>
      <c r="E2" s="14" t="s">
        <v>80</v>
      </c>
      <c r="F2" s="14" t="s">
        <v>81</v>
      </c>
      <c r="G2" s="14" t="s">
        <v>82</v>
      </c>
      <c r="H2" s="15"/>
      <c r="I2" s="16"/>
      <c r="J2" s="17"/>
    </row>
    <row r="3" spans="1:10" ht="24" customHeight="1">
      <c r="A3" s="18" t="s">
        <v>83</v>
      </c>
      <c r="B3" s="19"/>
      <c r="C3" s="20"/>
      <c r="D3" s="21">
        <f>+'全体'!C18</f>
        <v>15</v>
      </c>
      <c r="E3" s="22">
        <f>+'全体'!F19</f>
        <v>2021</v>
      </c>
      <c r="F3" s="22">
        <f>+'全体'!G19</f>
        <v>155683397</v>
      </c>
      <c r="G3" s="22">
        <f aca="true" t="shared" si="0" ref="G3:G11">F3/E3</f>
        <v>77032.85353785254</v>
      </c>
      <c r="H3" s="15"/>
      <c r="I3" s="12"/>
      <c r="J3" s="11"/>
    </row>
    <row r="4" spans="1:10" ht="24" customHeight="1">
      <c r="A4" s="18" t="s">
        <v>84</v>
      </c>
      <c r="B4" s="19"/>
      <c r="C4" s="20"/>
      <c r="D4" s="21">
        <f>+'全体'!C74</f>
        <v>52</v>
      </c>
      <c r="E4" s="22">
        <f>+'全体'!F75</f>
        <v>9679</v>
      </c>
      <c r="F4" s="22">
        <f>+'全体'!G75</f>
        <v>100132842</v>
      </c>
      <c r="G4" s="22">
        <f t="shared" si="0"/>
        <v>10345.370596135965</v>
      </c>
      <c r="H4" s="15"/>
      <c r="I4" s="12"/>
      <c r="J4" s="23"/>
    </row>
    <row r="5" spans="1:10" ht="24" customHeight="1">
      <c r="A5" s="132" t="s">
        <v>85</v>
      </c>
      <c r="B5" s="132" t="s">
        <v>86</v>
      </c>
      <c r="C5" s="21" t="s">
        <v>87</v>
      </c>
      <c r="D5" s="21">
        <f>+'全体'!C82</f>
        <v>3</v>
      </c>
      <c r="E5" s="22">
        <f>+'全体'!F83</f>
        <v>2049</v>
      </c>
      <c r="F5" s="22">
        <f>+'全体'!G83</f>
        <v>47532282</v>
      </c>
      <c r="G5" s="22">
        <f t="shared" si="0"/>
        <v>23197.795021961934</v>
      </c>
      <c r="H5" s="15"/>
      <c r="I5" s="12"/>
      <c r="J5" s="11" t="s">
        <v>88</v>
      </c>
    </row>
    <row r="6" spans="1:10" ht="24" customHeight="1">
      <c r="A6" s="133"/>
      <c r="B6" s="141"/>
      <c r="C6" s="21" t="s">
        <v>89</v>
      </c>
      <c r="D6" s="21">
        <f>+'全体'!C87</f>
        <v>1</v>
      </c>
      <c r="E6" s="22">
        <f>+'全体'!F89</f>
        <v>230</v>
      </c>
      <c r="F6" s="22">
        <f>+'全体'!G89</f>
        <v>862500</v>
      </c>
      <c r="G6" s="22">
        <f t="shared" si="0"/>
        <v>3750</v>
      </c>
      <c r="H6" s="24" t="s">
        <v>90</v>
      </c>
      <c r="I6" s="22">
        <f>(F5+F6)/(E5+E6)</f>
        <v>21235.095217200527</v>
      </c>
      <c r="J6" s="22">
        <f>(F5+F6+F12)/(E5+E6+E12)</f>
        <v>21235.095217200527</v>
      </c>
    </row>
    <row r="7" spans="1:10" ht="24" customHeight="1">
      <c r="A7" s="133"/>
      <c r="B7" s="132" t="s">
        <v>91</v>
      </c>
      <c r="C7" s="21" t="s">
        <v>87</v>
      </c>
      <c r="D7" s="21">
        <f>+'全体'!C94</f>
        <v>2</v>
      </c>
      <c r="E7" s="22">
        <f>+'全体'!F95</f>
        <v>1631</v>
      </c>
      <c r="F7" s="22">
        <f>+'全体'!G95</f>
        <v>18613679</v>
      </c>
      <c r="G7" s="22">
        <f t="shared" si="0"/>
        <v>11412.43347639485</v>
      </c>
      <c r="H7" s="15"/>
      <c r="I7" s="12"/>
      <c r="J7" s="11" t="s">
        <v>88</v>
      </c>
    </row>
    <row r="8" spans="1:10" ht="24" customHeight="1">
      <c r="A8" s="133"/>
      <c r="B8" s="141"/>
      <c r="C8" s="21" t="s">
        <v>89</v>
      </c>
      <c r="D8" s="21">
        <f>+'全体'!C128</f>
        <v>22</v>
      </c>
      <c r="E8" s="22">
        <f>+'全体'!F129</f>
        <v>7103</v>
      </c>
      <c r="F8" s="22">
        <f>+'全体'!G129</f>
        <v>52107977</v>
      </c>
      <c r="G8" s="22">
        <f t="shared" si="0"/>
        <v>7336.051949880332</v>
      </c>
      <c r="H8" s="24" t="s">
        <v>92</v>
      </c>
      <c r="I8" s="22">
        <f>(F7+F8)/(E7+E8)</f>
        <v>8097.281428898557</v>
      </c>
      <c r="J8" s="22">
        <f>(F7+F8+F13)/(E7+E8+E13)</f>
        <v>8322.1683764496</v>
      </c>
    </row>
    <row r="9" spans="1:10" ht="24" customHeight="1">
      <c r="A9" s="133"/>
      <c r="B9" s="132" t="s">
        <v>93</v>
      </c>
      <c r="C9" s="21" t="s">
        <v>87</v>
      </c>
      <c r="D9" s="21">
        <f>+'全体'!C134</f>
        <v>2</v>
      </c>
      <c r="E9" s="22">
        <f>+'全体'!F135</f>
        <v>529</v>
      </c>
      <c r="F9" s="22">
        <f>+'全体'!G135</f>
        <v>2708743</v>
      </c>
      <c r="G9" s="22">
        <f t="shared" si="0"/>
        <v>5120.497164461248</v>
      </c>
      <c r="H9" s="15"/>
      <c r="I9" s="12"/>
      <c r="J9" s="11" t="s">
        <v>88</v>
      </c>
    </row>
    <row r="10" spans="1:10" ht="24" customHeight="1">
      <c r="A10" s="133"/>
      <c r="B10" s="133"/>
      <c r="C10" s="25" t="s">
        <v>89</v>
      </c>
      <c r="D10" s="25">
        <f>+'全体'!C143</f>
        <v>5</v>
      </c>
      <c r="E10" s="26">
        <f>+'全体'!F144</f>
        <v>933</v>
      </c>
      <c r="F10" s="26">
        <f>+'全体'!G144</f>
        <v>7886003</v>
      </c>
      <c r="G10" s="26">
        <f t="shared" si="0"/>
        <v>8452.307609860665</v>
      </c>
      <c r="H10" s="24" t="s">
        <v>94</v>
      </c>
      <c r="I10" s="22">
        <f>(F9+F10)/(E9+E10)</f>
        <v>7246.74829001368</v>
      </c>
      <c r="J10" s="22">
        <f>(F9+F10+F14)/(E9+E10+E14)</f>
        <v>6837.365202890494</v>
      </c>
    </row>
    <row r="11" spans="1:10" ht="24" customHeight="1">
      <c r="A11" s="134"/>
      <c r="B11" s="130" t="s">
        <v>95</v>
      </c>
      <c r="C11" s="131"/>
      <c r="D11" s="21">
        <f>SUM(D5:D10)</f>
        <v>35</v>
      </c>
      <c r="E11" s="22">
        <f>SUM(E5:E10)</f>
        <v>12475</v>
      </c>
      <c r="F11" s="22">
        <f>SUM(F5:F10)</f>
        <v>129711184</v>
      </c>
      <c r="G11" s="22">
        <f t="shared" si="0"/>
        <v>10397.690100200402</v>
      </c>
      <c r="H11" s="15"/>
      <c r="I11" s="12"/>
      <c r="J11" s="11"/>
    </row>
    <row r="12" spans="1:10" ht="24" customHeight="1">
      <c r="A12" s="135" t="s">
        <v>96</v>
      </c>
      <c r="B12" s="27" t="s">
        <v>86</v>
      </c>
      <c r="C12" s="27" t="s">
        <v>89</v>
      </c>
      <c r="D12" s="27">
        <v>0</v>
      </c>
      <c r="E12" s="28">
        <v>0</v>
      </c>
      <c r="F12" s="29">
        <v>0</v>
      </c>
      <c r="G12" s="29">
        <v>0</v>
      </c>
      <c r="H12" s="15"/>
      <c r="I12" s="12"/>
      <c r="J12" s="11"/>
    </row>
    <row r="13" spans="1:10" ht="24" customHeight="1">
      <c r="A13" s="136"/>
      <c r="B13" s="21" t="s">
        <v>91</v>
      </c>
      <c r="C13" s="27" t="s">
        <v>89</v>
      </c>
      <c r="D13" s="21">
        <f>+'全体'!C149</f>
        <v>2</v>
      </c>
      <c r="E13" s="22">
        <f>+'全体'!F150</f>
        <v>234</v>
      </c>
      <c r="F13" s="22">
        <f>+'全体'!G150</f>
        <v>3911550</v>
      </c>
      <c r="G13" s="22">
        <f aca="true" t="shared" si="1" ref="G13:G19">F13/E13</f>
        <v>16716.02564102564</v>
      </c>
      <c r="H13" s="15"/>
      <c r="I13" s="12"/>
      <c r="J13" s="11"/>
    </row>
    <row r="14" spans="1:10" ht="24" customHeight="1">
      <c r="A14" s="136"/>
      <c r="B14" s="21" t="s">
        <v>93</v>
      </c>
      <c r="C14" s="27" t="s">
        <v>89</v>
      </c>
      <c r="D14" s="21">
        <f>+'全体'!C157</f>
        <v>3</v>
      </c>
      <c r="E14" s="22">
        <f>+'全体'!F158</f>
        <v>337</v>
      </c>
      <c r="F14" s="22">
        <f>+'全体'!G158</f>
        <v>1705674</v>
      </c>
      <c r="G14" s="22">
        <f t="shared" si="1"/>
        <v>5061.347181008902</v>
      </c>
      <c r="H14" s="15"/>
      <c r="I14" s="12"/>
      <c r="J14" s="11"/>
    </row>
    <row r="15" spans="1:10" ht="24" customHeight="1">
      <c r="A15" s="134"/>
      <c r="B15" s="130" t="s">
        <v>97</v>
      </c>
      <c r="C15" s="131"/>
      <c r="D15" s="21">
        <f>SUM(D13:D14)</f>
        <v>5</v>
      </c>
      <c r="E15" s="22">
        <f>SUM(E13:E14)</f>
        <v>571</v>
      </c>
      <c r="F15" s="22">
        <f>SUM(F13:F14)</f>
        <v>5617224</v>
      </c>
      <c r="G15" s="22">
        <f t="shared" si="1"/>
        <v>9837.520140105078</v>
      </c>
      <c r="H15" s="15"/>
      <c r="I15" s="12"/>
      <c r="J15" s="11"/>
    </row>
    <row r="16" spans="1:10" ht="24" customHeight="1" thickBot="1">
      <c r="A16" s="142" t="s">
        <v>98</v>
      </c>
      <c r="B16" s="142"/>
      <c r="C16" s="142"/>
      <c r="D16" s="36">
        <f>D11+D15</f>
        <v>40</v>
      </c>
      <c r="E16" s="37">
        <f>E11+E15</f>
        <v>13046</v>
      </c>
      <c r="F16" s="37">
        <f>F11+F15</f>
        <v>135328408</v>
      </c>
      <c r="G16" s="37">
        <f t="shared" si="1"/>
        <v>10373.172466656446</v>
      </c>
      <c r="H16" s="15"/>
      <c r="I16" s="12"/>
      <c r="J16" s="11"/>
    </row>
    <row r="17" spans="1:10" ht="24" customHeight="1" thickBot="1" thickTop="1">
      <c r="A17" s="122" t="s">
        <v>99</v>
      </c>
      <c r="B17" s="122"/>
      <c r="C17" s="122"/>
      <c r="D17" s="38">
        <f>D4+D11+D15</f>
        <v>92</v>
      </c>
      <c r="E17" s="39">
        <f>E4+E11+E15</f>
        <v>22725</v>
      </c>
      <c r="F17" s="39">
        <f>F4+F11+F15</f>
        <v>235461250</v>
      </c>
      <c r="G17" s="39">
        <f t="shared" si="1"/>
        <v>10361.331133113312</v>
      </c>
      <c r="H17" s="15"/>
      <c r="I17" s="12"/>
      <c r="J17" s="11"/>
    </row>
    <row r="18" spans="1:10" ht="24" customHeight="1" thickBot="1" thickTop="1">
      <c r="A18" s="123" t="s">
        <v>100</v>
      </c>
      <c r="B18" s="124"/>
      <c r="C18" s="125"/>
      <c r="D18" s="31">
        <f>D4+D11</f>
        <v>87</v>
      </c>
      <c r="E18" s="32">
        <f>E4+E11</f>
        <v>22154</v>
      </c>
      <c r="F18" s="32">
        <f>F4+F11</f>
        <v>229844026</v>
      </c>
      <c r="G18" s="30">
        <f t="shared" si="1"/>
        <v>10374.83190394511</v>
      </c>
      <c r="H18" s="15"/>
      <c r="I18" s="12"/>
      <c r="J18" s="11"/>
    </row>
    <row r="19" spans="1:10" ht="24" customHeight="1" thickTop="1">
      <c r="A19" s="126" t="s">
        <v>101</v>
      </c>
      <c r="B19" s="127"/>
      <c r="C19" s="127"/>
      <c r="D19" s="33">
        <f>D3+D4+D11+D15</f>
        <v>107</v>
      </c>
      <c r="E19" s="34">
        <f>E3+E4+E11+E15</f>
        <v>24746</v>
      </c>
      <c r="F19" s="34">
        <f>F3+F4+F11+F15</f>
        <v>391144647</v>
      </c>
      <c r="G19" s="34">
        <f t="shared" si="1"/>
        <v>15806.378687464641</v>
      </c>
      <c r="H19" s="15"/>
      <c r="I19" s="12"/>
      <c r="J19" s="11"/>
    </row>
    <row r="20" spans="1:10" ht="24" customHeight="1">
      <c r="A20" s="11" t="s">
        <v>102</v>
      </c>
      <c r="B20" s="11"/>
      <c r="C20" s="11"/>
      <c r="D20" s="11"/>
      <c r="E20" s="12"/>
      <c r="F20" s="12"/>
      <c r="G20" s="12"/>
      <c r="H20" s="15"/>
      <c r="I20" s="12"/>
      <c r="J20" s="11"/>
    </row>
    <row r="21" spans="1:10" ht="24" customHeight="1">
      <c r="A21" s="11" t="s">
        <v>124</v>
      </c>
      <c r="B21" s="11"/>
      <c r="C21" s="11"/>
      <c r="D21" s="11"/>
      <c r="E21" s="12"/>
      <c r="F21" s="12"/>
      <c r="G21" s="12"/>
      <c r="H21" s="15"/>
      <c r="I21" s="12"/>
      <c r="J21" s="11"/>
    </row>
    <row r="22" spans="1:10" ht="24" customHeight="1">
      <c r="A22" s="128" t="s">
        <v>123</v>
      </c>
      <c r="B22" s="129"/>
      <c r="C22" s="129"/>
      <c r="D22" s="129"/>
      <c r="E22" s="129"/>
      <c r="F22" s="129"/>
      <c r="G22" s="129"/>
      <c r="H22" s="129"/>
      <c r="I22" s="129"/>
      <c r="J22" s="11"/>
    </row>
  </sheetData>
  <sheetProtection/>
  <mergeCells count="14">
    <mergeCell ref="A16:C16"/>
    <mergeCell ref="H1:I1"/>
    <mergeCell ref="A2:C2"/>
    <mergeCell ref="B5:B6"/>
    <mergeCell ref="B7:B8"/>
    <mergeCell ref="B11:C11"/>
    <mergeCell ref="A5:A11"/>
    <mergeCell ref="B15:C15"/>
    <mergeCell ref="A12:A15"/>
    <mergeCell ref="B9:B10"/>
    <mergeCell ref="A17:C17"/>
    <mergeCell ref="A18:C18"/>
    <mergeCell ref="A19:C19"/>
    <mergeCell ref="A22:I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9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50390625" style="61" bestFit="1" customWidth="1"/>
    <col min="2" max="2" width="11.00390625" style="58" bestFit="1" customWidth="1"/>
    <col min="3" max="3" width="4.50390625" style="58" bestFit="1" customWidth="1"/>
    <col min="4" max="4" width="50.62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92" customWidth="1"/>
    <col min="10" max="11" width="12.625" style="92" customWidth="1"/>
    <col min="12" max="12" width="6.625" style="92" customWidth="1"/>
    <col min="13" max="16384" width="9.00390625" style="61" customWidth="1"/>
  </cols>
  <sheetData>
    <row r="1" ht="15" customHeight="1">
      <c r="A1" s="72" t="s">
        <v>74</v>
      </c>
    </row>
    <row r="2" spans="1:12" ht="13.5" customHeight="1">
      <c r="A2" s="159" t="s">
        <v>23</v>
      </c>
      <c r="B2" s="160"/>
      <c r="C2" s="163" t="s">
        <v>24</v>
      </c>
      <c r="D2" s="160"/>
      <c r="E2" s="167" t="s">
        <v>126</v>
      </c>
      <c r="F2" s="167"/>
      <c r="G2" s="167"/>
      <c r="H2" s="167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5" customHeight="1">
      <c r="A4" s="68">
        <v>2</v>
      </c>
      <c r="B4" s="47" t="s">
        <v>18</v>
      </c>
      <c r="C4" s="68">
        <v>1</v>
      </c>
      <c r="D4" s="54" t="s">
        <v>189</v>
      </c>
      <c r="E4" s="50">
        <v>20</v>
      </c>
      <c r="F4" s="50">
        <v>241</v>
      </c>
      <c r="G4" s="50">
        <v>2556000</v>
      </c>
      <c r="H4" s="51">
        <f aca="true" t="shared" si="0" ref="H4:H9">IF(AND(F4&gt;0,G4&gt;0),G4/F4,0)</f>
        <v>10605.809128630706</v>
      </c>
      <c r="I4" s="104"/>
      <c r="J4" s="105"/>
      <c r="K4" s="53" t="s">
        <v>110</v>
      </c>
      <c r="L4" s="104"/>
    </row>
    <row r="5" spans="1:12" ht="15" customHeight="1">
      <c r="A5" s="68">
        <v>2</v>
      </c>
      <c r="B5" s="47" t="s">
        <v>18</v>
      </c>
      <c r="C5" s="68">
        <v>2</v>
      </c>
      <c r="D5" s="54" t="s">
        <v>64</v>
      </c>
      <c r="E5" s="50">
        <v>20</v>
      </c>
      <c r="F5" s="50">
        <v>144</v>
      </c>
      <c r="G5" s="50">
        <v>743370</v>
      </c>
      <c r="H5" s="51">
        <f t="shared" si="0"/>
        <v>5162.291666666667</v>
      </c>
      <c r="I5" s="104"/>
      <c r="J5" s="105"/>
      <c r="K5" s="105"/>
      <c r="L5" s="104"/>
    </row>
    <row r="6" spans="1:12" ht="15" customHeight="1">
      <c r="A6" s="68">
        <v>2</v>
      </c>
      <c r="B6" s="47" t="s">
        <v>18</v>
      </c>
      <c r="C6" s="68">
        <v>3</v>
      </c>
      <c r="D6" s="54" t="s">
        <v>65</v>
      </c>
      <c r="E6" s="50">
        <v>20</v>
      </c>
      <c r="F6" s="50">
        <v>103</v>
      </c>
      <c r="G6" s="50">
        <v>1374891</v>
      </c>
      <c r="H6" s="51">
        <f t="shared" si="0"/>
        <v>13348.456310679612</v>
      </c>
      <c r="I6" s="104"/>
      <c r="J6" s="105"/>
      <c r="K6" s="105"/>
      <c r="L6" s="104"/>
    </row>
    <row r="7" spans="1:12" ht="15" customHeight="1">
      <c r="A7" s="68">
        <v>2</v>
      </c>
      <c r="B7" s="47" t="s">
        <v>18</v>
      </c>
      <c r="C7" s="68">
        <v>4</v>
      </c>
      <c r="D7" s="54" t="s">
        <v>66</v>
      </c>
      <c r="E7" s="50">
        <v>20</v>
      </c>
      <c r="F7" s="50">
        <v>257</v>
      </c>
      <c r="G7" s="50">
        <v>2050775</v>
      </c>
      <c r="H7" s="51">
        <f t="shared" si="0"/>
        <v>7979.669260700389</v>
      </c>
      <c r="I7" s="104"/>
      <c r="J7" s="105"/>
      <c r="K7" s="105"/>
      <c r="L7" s="104"/>
    </row>
    <row r="8" spans="1:12" ht="15" customHeight="1">
      <c r="A8" s="94">
        <v>2</v>
      </c>
      <c r="B8" s="95" t="s">
        <v>18</v>
      </c>
      <c r="C8" s="94">
        <v>5</v>
      </c>
      <c r="D8" s="106" t="s">
        <v>67</v>
      </c>
      <c r="E8" s="97">
        <v>20</v>
      </c>
      <c r="F8" s="97">
        <v>188</v>
      </c>
      <c r="G8" s="97">
        <v>1160967</v>
      </c>
      <c r="H8" s="98">
        <f t="shared" si="0"/>
        <v>6175.356382978724</v>
      </c>
      <c r="I8" s="107"/>
      <c r="J8" s="108"/>
      <c r="K8" s="108"/>
      <c r="L8" s="107"/>
    </row>
    <row r="9" spans="1:12" ht="13.5">
      <c r="A9" s="68"/>
      <c r="B9" s="47" t="s">
        <v>125</v>
      </c>
      <c r="C9" s="47"/>
      <c r="D9" s="62"/>
      <c r="E9" s="69">
        <f>SUM(E4:E8)</f>
        <v>100</v>
      </c>
      <c r="F9" s="69">
        <f>SUM(F4:F8)</f>
        <v>933</v>
      </c>
      <c r="G9" s="69">
        <f>SUM(G4:G8)</f>
        <v>7886003</v>
      </c>
      <c r="H9" s="70">
        <f t="shared" si="0"/>
        <v>8452.307609860665</v>
      </c>
      <c r="I9" s="93"/>
      <c r="J9" s="93"/>
      <c r="K9" s="93"/>
      <c r="L9" s="93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61" bestFit="1" customWidth="1"/>
    <col min="2" max="2" width="11.00390625" style="58" bestFit="1" customWidth="1"/>
    <col min="3" max="3" width="4.50390625" style="58" bestFit="1" customWidth="1"/>
    <col min="4" max="4" width="50.62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60" customWidth="1"/>
    <col min="10" max="11" width="12.625" style="60" customWidth="1"/>
    <col min="12" max="12" width="6.625" style="60" customWidth="1"/>
    <col min="13" max="16384" width="9.00390625" style="61" customWidth="1"/>
  </cols>
  <sheetData>
    <row r="1" ht="16.5" customHeight="1">
      <c r="A1" s="72" t="s">
        <v>75</v>
      </c>
    </row>
    <row r="2" spans="1:12" ht="13.5" customHeight="1">
      <c r="A2" s="159" t="s">
        <v>23</v>
      </c>
      <c r="B2" s="160"/>
      <c r="C2" s="163" t="s">
        <v>24</v>
      </c>
      <c r="D2" s="160"/>
      <c r="E2" s="167" t="s">
        <v>126</v>
      </c>
      <c r="F2" s="167"/>
      <c r="G2" s="167"/>
      <c r="H2" s="167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5" customHeight="1">
      <c r="A4" s="68">
        <v>2</v>
      </c>
      <c r="B4" s="47" t="s">
        <v>18</v>
      </c>
      <c r="C4" s="47">
        <v>1</v>
      </c>
      <c r="D4" s="54" t="s">
        <v>68</v>
      </c>
      <c r="E4" s="63">
        <v>19</v>
      </c>
      <c r="F4" s="63">
        <v>136</v>
      </c>
      <c r="G4" s="63">
        <v>3360900</v>
      </c>
      <c r="H4" s="51">
        <f>IF(AND(F4&gt;0,G4&gt;0),G4/F4,0)</f>
        <v>24712.5</v>
      </c>
      <c r="I4" s="90"/>
      <c r="J4" s="53"/>
      <c r="K4" s="53"/>
      <c r="L4" s="90"/>
    </row>
    <row r="5" spans="1:12" ht="15" customHeight="1">
      <c r="A5" s="94">
        <v>2</v>
      </c>
      <c r="B5" s="95" t="s">
        <v>18</v>
      </c>
      <c r="C5" s="95">
        <v>2</v>
      </c>
      <c r="D5" s="106" t="s">
        <v>69</v>
      </c>
      <c r="E5" s="109">
        <v>19</v>
      </c>
      <c r="F5" s="109">
        <v>98</v>
      </c>
      <c r="G5" s="109">
        <v>550650</v>
      </c>
      <c r="H5" s="98">
        <f>IF(AND(F5&gt;0,G5&gt;0),G5/F5,0)</f>
        <v>5618.877551020408</v>
      </c>
      <c r="I5" s="99"/>
      <c r="J5" s="100"/>
      <c r="K5" s="100"/>
      <c r="L5" s="99"/>
    </row>
    <row r="6" spans="1:12" ht="13.5">
      <c r="A6" s="68"/>
      <c r="B6" s="47" t="s">
        <v>125</v>
      </c>
      <c r="C6" s="47"/>
      <c r="D6" s="62"/>
      <c r="E6" s="69">
        <f>SUM(E4:E5)</f>
        <v>38</v>
      </c>
      <c r="F6" s="69">
        <f>SUM(F4:F5)</f>
        <v>234</v>
      </c>
      <c r="G6" s="69">
        <f>SUM(G4:G5)</f>
        <v>3911550</v>
      </c>
      <c r="H6" s="70">
        <f>IF(AND(F6&gt;0,G6&gt;0),G6/F6,0)</f>
        <v>16716.02564102564</v>
      </c>
      <c r="I6" s="69"/>
      <c r="J6" s="69"/>
      <c r="K6" s="69"/>
      <c r="L6" s="69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8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50390625" style="61" bestFit="1" customWidth="1"/>
    <col min="2" max="2" width="11.00390625" style="58" bestFit="1" customWidth="1"/>
    <col min="3" max="3" width="4.50390625" style="58" bestFit="1" customWidth="1"/>
    <col min="4" max="4" width="50.625" style="59" customWidth="1"/>
    <col min="5" max="5" width="6.625" style="60" customWidth="1"/>
    <col min="6" max="6" width="12.625" style="60" customWidth="1"/>
    <col min="7" max="7" width="13.50390625" style="60" customWidth="1"/>
    <col min="8" max="8" width="13.375" style="60" customWidth="1"/>
    <col min="9" max="9" width="6.625" style="91" customWidth="1"/>
    <col min="10" max="11" width="12.625" style="91" customWidth="1"/>
    <col min="12" max="12" width="6.625" style="91" customWidth="1"/>
    <col min="13" max="16384" width="9.00390625" style="61" customWidth="1"/>
  </cols>
  <sheetData>
    <row r="1" ht="15" customHeight="1">
      <c r="A1" s="72" t="s">
        <v>76</v>
      </c>
    </row>
    <row r="2" spans="1:12" ht="13.5" customHeight="1">
      <c r="A2" s="159" t="s">
        <v>23</v>
      </c>
      <c r="B2" s="160"/>
      <c r="C2" s="163" t="s">
        <v>24</v>
      </c>
      <c r="D2" s="160"/>
      <c r="E2" s="167" t="s">
        <v>126</v>
      </c>
      <c r="F2" s="167"/>
      <c r="G2" s="167"/>
      <c r="H2" s="167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5" customHeight="1">
      <c r="A4" s="68">
        <v>2</v>
      </c>
      <c r="B4" s="47" t="s">
        <v>18</v>
      </c>
      <c r="C4" s="47">
        <v>1</v>
      </c>
      <c r="D4" s="54" t="s">
        <v>70</v>
      </c>
      <c r="E4" s="50">
        <v>19</v>
      </c>
      <c r="F4" s="50">
        <v>113</v>
      </c>
      <c r="G4" s="50">
        <v>899441</v>
      </c>
      <c r="H4" s="51">
        <f>IF(AND(F4&gt;0,G4&gt;0),G4/F4,0)</f>
        <v>7959.654867256637</v>
      </c>
      <c r="I4" s="90"/>
      <c r="J4" s="53"/>
      <c r="K4" s="53"/>
      <c r="L4" s="90"/>
    </row>
    <row r="5" spans="1:12" ht="15" customHeight="1">
      <c r="A5" s="68">
        <v>2</v>
      </c>
      <c r="B5" s="47" t="s">
        <v>18</v>
      </c>
      <c r="C5" s="47" t="s">
        <v>120</v>
      </c>
      <c r="D5" s="66" t="s">
        <v>190</v>
      </c>
      <c r="E5" s="50"/>
      <c r="F5" s="50"/>
      <c r="G5" s="50"/>
      <c r="H5" s="51">
        <f>IF(AND(F5&gt;0,G5&gt;0),G5/F5,0)</f>
        <v>0</v>
      </c>
      <c r="I5" s="65"/>
      <c r="J5" s="53" t="s">
        <v>191</v>
      </c>
      <c r="K5" s="53" t="s">
        <v>120</v>
      </c>
      <c r="L5" s="90"/>
    </row>
    <row r="6" spans="1:12" ht="15" customHeight="1">
      <c r="A6" s="68">
        <v>2</v>
      </c>
      <c r="B6" s="47" t="s">
        <v>18</v>
      </c>
      <c r="C6" s="47">
        <v>2</v>
      </c>
      <c r="D6" s="54" t="s">
        <v>71</v>
      </c>
      <c r="E6" s="50">
        <v>19</v>
      </c>
      <c r="F6" s="50">
        <v>122</v>
      </c>
      <c r="G6" s="50">
        <v>413850</v>
      </c>
      <c r="H6" s="51">
        <f>IF(AND(F6&gt;0,G6&gt;0),G6/F6,0)</f>
        <v>3392.2131147540986</v>
      </c>
      <c r="I6" s="90"/>
      <c r="J6" s="53"/>
      <c r="K6" s="53"/>
      <c r="L6" s="90"/>
    </row>
    <row r="7" spans="1:12" ht="15" customHeight="1">
      <c r="A7" s="94">
        <v>2</v>
      </c>
      <c r="B7" s="95" t="s">
        <v>18</v>
      </c>
      <c r="C7" s="95">
        <v>3</v>
      </c>
      <c r="D7" s="110" t="s">
        <v>72</v>
      </c>
      <c r="E7" s="97">
        <v>19</v>
      </c>
      <c r="F7" s="97">
        <v>102</v>
      </c>
      <c r="G7" s="97">
        <v>392383</v>
      </c>
      <c r="H7" s="98">
        <f>IF(AND(F7&gt;0,G7&gt;0),G7/F7,0)</f>
        <v>3846.892156862745</v>
      </c>
      <c r="I7" s="99"/>
      <c r="J7" s="100"/>
      <c r="K7" s="100"/>
      <c r="L7" s="99"/>
    </row>
    <row r="8" spans="1:12" ht="13.5">
      <c r="A8" s="68"/>
      <c r="B8" s="47" t="s">
        <v>125</v>
      </c>
      <c r="C8" s="47"/>
      <c r="D8" s="62"/>
      <c r="E8" s="69">
        <f>SUM(E4:E7)</f>
        <v>57</v>
      </c>
      <c r="F8" s="69">
        <f>SUM(F4:F7)</f>
        <v>337</v>
      </c>
      <c r="G8" s="69">
        <f>SUM(G4:G7)</f>
        <v>1705674</v>
      </c>
      <c r="H8" s="70">
        <f>IF(AND(F8&gt;0,G8&gt;0),G8/F8,0)</f>
        <v>5061.347181008902</v>
      </c>
      <c r="I8" s="65"/>
      <c r="J8" s="65"/>
      <c r="K8" s="65"/>
      <c r="L8" s="65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.50390625" style="111" bestFit="1" customWidth="1"/>
    <col min="2" max="2" width="8.875" style="111" customWidth="1"/>
    <col min="3" max="3" width="3.50390625" style="111" bestFit="1" customWidth="1"/>
    <col min="4" max="4" width="54.125" style="111" customWidth="1"/>
    <col min="5" max="5" width="9.00390625" style="111" customWidth="1"/>
    <col min="6" max="6" width="11.75390625" style="111" customWidth="1"/>
    <col min="7" max="7" width="13.50390625" style="111" customWidth="1"/>
    <col min="8" max="8" width="13.375" style="111" customWidth="1"/>
    <col min="9" max="9" width="5.375" style="111" customWidth="1"/>
    <col min="10" max="11" width="12.75390625" style="111" customWidth="1"/>
    <col min="12" max="12" width="5.75390625" style="111" customWidth="1"/>
    <col min="13" max="16384" width="9.00390625" style="111" customWidth="1"/>
  </cols>
  <sheetData>
    <row r="1" spans="1:4" ht="19.5" customHeight="1">
      <c r="A1" s="72" t="s">
        <v>103</v>
      </c>
      <c r="B1" s="72"/>
      <c r="C1" s="72"/>
      <c r="D1" s="73"/>
    </row>
    <row r="2" spans="1:12" ht="19.5" customHeight="1">
      <c r="A2" s="88" t="s">
        <v>23</v>
      </c>
      <c r="B2" s="88"/>
      <c r="C2" s="143" t="s">
        <v>24</v>
      </c>
      <c r="D2" s="88"/>
      <c r="E2" s="143" t="s">
        <v>126</v>
      </c>
      <c r="F2" s="143"/>
      <c r="G2" s="143"/>
      <c r="H2" s="143"/>
      <c r="I2" s="144" t="s">
        <v>25</v>
      </c>
      <c r="J2" s="146" t="s">
        <v>26</v>
      </c>
      <c r="K2" s="147"/>
      <c r="L2" s="144" t="s">
        <v>27</v>
      </c>
    </row>
    <row r="3" spans="1:12" ht="19.5" customHeight="1">
      <c r="A3" s="88"/>
      <c r="B3" s="88"/>
      <c r="C3" s="88"/>
      <c r="D3" s="88"/>
      <c r="E3" s="45" t="s">
        <v>28</v>
      </c>
      <c r="F3" s="45" t="s">
        <v>29</v>
      </c>
      <c r="G3" s="45" t="s">
        <v>30</v>
      </c>
      <c r="H3" s="45" t="s">
        <v>31</v>
      </c>
      <c r="I3" s="145"/>
      <c r="J3" s="76" t="s">
        <v>32</v>
      </c>
      <c r="K3" s="76" t="s">
        <v>33</v>
      </c>
      <c r="L3" s="145"/>
    </row>
    <row r="4" spans="1:12" s="72" customFormat="1" ht="15" customHeight="1">
      <c r="A4" s="55">
        <v>2</v>
      </c>
      <c r="B4" s="55" t="s">
        <v>18</v>
      </c>
      <c r="C4" s="55">
        <v>1</v>
      </c>
      <c r="D4" s="112" t="s">
        <v>9</v>
      </c>
      <c r="E4" s="49">
        <v>30</v>
      </c>
      <c r="F4" s="49">
        <v>348</v>
      </c>
      <c r="G4" s="49">
        <v>80080800</v>
      </c>
      <c r="H4" s="78">
        <f>IF(AND(F4&gt;0,G4&gt;0),G4/F4,0)</f>
        <v>230117.24137931035</v>
      </c>
      <c r="I4" s="113"/>
      <c r="J4" s="80"/>
      <c r="K4" s="80"/>
      <c r="L4" s="113"/>
    </row>
    <row r="5" spans="1:12" s="72" customFormat="1" ht="15" customHeight="1">
      <c r="A5" s="55">
        <v>2</v>
      </c>
      <c r="B5" s="55" t="s">
        <v>18</v>
      </c>
      <c r="C5" s="55">
        <v>2</v>
      </c>
      <c r="D5" s="77" t="s">
        <v>6</v>
      </c>
      <c r="E5" s="49">
        <v>10</v>
      </c>
      <c r="F5" s="49">
        <v>93</v>
      </c>
      <c r="G5" s="49">
        <v>4727259</v>
      </c>
      <c r="H5" s="78">
        <f aca="true" t="shared" si="0" ref="H5:H18">IF(AND(F5&gt;0,G5&gt;0),G5/F5,0)</f>
        <v>50830.74193548387</v>
      </c>
      <c r="I5" s="113"/>
      <c r="J5" s="80"/>
      <c r="K5" s="80"/>
      <c r="L5" s="113"/>
    </row>
    <row r="6" spans="1:12" s="72" customFormat="1" ht="15" customHeight="1">
      <c r="A6" s="55">
        <v>2</v>
      </c>
      <c r="B6" s="55" t="s">
        <v>18</v>
      </c>
      <c r="C6" s="55">
        <v>3</v>
      </c>
      <c r="D6" s="112" t="s">
        <v>20</v>
      </c>
      <c r="E6" s="49">
        <v>19</v>
      </c>
      <c r="F6" s="49">
        <v>108</v>
      </c>
      <c r="G6" s="49">
        <v>1421628</v>
      </c>
      <c r="H6" s="78">
        <f t="shared" si="0"/>
        <v>13163.222222222223</v>
      </c>
      <c r="I6" s="113"/>
      <c r="J6" s="80"/>
      <c r="K6" s="80"/>
      <c r="L6" s="113"/>
    </row>
    <row r="7" spans="1:12" s="72" customFormat="1" ht="15" customHeight="1">
      <c r="A7" s="55">
        <v>2</v>
      </c>
      <c r="B7" s="55" t="s">
        <v>18</v>
      </c>
      <c r="C7" s="55">
        <v>4</v>
      </c>
      <c r="D7" s="112" t="s">
        <v>7</v>
      </c>
      <c r="E7" s="49">
        <v>20</v>
      </c>
      <c r="F7" s="49">
        <v>223</v>
      </c>
      <c r="G7" s="49">
        <v>12336981</v>
      </c>
      <c r="H7" s="78">
        <f t="shared" si="0"/>
        <v>55322.78475336323</v>
      </c>
      <c r="I7" s="113"/>
      <c r="J7" s="80"/>
      <c r="K7" s="80"/>
      <c r="L7" s="113"/>
    </row>
    <row r="8" spans="1:12" s="72" customFormat="1" ht="15" customHeight="1">
      <c r="A8" s="55">
        <v>2</v>
      </c>
      <c r="B8" s="55" t="s">
        <v>18</v>
      </c>
      <c r="C8" s="55">
        <v>5</v>
      </c>
      <c r="D8" s="112" t="s">
        <v>34</v>
      </c>
      <c r="E8" s="49">
        <v>60</v>
      </c>
      <c r="F8" s="49">
        <v>541</v>
      </c>
      <c r="G8" s="49">
        <v>23007646</v>
      </c>
      <c r="H8" s="78">
        <f t="shared" si="0"/>
        <v>42527.99630314233</v>
      </c>
      <c r="I8" s="113"/>
      <c r="J8" s="80"/>
      <c r="K8" s="80"/>
      <c r="L8" s="113"/>
    </row>
    <row r="9" spans="1:12" s="72" customFormat="1" ht="15" customHeight="1">
      <c r="A9" s="55">
        <v>2</v>
      </c>
      <c r="B9" s="55" t="s">
        <v>18</v>
      </c>
      <c r="C9" s="55">
        <v>6</v>
      </c>
      <c r="D9" s="81" t="s">
        <v>3</v>
      </c>
      <c r="E9" s="49">
        <v>20</v>
      </c>
      <c r="F9" s="49">
        <v>40</v>
      </c>
      <c r="G9" s="49">
        <v>1155533</v>
      </c>
      <c r="H9" s="78">
        <f t="shared" si="0"/>
        <v>28888.325</v>
      </c>
      <c r="I9" s="113"/>
      <c r="J9" s="80"/>
      <c r="K9" s="80"/>
      <c r="L9" s="113"/>
    </row>
    <row r="10" spans="1:12" s="72" customFormat="1" ht="15" customHeight="1">
      <c r="A10" s="55">
        <v>2</v>
      </c>
      <c r="B10" s="55" t="s">
        <v>18</v>
      </c>
      <c r="C10" s="55">
        <v>7</v>
      </c>
      <c r="D10" s="81" t="s">
        <v>127</v>
      </c>
      <c r="E10" s="49">
        <v>10</v>
      </c>
      <c r="F10" s="49">
        <v>97</v>
      </c>
      <c r="G10" s="49">
        <v>3746181</v>
      </c>
      <c r="H10" s="78">
        <f t="shared" si="0"/>
        <v>38620.42268041237</v>
      </c>
      <c r="I10" s="113"/>
      <c r="J10" s="80"/>
      <c r="K10" s="80"/>
      <c r="L10" s="113"/>
    </row>
    <row r="11" spans="1:12" s="72" customFormat="1" ht="15" customHeight="1">
      <c r="A11" s="55">
        <v>2</v>
      </c>
      <c r="B11" s="55" t="s">
        <v>18</v>
      </c>
      <c r="C11" s="55">
        <v>8</v>
      </c>
      <c r="D11" s="77" t="s">
        <v>128</v>
      </c>
      <c r="E11" s="49">
        <v>15</v>
      </c>
      <c r="F11" s="49">
        <v>48</v>
      </c>
      <c r="G11" s="49">
        <v>1594017</v>
      </c>
      <c r="H11" s="78">
        <f t="shared" si="0"/>
        <v>33208.6875</v>
      </c>
      <c r="I11" s="113" t="s">
        <v>0</v>
      </c>
      <c r="J11" s="80"/>
      <c r="K11" s="80"/>
      <c r="L11" s="113"/>
    </row>
    <row r="12" spans="1:12" s="72" customFormat="1" ht="15" customHeight="1">
      <c r="A12" s="55">
        <v>2</v>
      </c>
      <c r="B12" s="55" t="s">
        <v>18</v>
      </c>
      <c r="C12" s="55">
        <v>9</v>
      </c>
      <c r="D12" s="77" t="s">
        <v>192</v>
      </c>
      <c r="E12" s="49">
        <v>10</v>
      </c>
      <c r="F12" s="49">
        <v>50</v>
      </c>
      <c r="G12" s="49">
        <v>1530510</v>
      </c>
      <c r="H12" s="78">
        <f t="shared" si="0"/>
        <v>30610.2</v>
      </c>
      <c r="I12" s="113" t="s">
        <v>0</v>
      </c>
      <c r="J12" s="80"/>
      <c r="K12" s="80"/>
      <c r="L12" s="113"/>
    </row>
    <row r="13" spans="1:12" s="72" customFormat="1" ht="15" customHeight="1">
      <c r="A13" s="55">
        <v>2</v>
      </c>
      <c r="B13" s="55" t="s">
        <v>18</v>
      </c>
      <c r="C13" s="55">
        <v>10</v>
      </c>
      <c r="D13" s="81" t="s">
        <v>193</v>
      </c>
      <c r="E13" s="49">
        <v>20</v>
      </c>
      <c r="F13" s="49">
        <v>146</v>
      </c>
      <c r="G13" s="49">
        <v>7507030</v>
      </c>
      <c r="H13" s="78">
        <f t="shared" si="0"/>
        <v>51418.01369863014</v>
      </c>
      <c r="I13" s="113" t="s">
        <v>0</v>
      </c>
      <c r="J13" s="80"/>
      <c r="K13" s="80"/>
      <c r="L13" s="113"/>
    </row>
    <row r="14" spans="1:12" s="72" customFormat="1" ht="15" customHeight="1">
      <c r="A14" s="55">
        <v>2</v>
      </c>
      <c r="B14" s="55" t="s">
        <v>18</v>
      </c>
      <c r="C14" s="55">
        <v>11</v>
      </c>
      <c r="D14" s="81" t="s">
        <v>194</v>
      </c>
      <c r="E14" s="49">
        <v>18</v>
      </c>
      <c r="F14" s="49">
        <v>134</v>
      </c>
      <c r="G14" s="49">
        <v>6702105</v>
      </c>
      <c r="H14" s="78">
        <f t="shared" si="0"/>
        <v>50015.70895522388</v>
      </c>
      <c r="I14" s="113" t="s">
        <v>0</v>
      </c>
      <c r="J14" s="80"/>
      <c r="K14" s="80"/>
      <c r="L14" s="113"/>
    </row>
    <row r="15" spans="1:12" s="72" customFormat="1" ht="15" customHeight="1">
      <c r="A15" s="55">
        <v>2</v>
      </c>
      <c r="B15" s="55" t="s">
        <v>18</v>
      </c>
      <c r="C15" s="55">
        <v>12</v>
      </c>
      <c r="D15" s="81" t="s">
        <v>133</v>
      </c>
      <c r="E15" s="49">
        <v>10</v>
      </c>
      <c r="F15" s="49">
        <v>39</v>
      </c>
      <c r="G15" s="49">
        <v>1036662</v>
      </c>
      <c r="H15" s="78">
        <f t="shared" si="0"/>
        <v>26581.076923076922</v>
      </c>
      <c r="I15" s="113" t="s">
        <v>0</v>
      </c>
      <c r="J15" s="80"/>
      <c r="K15" s="80"/>
      <c r="L15" s="113"/>
    </row>
    <row r="16" spans="1:12" s="72" customFormat="1" ht="15" customHeight="1">
      <c r="A16" s="55">
        <v>2</v>
      </c>
      <c r="B16" s="55" t="s">
        <v>18</v>
      </c>
      <c r="C16" s="55">
        <v>13</v>
      </c>
      <c r="D16" s="81" t="s">
        <v>134</v>
      </c>
      <c r="E16" s="49">
        <v>20</v>
      </c>
      <c r="F16" s="49">
        <v>106</v>
      </c>
      <c r="G16" s="49">
        <v>8712063</v>
      </c>
      <c r="H16" s="78">
        <f t="shared" si="0"/>
        <v>82189.27358490566</v>
      </c>
      <c r="I16" s="113" t="s">
        <v>0</v>
      </c>
      <c r="J16" s="80"/>
      <c r="K16" s="80"/>
      <c r="L16" s="113"/>
    </row>
    <row r="17" spans="1:12" s="72" customFormat="1" ht="15" customHeight="1">
      <c r="A17" s="55">
        <v>2</v>
      </c>
      <c r="B17" s="55" t="s">
        <v>18</v>
      </c>
      <c r="C17" s="55">
        <v>14</v>
      </c>
      <c r="D17" s="81" t="s">
        <v>135</v>
      </c>
      <c r="E17" s="49">
        <v>10</v>
      </c>
      <c r="F17" s="49">
        <v>12</v>
      </c>
      <c r="G17" s="49">
        <v>373470</v>
      </c>
      <c r="H17" s="78">
        <f t="shared" si="0"/>
        <v>31122.5</v>
      </c>
      <c r="I17" s="113"/>
      <c r="J17" s="80" t="s">
        <v>109</v>
      </c>
      <c r="K17" s="80"/>
      <c r="L17" s="113"/>
    </row>
    <row r="18" spans="1:12" s="72" customFormat="1" ht="15" customHeight="1">
      <c r="A18" s="55">
        <v>2</v>
      </c>
      <c r="B18" s="55" t="s">
        <v>18</v>
      </c>
      <c r="C18" s="55">
        <v>15</v>
      </c>
      <c r="D18" s="81" t="s">
        <v>136</v>
      </c>
      <c r="E18" s="49">
        <v>20</v>
      </c>
      <c r="F18" s="49">
        <v>36</v>
      </c>
      <c r="G18" s="49">
        <v>1751512</v>
      </c>
      <c r="H18" s="78">
        <f t="shared" si="0"/>
        <v>48653.11111111111</v>
      </c>
      <c r="I18" s="113" t="s">
        <v>0</v>
      </c>
      <c r="J18" s="80"/>
      <c r="K18" s="80"/>
      <c r="L18" s="113"/>
    </row>
    <row r="19" spans="1:12" ht="19.5" customHeight="1">
      <c r="A19" s="55"/>
      <c r="B19" s="55" t="s">
        <v>125</v>
      </c>
      <c r="C19" s="55"/>
      <c r="D19" s="77"/>
      <c r="E19" s="85">
        <f>SUM(E4:E18)</f>
        <v>292</v>
      </c>
      <c r="F19" s="85">
        <f>SUM(F4:F18)</f>
        <v>2021</v>
      </c>
      <c r="G19" s="85">
        <f>SUM(G4:G18)</f>
        <v>155683397</v>
      </c>
      <c r="H19" s="86">
        <f>IF(AND(F19&gt;0,G19&gt;0),G19/F19,0)</f>
        <v>77032.85353785254</v>
      </c>
      <c r="I19" s="121"/>
      <c r="J19" s="121"/>
      <c r="K19" s="121"/>
      <c r="L19" s="121"/>
    </row>
    <row r="20" spans="1:4" ht="19.5" customHeight="1">
      <c r="A20" s="72" t="s">
        <v>104</v>
      </c>
      <c r="B20" s="72"/>
      <c r="C20" s="72"/>
      <c r="D20" s="73"/>
    </row>
    <row r="21" spans="1:12" ht="19.5" customHeight="1">
      <c r="A21" s="148" t="s">
        <v>23</v>
      </c>
      <c r="B21" s="114"/>
      <c r="C21" s="143" t="s">
        <v>24</v>
      </c>
      <c r="D21" s="64"/>
      <c r="E21" s="143" t="s">
        <v>126</v>
      </c>
      <c r="F21" s="143"/>
      <c r="G21" s="143"/>
      <c r="H21" s="143"/>
      <c r="I21" s="144" t="s">
        <v>25</v>
      </c>
      <c r="J21" s="146" t="s">
        <v>26</v>
      </c>
      <c r="K21" s="147"/>
      <c r="L21" s="144" t="s">
        <v>27</v>
      </c>
    </row>
    <row r="22" spans="1:12" ht="19.5" customHeight="1">
      <c r="A22" s="115"/>
      <c r="B22" s="116"/>
      <c r="C22" s="64"/>
      <c r="D22" s="64"/>
      <c r="E22" s="45" t="s">
        <v>28</v>
      </c>
      <c r="F22" s="45" t="s">
        <v>29</v>
      </c>
      <c r="G22" s="45" t="s">
        <v>30</v>
      </c>
      <c r="H22" s="45" t="s">
        <v>31</v>
      </c>
      <c r="I22" s="145"/>
      <c r="J22" s="76" t="s">
        <v>32</v>
      </c>
      <c r="K22" s="76" t="s">
        <v>33</v>
      </c>
      <c r="L22" s="145"/>
    </row>
    <row r="23" spans="1:12" s="72" customFormat="1" ht="13.5">
      <c r="A23" s="76">
        <v>2</v>
      </c>
      <c r="B23" s="55" t="s">
        <v>18</v>
      </c>
      <c r="C23" s="55">
        <v>1</v>
      </c>
      <c r="D23" s="77" t="s">
        <v>10</v>
      </c>
      <c r="E23" s="49">
        <v>40</v>
      </c>
      <c r="F23" s="49">
        <v>282</v>
      </c>
      <c r="G23" s="49">
        <v>3040834</v>
      </c>
      <c r="H23" s="78">
        <f aca="true" t="shared" si="1" ref="H23:H34">IF(AND(F23&gt;0,G23&gt;0),G23/F23,0)</f>
        <v>10783.099290780141</v>
      </c>
      <c r="I23" s="79"/>
      <c r="J23" s="80"/>
      <c r="K23" s="80"/>
      <c r="L23" s="79"/>
    </row>
    <row r="24" spans="1:12" s="72" customFormat="1" ht="13.5">
      <c r="A24" s="76">
        <v>2</v>
      </c>
      <c r="B24" s="55" t="s">
        <v>18</v>
      </c>
      <c r="C24" s="55">
        <v>2</v>
      </c>
      <c r="D24" s="77" t="s">
        <v>22</v>
      </c>
      <c r="E24" s="49">
        <v>15</v>
      </c>
      <c r="F24" s="49">
        <v>145</v>
      </c>
      <c r="G24" s="49">
        <v>2113775</v>
      </c>
      <c r="H24" s="78">
        <f t="shared" si="1"/>
        <v>14577.758620689656</v>
      </c>
      <c r="I24" s="79"/>
      <c r="J24" s="80"/>
      <c r="K24" s="80"/>
      <c r="L24" s="79"/>
    </row>
    <row r="25" spans="1:12" s="72" customFormat="1" ht="13.5">
      <c r="A25" s="76">
        <v>2</v>
      </c>
      <c r="B25" s="55" t="s">
        <v>18</v>
      </c>
      <c r="C25" s="55">
        <v>3</v>
      </c>
      <c r="D25" s="77" t="s">
        <v>36</v>
      </c>
      <c r="E25" s="49">
        <v>20</v>
      </c>
      <c r="F25" s="49">
        <v>225</v>
      </c>
      <c r="G25" s="49">
        <v>736720</v>
      </c>
      <c r="H25" s="78">
        <f t="shared" si="1"/>
        <v>3274.311111111111</v>
      </c>
      <c r="I25" s="79"/>
      <c r="J25" s="80"/>
      <c r="K25" s="80"/>
      <c r="L25" s="79"/>
    </row>
    <row r="26" spans="1:12" s="72" customFormat="1" ht="13.5">
      <c r="A26" s="76">
        <v>2</v>
      </c>
      <c r="B26" s="55" t="s">
        <v>18</v>
      </c>
      <c r="C26" s="55">
        <v>4</v>
      </c>
      <c r="D26" s="77" t="s">
        <v>19</v>
      </c>
      <c r="E26" s="49">
        <v>20</v>
      </c>
      <c r="F26" s="49">
        <v>326</v>
      </c>
      <c r="G26" s="49">
        <v>1720840</v>
      </c>
      <c r="H26" s="78">
        <f t="shared" si="1"/>
        <v>5278.650306748466</v>
      </c>
      <c r="I26" s="79"/>
      <c r="J26" s="80"/>
      <c r="K26" s="80"/>
      <c r="L26" s="79"/>
    </row>
    <row r="27" spans="1:12" s="72" customFormat="1" ht="13.5">
      <c r="A27" s="76">
        <v>2</v>
      </c>
      <c r="B27" s="55" t="s">
        <v>18</v>
      </c>
      <c r="C27" s="55">
        <v>5</v>
      </c>
      <c r="D27" s="77" t="s">
        <v>15</v>
      </c>
      <c r="E27" s="49">
        <v>20</v>
      </c>
      <c r="F27" s="49">
        <v>131</v>
      </c>
      <c r="G27" s="49">
        <v>595450</v>
      </c>
      <c r="H27" s="78">
        <f t="shared" si="1"/>
        <v>4545.419847328244</v>
      </c>
      <c r="I27" s="79"/>
      <c r="J27" s="80"/>
      <c r="K27" s="80"/>
      <c r="L27" s="79"/>
    </row>
    <row r="28" spans="1:12" s="72" customFormat="1" ht="13.5">
      <c r="A28" s="76">
        <v>2</v>
      </c>
      <c r="B28" s="55" t="s">
        <v>18</v>
      </c>
      <c r="C28" s="55">
        <v>6</v>
      </c>
      <c r="D28" s="77" t="s">
        <v>16</v>
      </c>
      <c r="E28" s="49">
        <v>30</v>
      </c>
      <c r="F28" s="49">
        <v>360</v>
      </c>
      <c r="G28" s="49">
        <v>4055500</v>
      </c>
      <c r="H28" s="78">
        <f t="shared" si="1"/>
        <v>11265.277777777777</v>
      </c>
      <c r="I28" s="79"/>
      <c r="J28" s="80"/>
      <c r="K28" s="80"/>
      <c r="L28" s="79"/>
    </row>
    <row r="29" spans="1:12" s="72" customFormat="1" ht="13.5">
      <c r="A29" s="76">
        <v>2</v>
      </c>
      <c r="B29" s="55" t="s">
        <v>18</v>
      </c>
      <c r="C29" s="55">
        <v>7</v>
      </c>
      <c r="D29" s="77" t="s">
        <v>9</v>
      </c>
      <c r="E29" s="49">
        <v>15</v>
      </c>
      <c r="F29" s="49">
        <v>115</v>
      </c>
      <c r="G29" s="49">
        <v>2261459</v>
      </c>
      <c r="H29" s="78">
        <f t="shared" si="1"/>
        <v>19664.86086956522</v>
      </c>
      <c r="I29" s="79"/>
      <c r="J29" s="80"/>
      <c r="K29" s="80"/>
      <c r="L29" s="79"/>
    </row>
    <row r="30" spans="1:12" s="72" customFormat="1" ht="13.5">
      <c r="A30" s="76">
        <v>2</v>
      </c>
      <c r="B30" s="55" t="s">
        <v>18</v>
      </c>
      <c r="C30" s="55">
        <v>8</v>
      </c>
      <c r="D30" s="77" t="s">
        <v>137</v>
      </c>
      <c r="E30" s="49">
        <v>30</v>
      </c>
      <c r="F30" s="49">
        <v>505</v>
      </c>
      <c r="G30" s="49">
        <v>5956143</v>
      </c>
      <c r="H30" s="78">
        <f t="shared" si="1"/>
        <v>11794.342574257425</v>
      </c>
      <c r="I30" s="79"/>
      <c r="J30" s="80"/>
      <c r="K30" s="80"/>
      <c r="L30" s="79"/>
    </row>
    <row r="31" spans="1:12" s="72" customFormat="1" ht="13.5">
      <c r="A31" s="76">
        <v>2</v>
      </c>
      <c r="B31" s="55" t="s">
        <v>18</v>
      </c>
      <c r="C31" s="55">
        <v>9</v>
      </c>
      <c r="D31" s="77" t="s">
        <v>17</v>
      </c>
      <c r="E31" s="49">
        <v>30</v>
      </c>
      <c r="F31" s="49">
        <v>328</v>
      </c>
      <c r="G31" s="49">
        <v>2079450</v>
      </c>
      <c r="H31" s="78">
        <f t="shared" si="1"/>
        <v>6339.786585365854</v>
      </c>
      <c r="I31" s="79"/>
      <c r="J31" s="80"/>
      <c r="K31" s="80"/>
      <c r="L31" s="79"/>
    </row>
    <row r="32" spans="1:12" s="72" customFormat="1" ht="13.5">
      <c r="A32" s="76">
        <v>2</v>
      </c>
      <c r="B32" s="55" t="s">
        <v>18</v>
      </c>
      <c r="C32" s="55">
        <v>10</v>
      </c>
      <c r="D32" s="77" t="s">
        <v>35</v>
      </c>
      <c r="E32" s="49">
        <v>14</v>
      </c>
      <c r="F32" s="49">
        <v>165</v>
      </c>
      <c r="G32" s="49">
        <v>1983511</v>
      </c>
      <c r="H32" s="78">
        <f t="shared" si="1"/>
        <v>12021.278787878788</v>
      </c>
      <c r="I32" s="79"/>
      <c r="J32" s="80"/>
      <c r="K32" s="80"/>
      <c r="L32" s="79"/>
    </row>
    <row r="33" spans="1:12" s="72" customFormat="1" ht="13.5">
      <c r="A33" s="76">
        <v>2</v>
      </c>
      <c r="B33" s="55" t="s">
        <v>18</v>
      </c>
      <c r="C33" s="55">
        <v>11</v>
      </c>
      <c r="D33" s="77" t="s">
        <v>37</v>
      </c>
      <c r="E33" s="49">
        <v>15</v>
      </c>
      <c r="F33" s="49">
        <v>208</v>
      </c>
      <c r="G33" s="49">
        <v>3749680</v>
      </c>
      <c r="H33" s="78">
        <f t="shared" si="1"/>
        <v>18027.30769230769</v>
      </c>
      <c r="I33" s="79"/>
      <c r="J33" s="80"/>
      <c r="K33" s="80"/>
      <c r="L33" s="79"/>
    </row>
    <row r="34" spans="1:12" s="72" customFormat="1" ht="13.5">
      <c r="A34" s="76">
        <v>2</v>
      </c>
      <c r="B34" s="55" t="s">
        <v>18</v>
      </c>
      <c r="C34" s="55">
        <v>12</v>
      </c>
      <c r="D34" s="77" t="s">
        <v>4</v>
      </c>
      <c r="E34" s="49">
        <v>20</v>
      </c>
      <c r="F34" s="49">
        <v>218</v>
      </c>
      <c r="G34" s="49">
        <v>2570460</v>
      </c>
      <c r="H34" s="78">
        <f t="shared" si="1"/>
        <v>11791.100917431193</v>
      </c>
      <c r="I34" s="79"/>
      <c r="J34" s="80"/>
      <c r="K34" s="80"/>
      <c r="L34" s="79"/>
    </row>
    <row r="35" spans="1:12" s="72" customFormat="1" ht="13.5">
      <c r="A35" s="76">
        <v>2</v>
      </c>
      <c r="B35" s="55" t="s">
        <v>18</v>
      </c>
      <c r="C35" s="55">
        <v>13</v>
      </c>
      <c r="D35" s="77" t="s">
        <v>138</v>
      </c>
      <c r="E35" s="49"/>
      <c r="F35" s="49"/>
      <c r="G35" s="49"/>
      <c r="H35" s="78">
        <f>IF(AND(F35&gt;0,G35&gt;0),G35/F35,0)</f>
        <v>0</v>
      </c>
      <c r="I35" s="79"/>
      <c r="J35" s="80"/>
      <c r="K35" s="80"/>
      <c r="L35" s="79"/>
    </row>
    <row r="36" spans="1:12" s="72" customFormat="1" ht="13.5">
      <c r="A36" s="76">
        <v>2</v>
      </c>
      <c r="B36" s="55" t="s">
        <v>18</v>
      </c>
      <c r="C36" s="55">
        <v>14</v>
      </c>
      <c r="D36" s="77" t="s">
        <v>139</v>
      </c>
      <c r="E36" s="49">
        <v>20</v>
      </c>
      <c r="F36" s="49">
        <v>216</v>
      </c>
      <c r="G36" s="49">
        <v>1748941</v>
      </c>
      <c r="H36" s="78">
        <f>IF(AND(F36&gt;0,G36&gt;0),G36/F36,0)</f>
        <v>8096.949074074074</v>
      </c>
      <c r="I36" s="79"/>
      <c r="J36" s="80"/>
      <c r="K36" s="80"/>
      <c r="L36" s="79"/>
    </row>
    <row r="37" spans="1:12" s="72" customFormat="1" ht="13.5">
      <c r="A37" s="76">
        <v>2</v>
      </c>
      <c r="B37" s="55" t="s">
        <v>18</v>
      </c>
      <c r="C37" s="55">
        <v>15</v>
      </c>
      <c r="D37" s="77" t="s">
        <v>5</v>
      </c>
      <c r="E37" s="49">
        <v>20</v>
      </c>
      <c r="F37" s="49">
        <v>236</v>
      </c>
      <c r="G37" s="49">
        <v>2167799</v>
      </c>
      <c r="H37" s="78">
        <f>IF(AND(F37&gt;0,G37&gt;0),G37/F37,0)</f>
        <v>9185.588983050848</v>
      </c>
      <c r="I37" s="79"/>
      <c r="J37" s="80"/>
      <c r="K37" s="80"/>
      <c r="L37" s="79"/>
    </row>
    <row r="38" spans="1:12" s="72" customFormat="1" ht="13.5">
      <c r="A38" s="76">
        <v>2</v>
      </c>
      <c r="B38" s="55" t="s">
        <v>18</v>
      </c>
      <c r="C38" s="55">
        <v>16</v>
      </c>
      <c r="D38" s="77" t="s">
        <v>34</v>
      </c>
      <c r="E38" s="49">
        <v>10</v>
      </c>
      <c r="F38" s="49">
        <v>124</v>
      </c>
      <c r="G38" s="49">
        <v>2816328</v>
      </c>
      <c r="H38" s="78">
        <f aca="true" t="shared" si="2" ref="H38:H74">IF(AND(F38&gt;0,G38&gt;0),G38/F38,0)</f>
        <v>22712.322580645163</v>
      </c>
      <c r="I38" s="79"/>
      <c r="J38" s="80"/>
      <c r="K38" s="80"/>
      <c r="L38" s="79"/>
    </row>
    <row r="39" spans="1:12" s="72" customFormat="1" ht="13.5">
      <c r="A39" s="76">
        <v>2</v>
      </c>
      <c r="B39" s="55" t="s">
        <v>18</v>
      </c>
      <c r="C39" s="55">
        <v>17</v>
      </c>
      <c r="D39" s="67" t="s">
        <v>140</v>
      </c>
      <c r="E39" s="49">
        <v>10</v>
      </c>
      <c r="F39" s="49">
        <v>91</v>
      </c>
      <c r="G39" s="49">
        <v>2126450</v>
      </c>
      <c r="H39" s="78">
        <f t="shared" si="2"/>
        <v>23367.582417582416</v>
      </c>
      <c r="I39" s="79"/>
      <c r="J39" s="80"/>
      <c r="K39" s="80"/>
      <c r="L39" s="79"/>
    </row>
    <row r="40" spans="1:12" s="72" customFormat="1" ht="13.5">
      <c r="A40" s="76">
        <v>2</v>
      </c>
      <c r="B40" s="55" t="s">
        <v>18</v>
      </c>
      <c r="C40" s="55">
        <v>18</v>
      </c>
      <c r="D40" s="77" t="s">
        <v>12</v>
      </c>
      <c r="E40" s="49">
        <v>25</v>
      </c>
      <c r="F40" s="49">
        <v>162</v>
      </c>
      <c r="G40" s="49">
        <v>1142569</v>
      </c>
      <c r="H40" s="78">
        <f t="shared" si="2"/>
        <v>7052.895061728395</v>
      </c>
      <c r="I40" s="79"/>
      <c r="J40" s="80"/>
      <c r="K40" s="80"/>
      <c r="L40" s="79"/>
    </row>
    <row r="41" spans="1:12" s="72" customFormat="1" ht="13.5">
      <c r="A41" s="76">
        <v>2</v>
      </c>
      <c r="B41" s="55" t="s">
        <v>18</v>
      </c>
      <c r="C41" s="55">
        <v>19</v>
      </c>
      <c r="D41" s="67" t="s">
        <v>141</v>
      </c>
      <c r="E41" s="49">
        <v>20</v>
      </c>
      <c r="F41" s="49">
        <v>149</v>
      </c>
      <c r="G41" s="49">
        <v>1077161</v>
      </c>
      <c r="H41" s="78">
        <f t="shared" si="2"/>
        <v>7229.268456375839</v>
      </c>
      <c r="I41" s="79"/>
      <c r="J41" s="80"/>
      <c r="K41" s="80"/>
      <c r="L41" s="79"/>
    </row>
    <row r="42" spans="1:12" s="72" customFormat="1" ht="13.5">
      <c r="A42" s="76">
        <v>2</v>
      </c>
      <c r="B42" s="55" t="s">
        <v>18</v>
      </c>
      <c r="C42" s="55">
        <v>20</v>
      </c>
      <c r="D42" s="81" t="s">
        <v>142</v>
      </c>
      <c r="E42" s="49">
        <v>20</v>
      </c>
      <c r="F42" s="49">
        <v>157</v>
      </c>
      <c r="G42" s="49">
        <v>3950230</v>
      </c>
      <c r="H42" s="78">
        <f t="shared" si="2"/>
        <v>25160.700636942674</v>
      </c>
      <c r="I42" s="79"/>
      <c r="J42" s="80"/>
      <c r="K42" s="80"/>
      <c r="L42" s="79"/>
    </row>
    <row r="43" spans="1:12" s="72" customFormat="1" ht="13.5">
      <c r="A43" s="76">
        <v>2</v>
      </c>
      <c r="B43" s="55" t="s">
        <v>18</v>
      </c>
      <c r="C43" s="55">
        <v>21</v>
      </c>
      <c r="D43" s="81" t="s">
        <v>143</v>
      </c>
      <c r="E43" s="49">
        <v>10</v>
      </c>
      <c r="F43" s="49">
        <v>117</v>
      </c>
      <c r="G43" s="49">
        <v>845819</v>
      </c>
      <c r="H43" s="78">
        <f t="shared" si="2"/>
        <v>7229.222222222223</v>
      </c>
      <c r="I43" s="79"/>
      <c r="J43" s="80"/>
      <c r="K43" s="80"/>
      <c r="L43" s="79"/>
    </row>
    <row r="44" spans="1:12" s="72" customFormat="1" ht="13.5">
      <c r="A44" s="76">
        <v>2</v>
      </c>
      <c r="B44" s="55" t="s">
        <v>18</v>
      </c>
      <c r="C44" s="55">
        <v>22</v>
      </c>
      <c r="D44" s="82" t="s">
        <v>144</v>
      </c>
      <c r="E44" s="49">
        <v>30</v>
      </c>
      <c r="F44" s="49">
        <v>353</v>
      </c>
      <c r="G44" s="49">
        <v>2174616</v>
      </c>
      <c r="H44" s="78">
        <f t="shared" si="2"/>
        <v>6160.385269121813</v>
      </c>
      <c r="I44" s="79"/>
      <c r="J44" s="80"/>
      <c r="K44" s="80"/>
      <c r="L44" s="79"/>
    </row>
    <row r="45" spans="1:12" s="72" customFormat="1" ht="13.5">
      <c r="A45" s="76">
        <v>2</v>
      </c>
      <c r="B45" s="55" t="s">
        <v>18</v>
      </c>
      <c r="C45" s="55">
        <v>23</v>
      </c>
      <c r="D45" s="81" t="s">
        <v>145</v>
      </c>
      <c r="E45" s="49">
        <v>20</v>
      </c>
      <c r="F45" s="49">
        <v>206</v>
      </c>
      <c r="G45" s="49">
        <v>1542000</v>
      </c>
      <c r="H45" s="78">
        <f t="shared" si="2"/>
        <v>7485.436893203883</v>
      </c>
      <c r="I45" s="79"/>
      <c r="J45" s="80"/>
      <c r="K45" s="80"/>
      <c r="L45" s="79"/>
    </row>
    <row r="46" spans="1:12" s="72" customFormat="1" ht="13.5">
      <c r="A46" s="76">
        <v>2</v>
      </c>
      <c r="B46" s="55" t="s">
        <v>18</v>
      </c>
      <c r="C46" s="55">
        <v>24</v>
      </c>
      <c r="D46" s="77" t="s">
        <v>146</v>
      </c>
      <c r="E46" s="49">
        <v>25</v>
      </c>
      <c r="F46" s="49">
        <v>285</v>
      </c>
      <c r="G46" s="49">
        <v>12565870</v>
      </c>
      <c r="H46" s="78">
        <f t="shared" si="2"/>
        <v>44090.771929824565</v>
      </c>
      <c r="I46" s="79"/>
      <c r="J46" s="80"/>
      <c r="K46" s="80"/>
      <c r="L46" s="79"/>
    </row>
    <row r="47" spans="1:12" s="72" customFormat="1" ht="13.5">
      <c r="A47" s="76">
        <v>2</v>
      </c>
      <c r="B47" s="55" t="s">
        <v>18</v>
      </c>
      <c r="C47" s="55">
        <v>25</v>
      </c>
      <c r="D47" s="67" t="s">
        <v>147</v>
      </c>
      <c r="E47" s="49">
        <v>21</v>
      </c>
      <c r="F47" s="49">
        <v>264</v>
      </c>
      <c r="G47" s="49">
        <v>2015050</v>
      </c>
      <c r="H47" s="78">
        <f t="shared" si="2"/>
        <v>7632.765151515152</v>
      </c>
      <c r="I47" s="79"/>
      <c r="J47" s="80"/>
      <c r="K47" s="80"/>
      <c r="L47" s="79"/>
    </row>
    <row r="48" spans="1:12" s="72" customFormat="1" ht="13.5">
      <c r="A48" s="76">
        <v>2</v>
      </c>
      <c r="B48" s="55" t="s">
        <v>18</v>
      </c>
      <c r="C48" s="55">
        <v>26</v>
      </c>
      <c r="D48" s="81" t="s">
        <v>148</v>
      </c>
      <c r="E48" s="49">
        <v>10</v>
      </c>
      <c r="F48" s="49">
        <v>64</v>
      </c>
      <c r="G48" s="49">
        <v>480394</v>
      </c>
      <c r="H48" s="78">
        <f t="shared" si="2"/>
        <v>7506.15625</v>
      </c>
      <c r="I48" s="79"/>
      <c r="J48" s="80"/>
      <c r="K48" s="80"/>
      <c r="L48" s="79"/>
    </row>
    <row r="49" spans="1:12" s="72" customFormat="1" ht="13.5">
      <c r="A49" s="76">
        <v>2</v>
      </c>
      <c r="B49" s="55" t="s">
        <v>18</v>
      </c>
      <c r="C49" s="55">
        <v>27</v>
      </c>
      <c r="D49" s="81" t="s">
        <v>149</v>
      </c>
      <c r="E49" s="49">
        <v>25</v>
      </c>
      <c r="F49" s="49">
        <v>300</v>
      </c>
      <c r="G49" s="49">
        <v>404500</v>
      </c>
      <c r="H49" s="78">
        <f t="shared" si="2"/>
        <v>1348.3333333333333</v>
      </c>
      <c r="I49" s="79"/>
      <c r="J49" s="80"/>
      <c r="K49" s="80"/>
      <c r="L49" s="79"/>
    </row>
    <row r="50" spans="1:12" s="72" customFormat="1" ht="13.5">
      <c r="A50" s="76">
        <v>2</v>
      </c>
      <c r="B50" s="55" t="s">
        <v>18</v>
      </c>
      <c r="C50" s="55">
        <v>28</v>
      </c>
      <c r="D50" s="67" t="s">
        <v>150</v>
      </c>
      <c r="E50" s="49">
        <v>10</v>
      </c>
      <c r="F50" s="49">
        <v>70</v>
      </c>
      <c r="G50" s="49">
        <v>454195</v>
      </c>
      <c r="H50" s="78">
        <f t="shared" si="2"/>
        <v>6488.5</v>
      </c>
      <c r="I50" s="79"/>
      <c r="J50" s="80"/>
      <c r="K50" s="80"/>
      <c r="L50" s="79"/>
    </row>
    <row r="51" spans="1:12" s="72" customFormat="1" ht="13.5">
      <c r="A51" s="76">
        <v>2</v>
      </c>
      <c r="B51" s="55" t="s">
        <v>18</v>
      </c>
      <c r="C51" s="55">
        <v>29</v>
      </c>
      <c r="D51" s="67" t="s">
        <v>151</v>
      </c>
      <c r="E51" s="49">
        <v>25</v>
      </c>
      <c r="F51" s="49">
        <v>324</v>
      </c>
      <c r="G51" s="49">
        <v>2410752</v>
      </c>
      <c r="H51" s="78">
        <f t="shared" si="2"/>
        <v>7440.592592592592</v>
      </c>
      <c r="I51" s="79"/>
      <c r="J51" s="80"/>
      <c r="K51" s="80"/>
      <c r="L51" s="79"/>
    </row>
    <row r="52" spans="1:12" s="72" customFormat="1" ht="27">
      <c r="A52" s="76">
        <v>2</v>
      </c>
      <c r="B52" s="55" t="s">
        <v>18</v>
      </c>
      <c r="C52" s="55">
        <v>30</v>
      </c>
      <c r="D52" s="67" t="s">
        <v>152</v>
      </c>
      <c r="E52" s="49">
        <v>47</v>
      </c>
      <c r="F52" s="49">
        <v>534</v>
      </c>
      <c r="G52" s="49">
        <v>6330200</v>
      </c>
      <c r="H52" s="78">
        <f t="shared" si="2"/>
        <v>11854.307116104868</v>
      </c>
      <c r="I52" s="79"/>
      <c r="J52" s="80"/>
      <c r="K52" s="80"/>
      <c r="L52" s="79"/>
    </row>
    <row r="53" spans="1:12" s="72" customFormat="1" ht="13.5">
      <c r="A53" s="76">
        <v>2</v>
      </c>
      <c r="B53" s="55" t="s">
        <v>18</v>
      </c>
      <c r="C53" s="55">
        <v>31</v>
      </c>
      <c r="D53" s="67" t="s">
        <v>153</v>
      </c>
      <c r="E53" s="49">
        <v>10</v>
      </c>
      <c r="F53" s="49">
        <v>118</v>
      </c>
      <c r="G53" s="49">
        <v>646300</v>
      </c>
      <c r="H53" s="78">
        <f t="shared" si="2"/>
        <v>5477.118644067797</v>
      </c>
      <c r="I53" s="79"/>
      <c r="J53" s="80"/>
      <c r="K53" s="80"/>
      <c r="L53" s="79"/>
    </row>
    <row r="54" spans="1:12" s="72" customFormat="1" ht="13.5">
      <c r="A54" s="76">
        <v>2</v>
      </c>
      <c r="B54" s="55" t="s">
        <v>18</v>
      </c>
      <c r="C54" s="55">
        <v>32</v>
      </c>
      <c r="D54" s="67" t="s">
        <v>154</v>
      </c>
      <c r="E54" s="49">
        <v>20</v>
      </c>
      <c r="F54" s="49">
        <v>35</v>
      </c>
      <c r="G54" s="49">
        <v>672000</v>
      </c>
      <c r="H54" s="78">
        <f t="shared" si="2"/>
        <v>19200</v>
      </c>
      <c r="I54" s="79"/>
      <c r="J54" s="80"/>
      <c r="K54" s="80"/>
      <c r="L54" s="79"/>
    </row>
    <row r="55" spans="1:12" s="72" customFormat="1" ht="27">
      <c r="A55" s="76">
        <v>2</v>
      </c>
      <c r="B55" s="55" t="s">
        <v>18</v>
      </c>
      <c r="C55" s="55">
        <v>33</v>
      </c>
      <c r="D55" s="81" t="s">
        <v>155</v>
      </c>
      <c r="E55" s="49">
        <v>30</v>
      </c>
      <c r="F55" s="49">
        <v>130</v>
      </c>
      <c r="G55" s="49">
        <v>2957100</v>
      </c>
      <c r="H55" s="78">
        <f t="shared" si="2"/>
        <v>22746.923076923078</v>
      </c>
      <c r="I55" s="79"/>
      <c r="J55" s="80"/>
      <c r="K55" s="80"/>
      <c r="L55" s="79"/>
    </row>
    <row r="56" spans="1:12" s="72" customFormat="1" ht="13.5">
      <c r="A56" s="76">
        <v>2</v>
      </c>
      <c r="B56" s="55" t="s">
        <v>18</v>
      </c>
      <c r="C56" s="55">
        <v>34</v>
      </c>
      <c r="D56" s="67" t="s">
        <v>156</v>
      </c>
      <c r="E56" s="49">
        <v>10</v>
      </c>
      <c r="F56" s="49">
        <v>107</v>
      </c>
      <c r="G56" s="49">
        <v>631927</v>
      </c>
      <c r="H56" s="78">
        <f t="shared" si="2"/>
        <v>5905.859813084112</v>
      </c>
      <c r="I56" s="79" t="s">
        <v>0</v>
      </c>
      <c r="J56" s="80"/>
      <c r="K56" s="80"/>
      <c r="L56" s="79"/>
    </row>
    <row r="57" spans="1:12" s="72" customFormat="1" ht="15.75" customHeight="1">
      <c r="A57" s="76">
        <v>2</v>
      </c>
      <c r="B57" s="55" t="s">
        <v>18</v>
      </c>
      <c r="C57" s="55">
        <v>35</v>
      </c>
      <c r="D57" s="83" t="s">
        <v>157</v>
      </c>
      <c r="E57" s="49">
        <v>10</v>
      </c>
      <c r="F57" s="49">
        <v>164</v>
      </c>
      <c r="G57" s="49">
        <v>1027900</v>
      </c>
      <c r="H57" s="78">
        <f t="shared" si="2"/>
        <v>6267.682926829269</v>
      </c>
      <c r="I57" s="79"/>
      <c r="J57" s="80" t="s">
        <v>8</v>
      </c>
      <c r="K57" s="80"/>
      <c r="L57" s="79"/>
    </row>
    <row r="58" spans="1:12" s="72" customFormat="1" ht="13.5">
      <c r="A58" s="76">
        <v>2</v>
      </c>
      <c r="B58" s="55" t="s">
        <v>18</v>
      </c>
      <c r="C58" s="55">
        <v>36</v>
      </c>
      <c r="D58" s="84" t="s">
        <v>158</v>
      </c>
      <c r="E58" s="49">
        <v>15</v>
      </c>
      <c r="F58" s="49">
        <v>153</v>
      </c>
      <c r="G58" s="49">
        <v>538000</v>
      </c>
      <c r="H58" s="78">
        <f t="shared" si="2"/>
        <v>3516.3398692810456</v>
      </c>
      <c r="I58" s="79"/>
      <c r="J58" s="80"/>
      <c r="K58" s="80" t="s">
        <v>117</v>
      </c>
      <c r="L58" s="79"/>
    </row>
    <row r="59" spans="1:12" s="72" customFormat="1" ht="13.5">
      <c r="A59" s="76">
        <v>2</v>
      </c>
      <c r="B59" s="55" t="s">
        <v>18</v>
      </c>
      <c r="C59" s="55">
        <v>37</v>
      </c>
      <c r="D59" s="84" t="s">
        <v>159</v>
      </c>
      <c r="E59" s="49">
        <v>20</v>
      </c>
      <c r="F59" s="49">
        <v>179</v>
      </c>
      <c r="G59" s="49">
        <v>1163475</v>
      </c>
      <c r="H59" s="78">
        <f t="shared" si="2"/>
        <v>6499.860335195531</v>
      </c>
      <c r="I59" s="79"/>
      <c r="J59" s="80" t="s">
        <v>74</v>
      </c>
      <c r="K59" s="80"/>
      <c r="L59" s="79"/>
    </row>
    <row r="60" spans="1:12" s="72" customFormat="1" ht="13.5">
      <c r="A60" s="76">
        <v>2</v>
      </c>
      <c r="B60" s="55" t="s">
        <v>18</v>
      </c>
      <c r="C60" s="55">
        <v>38</v>
      </c>
      <c r="D60" s="81" t="s">
        <v>195</v>
      </c>
      <c r="E60" s="49">
        <v>20</v>
      </c>
      <c r="F60" s="49">
        <v>197</v>
      </c>
      <c r="G60" s="49">
        <v>2318945</v>
      </c>
      <c r="H60" s="78">
        <f t="shared" si="2"/>
        <v>11771.294416243654</v>
      </c>
      <c r="I60" s="79"/>
      <c r="J60" s="80" t="s">
        <v>8</v>
      </c>
      <c r="K60" s="80"/>
      <c r="L60" s="79"/>
    </row>
    <row r="61" spans="1:12" s="72" customFormat="1" ht="13.5">
      <c r="A61" s="76">
        <v>2</v>
      </c>
      <c r="B61" s="55" t="s">
        <v>18</v>
      </c>
      <c r="C61" s="55">
        <v>39</v>
      </c>
      <c r="D61" s="81" t="s">
        <v>161</v>
      </c>
      <c r="E61" s="49">
        <v>17</v>
      </c>
      <c r="F61" s="49">
        <v>197</v>
      </c>
      <c r="G61" s="49">
        <v>769842</v>
      </c>
      <c r="H61" s="78">
        <f t="shared" si="2"/>
        <v>3907.8274111675128</v>
      </c>
      <c r="I61" s="79"/>
      <c r="J61" s="80" t="s">
        <v>11</v>
      </c>
      <c r="K61" s="80"/>
      <c r="L61" s="79"/>
    </row>
    <row r="62" spans="1:12" s="72" customFormat="1" ht="13.5">
      <c r="A62" s="76">
        <v>2</v>
      </c>
      <c r="B62" s="55" t="s">
        <v>18</v>
      </c>
      <c r="C62" s="55">
        <v>40</v>
      </c>
      <c r="D62" s="67" t="s">
        <v>162</v>
      </c>
      <c r="E62" s="49">
        <v>20</v>
      </c>
      <c r="F62" s="49">
        <v>146</v>
      </c>
      <c r="G62" s="49">
        <v>461400</v>
      </c>
      <c r="H62" s="78">
        <f t="shared" si="2"/>
        <v>3160.27397260274</v>
      </c>
      <c r="I62" s="79"/>
      <c r="J62" s="80"/>
      <c r="K62" s="80" t="s">
        <v>118</v>
      </c>
      <c r="L62" s="79"/>
    </row>
    <row r="63" spans="1:12" s="72" customFormat="1" ht="13.5">
      <c r="A63" s="76">
        <v>2</v>
      </c>
      <c r="B63" s="55" t="s">
        <v>18</v>
      </c>
      <c r="C63" s="55">
        <v>41</v>
      </c>
      <c r="D63" s="67" t="s">
        <v>196</v>
      </c>
      <c r="E63" s="49">
        <v>20</v>
      </c>
      <c r="F63" s="49">
        <v>40</v>
      </c>
      <c r="G63" s="49">
        <v>949435</v>
      </c>
      <c r="H63" s="78">
        <f t="shared" si="2"/>
        <v>23735.875</v>
      </c>
      <c r="I63" s="79" t="s">
        <v>0</v>
      </c>
      <c r="J63" s="80"/>
      <c r="K63" s="80"/>
      <c r="L63" s="79"/>
    </row>
    <row r="64" spans="1:12" s="72" customFormat="1" ht="13.5">
      <c r="A64" s="76">
        <v>2</v>
      </c>
      <c r="B64" s="55" t="s">
        <v>18</v>
      </c>
      <c r="C64" s="55">
        <v>42</v>
      </c>
      <c r="D64" s="67" t="s">
        <v>164</v>
      </c>
      <c r="E64" s="49">
        <v>20</v>
      </c>
      <c r="F64" s="49">
        <v>117</v>
      </c>
      <c r="G64" s="49">
        <v>1103550</v>
      </c>
      <c r="H64" s="78">
        <f t="shared" si="2"/>
        <v>9432.051282051281</v>
      </c>
      <c r="I64" s="79" t="s">
        <v>110</v>
      </c>
      <c r="J64" s="80"/>
      <c r="K64" s="80" t="s">
        <v>117</v>
      </c>
      <c r="L64" s="79"/>
    </row>
    <row r="65" spans="1:12" s="72" customFormat="1" ht="13.5">
      <c r="A65" s="76">
        <v>2</v>
      </c>
      <c r="B65" s="55" t="s">
        <v>18</v>
      </c>
      <c r="C65" s="55">
        <v>43</v>
      </c>
      <c r="D65" s="67" t="s">
        <v>197</v>
      </c>
      <c r="E65" s="49">
        <v>10</v>
      </c>
      <c r="F65" s="49">
        <v>51</v>
      </c>
      <c r="G65" s="49">
        <v>161300</v>
      </c>
      <c r="H65" s="78">
        <f t="shared" si="2"/>
        <v>3162.7450980392155</v>
      </c>
      <c r="I65" s="79" t="s">
        <v>0</v>
      </c>
      <c r="J65" s="80"/>
      <c r="K65" s="80"/>
      <c r="L65" s="79"/>
    </row>
    <row r="66" spans="1:12" s="72" customFormat="1" ht="13.5">
      <c r="A66" s="76">
        <v>2</v>
      </c>
      <c r="B66" s="55" t="s">
        <v>18</v>
      </c>
      <c r="C66" s="55">
        <v>44</v>
      </c>
      <c r="D66" s="67" t="s">
        <v>198</v>
      </c>
      <c r="E66" s="49">
        <v>10</v>
      </c>
      <c r="F66" s="49">
        <v>61</v>
      </c>
      <c r="G66" s="49">
        <v>408450</v>
      </c>
      <c r="H66" s="78">
        <f t="shared" si="2"/>
        <v>6695.901639344263</v>
      </c>
      <c r="I66" s="79" t="s">
        <v>0</v>
      </c>
      <c r="J66" s="80"/>
      <c r="K66" s="80"/>
      <c r="L66" s="79"/>
    </row>
    <row r="67" spans="1:12" s="72" customFormat="1" ht="13.5">
      <c r="A67" s="76">
        <v>2</v>
      </c>
      <c r="B67" s="55" t="s">
        <v>18</v>
      </c>
      <c r="C67" s="55">
        <v>45</v>
      </c>
      <c r="D67" s="67" t="s">
        <v>168</v>
      </c>
      <c r="E67" s="49">
        <v>20</v>
      </c>
      <c r="F67" s="49">
        <v>228</v>
      </c>
      <c r="G67" s="49">
        <v>1761500</v>
      </c>
      <c r="H67" s="78">
        <f t="shared" si="2"/>
        <v>7725.877192982456</v>
      </c>
      <c r="I67" s="79" t="s">
        <v>0</v>
      </c>
      <c r="J67" s="80"/>
      <c r="K67" s="80"/>
      <c r="L67" s="79"/>
    </row>
    <row r="68" spans="1:12" s="72" customFormat="1" ht="13.5">
      <c r="A68" s="76">
        <v>2</v>
      </c>
      <c r="B68" s="55" t="s">
        <v>18</v>
      </c>
      <c r="C68" s="55">
        <v>46</v>
      </c>
      <c r="D68" s="67" t="s">
        <v>199</v>
      </c>
      <c r="E68" s="49">
        <v>20</v>
      </c>
      <c r="F68" s="49">
        <v>60</v>
      </c>
      <c r="G68" s="49">
        <v>410950</v>
      </c>
      <c r="H68" s="78">
        <f t="shared" si="2"/>
        <v>6849.166666666667</v>
      </c>
      <c r="I68" s="79" t="s">
        <v>0</v>
      </c>
      <c r="J68" s="80"/>
      <c r="K68" s="80"/>
      <c r="L68" s="79"/>
    </row>
    <row r="69" spans="1:12" s="72" customFormat="1" ht="13.5">
      <c r="A69" s="76">
        <v>2</v>
      </c>
      <c r="B69" s="55" t="s">
        <v>18</v>
      </c>
      <c r="C69" s="55">
        <v>47</v>
      </c>
      <c r="D69" s="67" t="s">
        <v>170</v>
      </c>
      <c r="E69" s="49">
        <v>15</v>
      </c>
      <c r="F69" s="49">
        <v>98</v>
      </c>
      <c r="G69" s="49">
        <v>225975</v>
      </c>
      <c r="H69" s="78">
        <f t="shared" si="2"/>
        <v>2305.8673469387754</v>
      </c>
      <c r="I69" s="79"/>
      <c r="J69" s="80" t="s">
        <v>110</v>
      </c>
      <c r="K69" s="80" t="s">
        <v>2</v>
      </c>
      <c r="L69" s="79"/>
    </row>
    <row r="70" spans="1:12" s="72" customFormat="1" ht="13.5">
      <c r="A70" s="76">
        <v>2</v>
      </c>
      <c r="B70" s="55" t="s">
        <v>18</v>
      </c>
      <c r="C70" s="55">
        <v>48</v>
      </c>
      <c r="D70" s="67" t="s">
        <v>200</v>
      </c>
      <c r="E70" s="49">
        <v>10</v>
      </c>
      <c r="F70" s="49">
        <v>42</v>
      </c>
      <c r="G70" s="49">
        <v>185100</v>
      </c>
      <c r="H70" s="78">
        <f t="shared" si="2"/>
        <v>4407.142857142857</v>
      </c>
      <c r="I70" s="79" t="s">
        <v>0</v>
      </c>
      <c r="J70" s="80"/>
      <c r="K70" s="80"/>
      <c r="L70" s="79"/>
    </row>
    <row r="71" spans="1:12" s="72" customFormat="1" ht="13.5">
      <c r="A71" s="76">
        <v>2</v>
      </c>
      <c r="B71" s="55" t="s">
        <v>18</v>
      </c>
      <c r="C71" s="55">
        <v>49</v>
      </c>
      <c r="D71" s="67" t="s">
        <v>172</v>
      </c>
      <c r="E71" s="49">
        <v>20</v>
      </c>
      <c r="F71" s="49">
        <v>291</v>
      </c>
      <c r="G71" s="49">
        <v>1771394</v>
      </c>
      <c r="H71" s="78">
        <f t="shared" si="2"/>
        <v>6087.264604810996</v>
      </c>
      <c r="I71" s="79"/>
      <c r="J71" s="80" t="s">
        <v>8</v>
      </c>
      <c r="K71" s="80"/>
      <c r="L71" s="79"/>
    </row>
    <row r="72" spans="1:12" s="72" customFormat="1" ht="13.5">
      <c r="A72" s="76">
        <v>2</v>
      </c>
      <c r="B72" s="55" t="s">
        <v>18</v>
      </c>
      <c r="C72" s="55">
        <v>50</v>
      </c>
      <c r="D72" s="67" t="s">
        <v>173</v>
      </c>
      <c r="E72" s="49">
        <v>28</v>
      </c>
      <c r="F72" s="49">
        <v>343</v>
      </c>
      <c r="G72" s="49">
        <v>3772970</v>
      </c>
      <c r="H72" s="78">
        <f t="shared" si="2"/>
        <v>10999.91253644315</v>
      </c>
      <c r="I72" s="79"/>
      <c r="J72" s="80" t="s">
        <v>8</v>
      </c>
      <c r="K72" s="80"/>
      <c r="L72" s="79"/>
    </row>
    <row r="73" spans="1:12" s="72" customFormat="1" ht="13.5">
      <c r="A73" s="76">
        <v>2</v>
      </c>
      <c r="B73" s="55" t="s">
        <v>18</v>
      </c>
      <c r="C73" s="55">
        <v>51</v>
      </c>
      <c r="D73" s="67" t="s">
        <v>174</v>
      </c>
      <c r="E73" s="49">
        <v>20</v>
      </c>
      <c r="F73" s="49">
        <v>18</v>
      </c>
      <c r="G73" s="49">
        <v>341850</v>
      </c>
      <c r="H73" s="78">
        <f t="shared" si="2"/>
        <v>18991.666666666668</v>
      </c>
      <c r="I73" s="79"/>
      <c r="J73" s="80"/>
      <c r="K73" s="80" t="s">
        <v>121</v>
      </c>
      <c r="L73" s="79"/>
    </row>
    <row r="74" spans="1:12" s="72" customFormat="1" ht="13.5">
      <c r="A74" s="76">
        <v>2</v>
      </c>
      <c r="B74" s="55" t="s">
        <v>18</v>
      </c>
      <c r="C74" s="55">
        <v>52</v>
      </c>
      <c r="D74" s="67" t="s">
        <v>175</v>
      </c>
      <c r="E74" s="49">
        <v>20</v>
      </c>
      <c r="F74" s="49">
        <v>244</v>
      </c>
      <c r="G74" s="49">
        <v>2736783</v>
      </c>
      <c r="H74" s="78">
        <f t="shared" si="2"/>
        <v>11216.323770491803</v>
      </c>
      <c r="I74" s="79"/>
      <c r="J74" s="80" t="s">
        <v>13</v>
      </c>
      <c r="K74" s="80"/>
      <c r="L74" s="79"/>
    </row>
    <row r="75" spans="1:12" ht="16.5" customHeight="1">
      <c r="A75" s="76"/>
      <c r="B75" s="55" t="s">
        <v>125</v>
      </c>
      <c r="C75" s="55"/>
      <c r="D75" s="77"/>
      <c r="E75" s="85">
        <f>SUM(E23:E74)</f>
        <v>1002</v>
      </c>
      <c r="F75" s="85">
        <f>SUM(F23:F74)</f>
        <v>9679</v>
      </c>
      <c r="G75" s="85">
        <f>SUM(G23:G74)</f>
        <v>100132842</v>
      </c>
      <c r="H75" s="86">
        <f>IF(AND(F75&gt;0,G75&gt;0),G75/F75,0)</f>
        <v>10345.370596135965</v>
      </c>
      <c r="I75" s="121"/>
      <c r="J75" s="121"/>
      <c r="K75" s="121"/>
      <c r="L75" s="121"/>
    </row>
    <row r="76" ht="19.5" customHeight="1">
      <c r="A76" s="72" t="s">
        <v>105</v>
      </c>
    </row>
    <row r="77" spans="1:12" ht="19.5" customHeight="1">
      <c r="A77" s="148" t="s">
        <v>23</v>
      </c>
      <c r="B77" s="114"/>
      <c r="C77" s="87" t="s">
        <v>24</v>
      </c>
      <c r="D77" s="114"/>
      <c r="E77" s="143" t="s">
        <v>126</v>
      </c>
      <c r="F77" s="143"/>
      <c r="G77" s="143"/>
      <c r="H77" s="143"/>
      <c r="I77" s="144" t="s">
        <v>25</v>
      </c>
      <c r="J77" s="146" t="s">
        <v>26</v>
      </c>
      <c r="K77" s="147"/>
      <c r="L77" s="144" t="s">
        <v>27</v>
      </c>
    </row>
    <row r="78" spans="1:12" ht="19.5" customHeight="1">
      <c r="A78" s="115"/>
      <c r="B78" s="116"/>
      <c r="C78" s="115"/>
      <c r="D78" s="116"/>
      <c r="E78" s="45" t="s">
        <v>28</v>
      </c>
      <c r="F78" s="45" t="s">
        <v>29</v>
      </c>
      <c r="G78" s="45" t="s">
        <v>30</v>
      </c>
      <c r="H78" s="45" t="s">
        <v>31</v>
      </c>
      <c r="I78" s="145"/>
      <c r="J78" s="76" t="s">
        <v>32</v>
      </c>
      <c r="K78" s="76" t="s">
        <v>33</v>
      </c>
      <c r="L78" s="145"/>
    </row>
    <row r="79" spans="1:12" s="71" customFormat="1" ht="15" customHeight="1">
      <c r="A79" s="55">
        <v>2</v>
      </c>
      <c r="B79" s="55" t="s">
        <v>18</v>
      </c>
      <c r="C79" s="55" t="s">
        <v>120</v>
      </c>
      <c r="D79" s="77" t="s">
        <v>176</v>
      </c>
      <c r="E79" s="45"/>
      <c r="F79" s="45"/>
      <c r="G79" s="45"/>
      <c r="H79" s="78">
        <f>IF(AND(F79&gt;0,G79&gt;0),G79/F79,0)</f>
        <v>0</v>
      </c>
      <c r="I79" s="75"/>
      <c r="J79" s="76" t="s">
        <v>108</v>
      </c>
      <c r="K79" s="76"/>
      <c r="L79" s="75"/>
    </row>
    <row r="80" spans="1:12" s="72" customFormat="1" ht="15" customHeight="1">
      <c r="A80" s="55">
        <v>2</v>
      </c>
      <c r="B80" s="55" t="s">
        <v>18</v>
      </c>
      <c r="C80" s="55">
        <v>1</v>
      </c>
      <c r="D80" s="117" t="s">
        <v>177</v>
      </c>
      <c r="E80" s="49">
        <v>55</v>
      </c>
      <c r="F80" s="49">
        <v>633</v>
      </c>
      <c r="G80" s="49">
        <v>6251587</v>
      </c>
      <c r="H80" s="78">
        <f>IF(AND(F80&gt;0,G80&gt;0),G80/F80,0)</f>
        <v>9876.124802527645</v>
      </c>
      <c r="I80" s="79"/>
      <c r="J80" s="80"/>
      <c r="K80" s="80"/>
      <c r="L80" s="79"/>
    </row>
    <row r="81" spans="1:12" s="72" customFormat="1" ht="15" customHeight="1">
      <c r="A81" s="55">
        <v>2</v>
      </c>
      <c r="B81" s="55" t="s">
        <v>18</v>
      </c>
      <c r="C81" s="55">
        <v>2</v>
      </c>
      <c r="D81" s="117" t="s">
        <v>38</v>
      </c>
      <c r="E81" s="49">
        <v>59</v>
      </c>
      <c r="F81" s="49">
        <v>712</v>
      </c>
      <c r="G81" s="49">
        <v>16792662</v>
      </c>
      <c r="H81" s="78">
        <f>IF(AND(F81&gt;0,G81&gt;0),G81/F81,0)</f>
        <v>23585.199438202246</v>
      </c>
      <c r="I81" s="79"/>
      <c r="J81" s="80"/>
      <c r="K81" s="80"/>
      <c r="L81" s="79"/>
    </row>
    <row r="82" spans="1:12" s="72" customFormat="1" ht="15" customHeight="1">
      <c r="A82" s="55">
        <v>2</v>
      </c>
      <c r="B82" s="55" t="s">
        <v>18</v>
      </c>
      <c r="C82" s="55">
        <v>3</v>
      </c>
      <c r="D82" s="117" t="s">
        <v>39</v>
      </c>
      <c r="E82" s="49">
        <v>58</v>
      </c>
      <c r="F82" s="49">
        <v>704</v>
      </c>
      <c r="G82" s="49">
        <v>24488033</v>
      </c>
      <c r="H82" s="78">
        <f>IF(AND(F82&gt;0,G82&gt;0),G82/F82,0)</f>
        <v>34784.13778409091</v>
      </c>
      <c r="I82" s="79"/>
      <c r="J82" s="80"/>
      <c r="K82" s="80"/>
      <c r="L82" s="79"/>
    </row>
    <row r="83" spans="1:12" ht="19.5" customHeight="1">
      <c r="A83" s="55"/>
      <c r="B83" s="55" t="s">
        <v>125</v>
      </c>
      <c r="C83" s="55"/>
      <c r="D83" s="77"/>
      <c r="E83" s="85">
        <f>SUM(E79:E82)</f>
        <v>172</v>
      </c>
      <c r="F83" s="85">
        <f>SUM(F79:F82)</f>
        <v>2049</v>
      </c>
      <c r="G83" s="85">
        <f>SUM(G79:G82)</f>
        <v>47532282</v>
      </c>
      <c r="H83" s="86">
        <f>IF(AND(F83&gt;0,G83&gt;0),G83/F83,0)</f>
        <v>23197.795021961934</v>
      </c>
      <c r="I83" s="121"/>
      <c r="J83" s="121"/>
      <c r="K83" s="121"/>
      <c r="L83" s="121"/>
    </row>
    <row r="84" spans="1:4" ht="19.5" customHeight="1">
      <c r="A84" s="72" t="s">
        <v>106</v>
      </c>
      <c r="B84" s="72"/>
      <c r="C84" s="72"/>
      <c r="D84" s="73"/>
    </row>
    <row r="85" spans="1:12" ht="19.5" customHeight="1">
      <c r="A85" s="148" t="s">
        <v>23</v>
      </c>
      <c r="B85" s="114"/>
      <c r="C85" s="87" t="s">
        <v>24</v>
      </c>
      <c r="D85" s="114"/>
      <c r="E85" s="143" t="s">
        <v>126</v>
      </c>
      <c r="F85" s="143"/>
      <c r="G85" s="143"/>
      <c r="H85" s="143"/>
      <c r="I85" s="144" t="s">
        <v>25</v>
      </c>
      <c r="J85" s="146" t="s">
        <v>26</v>
      </c>
      <c r="K85" s="147"/>
      <c r="L85" s="144" t="s">
        <v>27</v>
      </c>
    </row>
    <row r="86" spans="1:12" ht="19.5" customHeight="1">
      <c r="A86" s="115"/>
      <c r="B86" s="116"/>
      <c r="C86" s="115"/>
      <c r="D86" s="116"/>
      <c r="E86" s="45" t="s">
        <v>28</v>
      </c>
      <c r="F86" s="45" t="s">
        <v>29</v>
      </c>
      <c r="G86" s="45" t="s">
        <v>30</v>
      </c>
      <c r="H86" s="45" t="s">
        <v>31</v>
      </c>
      <c r="I86" s="145"/>
      <c r="J86" s="76" t="s">
        <v>32</v>
      </c>
      <c r="K86" s="76" t="s">
        <v>33</v>
      </c>
      <c r="L86" s="145"/>
    </row>
    <row r="87" spans="1:12" s="72" customFormat="1" ht="15" customHeight="1">
      <c r="A87" s="55">
        <v>2</v>
      </c>
      <c r="B87" s="55" t="s">
        <v>18</v>
      </c>
      <c r="C87" s="55">
        <v>1</v>
      </c>
      <c r="D87" s="117" t="s">
        <v>40</v>
      </c>
      <c r="E87" s="49">
        <v>20</v>
      </c>
      <c r="F87" s="78">
        <v>230</v>
      </c>
      <c r="G87" s="78">
        <v>862500</v>
      </c>
      <c r="H87" s="78">
        <f>IF(AND(F87&gt;0,G87&gt;0),G87/F87,0)</f>
        <v>3750</v>
      </c>
      <c r="I87" s="79"/>
      <c r="J87" s="80"/>
      <c r="K87" s="80"/>
      <c r="L87" s="79"/>
    </row>
    <row r="88" spans="1:12" s="72" customFormat="1" ht="15" customHeight="1">
      <c r="A88" s="55">
        <v>2</v>
      </c>
      <c r="B88" s="55" t="s">
        <v>18</v>
      </c>
      <c r="C88" s="55"/>
      <c r="D88" s="67" t="s">
        <v>178</v>
      </c>
      <c r="E88" s="49"/>
      <c r="F88" s="78"/>
      <c r="G88" s="78"/>
      <c r="H88" s="78"/>
      <c r="I88" s="79"/>
      <c r="J88" s="80" t="s">
        <v>107</v>
      </c>
      <c r="K88" s="80" t="s">
        <v>120</v>
      </c>
      <c r="L88" s="79"/>
    </row>
    <row r="89" spans="1:12" ht="19.5" customHeight="1">
      <c r="A89" s="55"/>
      <c r="B89" s="55" t="s">
        <v>125</v>
      </c>
      <c r="C89" s="55"/>
      <c r="D89" s="77"/>
      <c r="E89" s="85">
        <f>SUM(E87:E88)</f>
        <v>20</v>
      </c>
      <c r="F89" s="85">
        <f>SUM(F87:F88)</f>
        <v>230</v>
      </c>
      <c r="G89" s="85">
        <f>SUM(G87:G88)</f>
        <v>862500</v>
      </c>
      <c r="H89" s="86">
        <f>IF(AND(F89&gt;0,G89&gt;0),G89/F89,0)</f>
        <v>3750</v>
      </c>
      <c r="I89" s="121"/>
      <c r="J89" s="121"/>
      <c r="K89" s="121"/>
      <c r="L89" s="121"/>
    </row>
    <row r="90" spans="1:4" ht="19.5" customHeight="1">
      <c r="A90" s="72" t="s">
        <v>14</v>
      </c>
      <c r="B90" s="72"/>
      <c r="C90" s="72"/>
      <c r="D90" s="73"/>
    </row>
    <row r="91" spans="1:12" ht="19.5" customHeight="1">
      <c r="A91" s="148" t="s">
        <v>23</v>
      </c>
      <c r="B91" s="114"/>
      <c r="C91" s="87" t="s">
        <v>24</v>
      </c>
      <c r="D91" s="114"/>
      <c r="E91" s="143" t="s">
        <v>126</v>
      </c>
      <c r="F91" s="143"/>
      <c r="G91" s="143"/>
      <c r="H91" s="143"/>
      <c r="I91" s="144" t="s">
        <v>25</v>
      </c>
      <c r="J91" s="146" t="s">
        <v>26</v>
      </c>
      <c r="K91" s="147"/>
      <c r="L91" s="144" t="s">
        <v>27</v>
      </c>
    </row>
    <row r="92" spans="1:12" ht="19.5" customHeight="1">
      <c r="A92" s="115"/>
      <c r="B92" s="116"/>
      <c r="C92" s="115"/>
      <c r="D92" s="116"/>
      <c r="E92" s="45" t="s">
        <v>28</v>
      </c>
      <c r="F92" s="45" t="s">
        <v>29</v>
      </c>
      <c r="G92" s="45" t="s">
        <v>30</v>
      </c>
      <c r="H92" s="45" t="s">
        <v>31</v>
      </c>
      <c r="I92" s="145"/>
      <c r="J92" s="76" t="s">
        <v>32</v>
      </c>
      <c r="K92" s="76" t="s">
        <v>33</v>
      </c>
      <c r="L92" s="145"/>
    </row>
    <row r="93" spans="1:12" s="72" customFormat="1" ht="15" customHeight="1">
      <c r="A93" s="55">
        <v>2</v>
      </c>
      <c r="B93" s="55" t="s">
        <v>18</v>
      </c>
      <c r="C93" s="55">
        <v>1</v>
      </c>
      <c r="D93" s="117" t="s">
        <v>41</v>
      </c>
      <c r="E93" s="49">
        <v>50</v>
      </c>
      <c r="F93" s="49">
        <v>583</v>
      </c>
      <c r="G93" s="49">
        <v>9428944</v>
      </c>
      <c r="H93" s="78">
        <f>IF(AND(F93&gt;0,G93&gt;0),G93/F93,0)</f>
        <v>16173.145797598629</v>
      </c>
      <c r="I93" s="79"/>
      <c r="J93" s="80"/>
      <c r="K93" s="80"/>
      <c r="L93" s="79"/>
    </row>
    <row r="94" spans="1:12" s="72" customFormat="1" ht="15" customHeight="1">
      <c r="A94" s="55">
        <v>2</v>
      </c>
      <c r="B94" s="55" t="s">
        <v>18</v>
      </c>
      <c r="C94" s="55">
        <v>2</v>
      </c>
      <c r="D94" s="117" t="s">
        <v>42</v>
      </c>
      <c r="E94" s="49">
        <v>65</v>
      </c>
      <c r="F94" s="49">
        <v>1048</v>
      </c>
      <c r="G94" s="49">
        <v>9184735</v>
      </c>
      <c r="H94" s="78">
        <f>IF(AND(F94&gt;0,G94&gt;0),G94/F94,0)</f>
        <v>8764.060114503816</v>
      </c>
      <c r="I94" s="79"/>
      <c r="J94" s="80"/>
      <c r="K94" s="80"/>
      <c r="L94" s="79"/>
    </row>
    <row r="95" spans="1:12" ht="19.5" customHeight="1">
      <c r="A95" s="55"/>
      <c r="B95" s="55" t="s">
        <v>125</v>
      </c>
      <c r="C95" s="55"/>
      <c r="D95" s="77"/>
      <c r="E95" s="85">
        <f>SUM(E93:E94)</f>
        <v>115</v>
      </c>
      <c r="F95" s="85">
        <f>SUM(F93:F94)</f>
        <v>1631</v>
      </c>
      <c r="G95" s="85">
        <f>SUM(G93:G94)</f>
        <v>18613679</v>
      </c>
      <c r="H95" s="86">
        <f>IF(AND(F95&gt;0,G95&gt;0),G95/F95,0)</f>
        <v>11412.43347639485</v>
      </c>
      <c r="I95" s="121"/>
      <c r="J95" s="121"/>
      <c r="K95" s="121"/>
      <c r="L95" s="121"/>
    </row>
    <row r="96" spans="1:4" ht="19.5" customHeight="1">
      <c r="A96" s="72" t="s">
        <v>8</v>
      </c>
      <c r="B96" s="72"/>
      <c r="C96" s="72"/>
      <c r="D96" s="73"/>
    </row>
    <row r="97" spans="1:12" ht="19.5" customHeight="1">
      <c r="A97" s="148" t="s">
        <v>23</v>
      </c>
      <c r="B97" s="114"/>
      <c r="C97" s="87" t="s">
        <v>24</v>
      </c>
      <c r="D97" s="114"/>
      <c r="E97" s="143" t="s">
        <v>126</v>
      </c>
      <c r="F97" s="143"/>
      <c r="G97" s="143"/>
      <c r="H97" s="143"/>
      <c r="I97" s="144" t="s">
        <v>25</v>
      </c>
      <c r="J97" s="146" t="s">
        <v>26</v>
      </c>
      <c r="K97" s="147"/>
      <c r="L97" s="144" t="s">
        <v>27</v>
      </c>
    </row>
    <row r="98" spans="1:12" ht="19.5" customHeight="1">
      <c r="A98" s="115"/>
      <c r="B98" s="116"/>
      <c r="C98" s="115"/>
      <c r="D98" s="116"/>
      <c r="E98" s="45" t="s">
        <v>28</v>
      </c>
      <c r="F98" s="45" t="s">
        <v>29</v>
      </c>
      <c r="G98" s="45" t="s">
        <v>30</v>
      </c>
      <c r="H98" s="45" t="s">
        <v>31</v>
      </c>
      <c r="I98" s="145"/>
      <c r="J98" s="76" t="s">
        <v>32</v>
      </c>
      <c r="K98" s="76" t="s">
        <v>33</v>
      </c>
      <c r="L98" s="145"/>
    </row>
    <row r="99" spans="1:12" s="72" customFormat="1" ht="13.5" customHeight="1">
      <c r="A99" s="55">
        <v>2</v>
      </c>
      <c r="B99" s="55" t="s">
        <v>18</v>
      </c>
      <c r="C99" s="55">
        <v>1</v>
      </c>
      <c r="D99" s="77" t="s">
        <v>43</v>
      </c>
      <c r="E99" s="49">
        <v>20</v>
      </c>
      <c r="F99" s="49">
        <v>220</v>
      </c>
      <c r="G99" s="49">
        <v>1600880</v>
      </c>
      <c r="H99" s="78">
        <f aca="true" t="shared" si="3" ref="H99:H128">IF(AND(F99&gt;0,G99&gt;0),G99/F99,0)</f>
        <v>7276.727272727273</v>
      </c>
      <c r="I99" s="79"/>
      <c r="J99" s="80"/>
      <c r="K99" s="80"/>
      <c r="L99" s="79"/>
    </row>
    <row r="100" spans="1:12" s="72" customFormat="1" ht="13.5">
      <c r="A100" s="55">
        <v>2</v>
      </c>
      <c r="B100" s="55" t="s">
        <v>18</v>
      </c>
      <c r="C100" s="55">
        <v>2</v>
      </c>
      <c r="D100" s="77" t="s">
        <v>44</v>
      </c>
      <c r="E100" s="49">
        <v>20</v>
      </c>
      <c r="F100" s="49">
        <v>250</v>
      </c>
      <c r="G100" s="49">
        <v>1527174</v>
      </c>
      <c r="H100" s="78">
        <f t="shared" si="3"/>
        <v>6108.696</v>
      </c>
      <c r="I100" s="79"/>
      <c r="J100" s="80"/>
      <c r="K100" s="80"/>
      <c r="L100" s="79"/>
    </row>
    <row r="101" spans="1:12" s="72" customFormat="1" ht="13.5">
      <c r="A101" s="55">
        <v>2</v>
      </c>
      <c r="B101" s="55" t="s">
        <v>18</v>
      </c>
      <c r="C101" s="55">
        <v>3</v>
      </c>
      <c r="D101" s="117" t="s">
        <v>45</v>
      </c>
      <c r="E101" s="49">
        <v>20</v>
      </c>
      <c r="F101" s="49">
        <v>309</v>
      </c>
      <c r="G101" s="49">
        <v>4157675</v>
      </c>
      <c r="H101" s="78">
        <f t="shared" si="3"/>
        <v>13455.258899676375</v>
      </c>
      <c r="I101" s="79"/>
      <c r="J101" s="80"/>
      <c r="K101" s="80"/>
      <c r="L101" s="79"/>
    </row>
    <row r="102" spans="1:12" s="72" customFormat="1" ht="13.5">
      <c r="A102" s="55">
        <v>2</v>
      </c>
      <c r="B102" s="55" t="s">
        <v>18</v>
      </c>
      <c r="C102" s="55" t="s">
        <v>120</v>
      </c>
      <c r="D102" s="77" t="s">
        <v>180</v>
      </c>
      <c r="E102" s="49"/>
      <c r="F102" s="49"/>
      <c r="G102" s="49"/>
      <c r="H102" s="78">
        <f t="shared" si="3"/>
        <v>0</v>
      </c>
      <c r="I102" s="79"/>
      <c r="J102" s="80" t="s">
        <v>119</v>
      </c>
      <c r="K102" s="80"/>
      <c r="L102" s="79"/>
    </row>
    <row r="103" spans="1:12" s="72" customFormat="1" ht="13.5">
      <c r="A103" s="55">
        <v>2</v>
      </c>
      <c r="B103" s="55" t="s">
        <v>18</v>
      </c>
      <c r="C103" s="55">
        <v>4</v>
      </c>
      <c r="D103" s="77" t="s">
        <v>46</v>
      </c>
      <c r="E103" s="49">
        <v>20</v>
      </c>
      <c r="F103" s="49">
        <v>322</v>
      </c>
      <c r="G103" s="49">
        <v>1374400</v>
      </c>
      <c r="H103" s="78">
        <f t="shared" si="3"/>
        <v>4268.322981366459</v>
      </c>
      <c r="I103" s="79"/>
      <c r="J103" s="80"/>
      <c r="K103" s="80"/>
      <c r="L103" s="79"/>
    </row>
    <row r="104" spans="1:12" s="72" customFormat="1" ht="13.5">
      <c r="A104" s="55">
        <v>2</v>
      </c>
      <c r="B104" s="55" t="s">
        <v>18</v>
      </c>
      <c r="C104" s="55">
        <v>5</v>
      </c>
      <c r="D104" s="77" t="s">
        <v>47</v>
      </c>
      <c r="E104" s="49">
        <v>20</v>
      </c>
      <c r="F104" s="49">
        <v>270</v>
      </c>
      <c r="G104" s="49">
        <v>2092900</v>
      </c>
      <c r="H104" s="78">
        <f t="shared" si="3"/>
        <v>7751.481481481482</v>
      </c>
      <c r="I104" s="79"/>
      <c r="J104" s="80"/>
      <c r="K104" s="80"/>
      <c r="L104" s="79"/>
    </row>
    <row r="105" spans="1:12" s="72" customFormat="1" ht="13.5">
      <c r="A105" s="55">
        <v>2</v>
      </c>
      <c r="B105" s="55" t="s">
        <v>18</v>
      </c>
      <c r="C105" s="55" t="s">
        <v>120</v>
      </c>
      <c r="D105" s="77" t="s">
        <v>181</v>
      </c>
      <c r="E105" s="49"/>
      <c r="F105" s="49"/>
      <c r="G105" s="49"/>
      <c r="H105" s="78">
        <f t="shared" si="3"/>
        <v>0</v>
      </c>
      <c r="I105" s="79"/>
      <c r="J105" s="80" t="s">
        <v>114</v>
      </c>
      <c r="K105" s="80"/>
      <c r="L105" s="79"/>
    </row>
    <row r="106" spans="1:12" s="72" customFormat="1" ht="13.5">
      <c r="A106" s="55">
        <v>2</v>
      </c>
      <c r="B106" s="55" t="s">
        <v>18</v>
      </c>
      <c r="C106" s="55">
        <v>6</v>
      </c>
      <c r="D106" s="117" t="s">
        <v>48</v>
      </c>
      <c r="E106" s="49">
        <v>20</v>
      </c>
      <c r="F106" s="49">
        <v>312</v>
      </c>
      <c r="G106" s="49">
        <v>2530069</v>
      </c>
      <c r="H106" s="78">
        <f t="shared" si="3"/>
        <v>8109.195512820513</v>
      </c>
      <c r="I106" s="79"/>
      <c r="J106" s="80"/>
      <c r="K106" s="80"/>
      <c r="L106" s="79"/>
    </row>
    <row r="107" spans="1:12" s="72" customFormat="1" ht="13.5">
      <c r="A107" s="55">
        <v>2</v>
      </c>
      <c r="B107" s="55" t="s">
        <v>18</v>
      </c>
      <c r="C107" s="55">
        <v>7</v>
      </c>
      <c r="D107" s="77" t="s">
        <v>49</v>
      </c>
      <c r="E107" s="49">
        <v>20</v>
      </c>
      <c r="F107" s="49">
        <v>398</v>
      </c>
      <c r="G107" s="49">
        <v>3741898</v>
      </c>
      <c r="H107" s="78">
        <f t="shared" si="3"/>
        <v>9401.75376884422</v>
      </c>
      <c r="I107" s="79"/>
      <c r="J107" s="80"/>
      <c r="K107" s="80"/>
      <c r="L107" s="79"/>
    </row>
    <row r="108" spans="1:12" s="72" customFormat="1" ht="13.5">
      <c r="A108" s="55">
        <v>2</v>
      </c>
      <c r="B108" s="55" t="s">
        <v>18</v>
      </c>
      <c r="C108" s="55">
        <v>8</v>
      </c>
      <c r="D108" s="77" t="s">
        <v>50</v>
      </c>
      <c r="E108" s="49">
        <v>20</v>
      </c>
      <c r="F108" s="49">
        <v>166</v>
      </c>
      <c r="G108" s="49">
        <v>1431840</v>
      </c>
      <c r="H108" s="78">
        <f t="shared" si="3"/>
        <v>8625.5421686747</v>
      </c>
      <c r="I108" s="79"/>
      <c r="J108" s="80"/>
      <c r="K108" s="80"/>
      <c r="L108" s="79"/>
    </row>
    <row r="109" spans="1:12" s="72" customFormat="1" ht="13.5">
      <c r="A109" s="55">
        <v>2</v>
      </c>
      <c r="B109" s="55" t="s">
        <v>18</v>
      </c>
      <c r="C109" s="55">
        <v>9</v>
      </c>
      <c r="D109" s="77" t="s">
        <v>51</v>
      </c>
      <c r="E109" s="49">
        <v>30</v>
      </c>
      <c r="F109" s="49">
        <v>347</v>
      </c>
      <c r="G109" s="49">
        <v>1631000</v>
      </c>
      <c r="H109" s="78">
        <f t="shared" si="3"/>
        <v>4700.28818443804</v>
      </c>
      <c r="I109" s="79"/>
      <c r="J109" s="80"/>
      <c r="K109" s="80"/>
      <c r="L109" s="79"/>
    </row>
    <row r="110" spans="1:12" s="72" customFormat="1" ht="13.5">
      <c r="A110" s="55">
        <v>2</v>
      </c>
      <c r="B110" s="55" t="s">
        <v>18</v>
      </c>
      <c r="C110" s="55" t="s">
        <v>120</v>
      </c>
      <c r="D110" s="77" t="s">
        <v>182</v>
      </c>
      <c r="E110" s="49"/>
      <c r="F110" s="49"/>
      <c r="G110" s="49"/>
      <c r="H110" s="78">
        <f t="shared" si="3"/>
        <v>0</v>
      </c>
      <c r="I110" s="79"/>
      <c r="J110" s="80" t="s">
        <v>111</v>
      </c>
      <c r="K110" s="80"/>
      <c r="L110" s="79"/>
    </row>
    <row r="111" spans="1:12" s="72" customFormat="1" ht="13.5">
      <c r="A111" s="55">
        <v>2</v>
      </c>
      <c r="B111" s="55" t="s">
        <v>18</v>
      </c>
      <c r="C111" s="55">
        <v>10</v>
      </c>
      <c r="D111" s="77" t="s">
        <v>52</v>
      </c>
      <c r="E111" s="49">
        <v>38</v>
      </c>
      <c r="F111" s="49">
        <v>422</v>
      </c>
      <c r="G111" s="49">
        <v>2384700</v>
      </c>
      <c r="H111" s="78">
        <f t="shared" si="3"/>
        <v>5650.947867298578</v>
      </c>
      <c r="I111" s="79"/>
      <c r="J111" s="80"/>
      <c r="K111" s="80"/>
      <c r="L111" s="79"/>
    </row>
    <row r="112" spans="1:12" s="72" customFormat="1" ht="13.5">
      <c r="A112" s="55">
        <v>2</v>
      </c>
      <c r="B112" s="55" t="s">
        <v>18</v>
      </c>
      <c r="C112" s="55">
        <v>11</v>
      </c>
      <c r="D112" s="77" t="s">
        <v>53</v>
      </c>
      <c r="E112" s="49">
        <v>30</v>
      </c>
      <c r="F112" s="49">
        <v>459</v>
      </c>
      <c r="G112" s="49">
        <v>2396131</v>
      </c>
      <c r="H112" s="78">
        <f t="shared" si="3"/>
        <v>5220.328976034858</v>
      </c>
      <c r="I112" s="79"/>
      <c r="J112" s="80"/>
      <c r="K112" s="80"/>
      <c r="L112" s="79"/>
    </row>
    <row r="113" spans="1:12" s="72" customFormat="1" ht="13.5">
      <c r="A113" s="55">
        <v>2</v>
      </c>
      <c r="B113" s="55" t="s">
        <v>18</v>
      </c>
      <c r="C113" s="55">
        <v>12</v>
      </c>
      <c r="D113" s="117" t="s">
        <v>54</v>
      </c>
      <c r="E113" s="49">
        <v>20</v>
      </c>
      <c r="F113" s="49">
        <v>349</v>
      </c>
      <c r="G113" s="49">
        <v>1745820</v>
      </c>
      <c r="H113" s="78">
        <f t="shared" si="3"/>
        <v>5002.349570200573</v>
      </c>
      <c r="I113" s="79"/>
      <c r="J113" s="80"/>
      <c r="K113" s="80"/>
      <c r="L113" s="79"/>
    </row>
    <row r="114" spans="1:12" s="72" customFormat="1" ht="13.5">
      <c r="A114" s="55">
        <v>2</v>
      </c>
      <c r="B114" s="55" t="s">
        <v>18</v>
      </c>
      <c r="C114" s="55" t="s">
        <v>120</v>
      </c>
      <c r="D114" s="77" t="s">
        <v>183</v>
      </c>
      <c r="E114" s="49"/>
      <c r="F114" s="49"/>
      <c r="G114" s="49"/>
      <c r="H114" s="78">
        <f t="shared" si="3"/>
        <v>0</v>
      </c>
      <c r="I114" s="79"/>
      <c r="J114" s="80" t="s">
        <v>116</v>
      </c>
      <c r="K114" s="80"/>
      <c r="L114" s="79"/>
    </row>
    <row r="115" spans="1:12" s="72" customFormat="1" ht="13.5">
      <c r="A115" s="55">
        <v>2</v>
      </c>
      <c r="B115" s="55" t="s">
        <v>18</v>
      </c>
      <c r="C115" s="55">
        <v>13</v>
      </c>
      <c r="D115" s="77" t="s">
        <v>55</v>
      </c>
      <c r="E115" s="49">
        <v>30</v>
      </c>
      <c r="F115" s="49">
        <v>351</v>
      </c>
      <c r="G115" s="49">
        <v>2601000</v>
      </c>
      <c r="H115" s="78">
        <f t="shared" si="3"/>
        <v>7410.25641025641</v>
      </c>
      <c r="I115" s="79"/>
      <c r="J115" s="80"/>
      <c r="K115" s="80"/>
      <c r="L115" s="79"/>
    </row>
    <row r="116" spans="1:12" s="72" customFormat="1" ht="13.5">
      <c r="A116" s="55">
        <v>2</v>
      </c>
      <c r="B116" s="55" t="s">
        <v>18</v>
      </c>
      <c r="C116" s="55" t="s">
        <v>120</v>
      </c>
      <c r="D116" s="77" t="s">
        <v>184</v>
      </c>
      <c r="E116" s="49"/>
      <c r="F116" s="49"/>
      <c r="G116" s="49"/>
      <c r="H116" s="78">
        <f t="shared" si="3"/>
        <v>0</v>
      </c>
      <c r="I116" s="79"/>
      <c r="J116" s="80" t="s">
        <v>115</v>
      </c>
      <c r="K116" s="80"/>
      <c r="L116" s="79"/>
    </row>
    <row r="117" spans="1:12" s="72" customFormat="1" ht="13.5">
      <c r="A117" s="55">
        <v>2</v>
      </c>
      <c r="B117" s="55" t="s">
        <v>18</v>
      </c>
      <c r="C117" s="55" t="s">
        <v>120</v>
      </c>
      <c r="D117" s="77" t="s">
        <v>185</v>
      </c>
      <c r="E117" s="49"/>
      <c r="F117" s="49"/>
      <c r="G117" s="49"/>
      <c r="H117" s="78">
        <f t="shared" si="3"/>
        <v>0</v>
      </c>
      <c r="I117" s="79"/>
      <c r="J117" s="80" t="s">
        <v>114</v>
      </c>
      <c r="K117" s="80"/>
      <c r="L117" s="79"/>
    </row>
    <row r="118" spans="1:12" s="72" customFormat="1" ht="13.5">
      <c r="A118" s="55">
        <v>2</v>
      </c>
      <c r="B118" s="55" t="s">
        <v>18</v>
      </c>
      <c r="C118" s="55" t="s">
        <v>120</v>
      </c>
      <c r="D118" s="117" t="s">
        <v>186</v>
      </c>
      <c r="E118" s="49"/>
      <c r="F118" s="49"/>
      <c r="G118" s="49"/>
      <c r="H118" s="78">
        <f t="shared" si="3"/>
        <v>0</v>
      </c>
      <c r="I118" s="79"/>
      <c r="J118" s="80" t="s">
        <v>113</v>
      </c>
      <c r="K118" s="80"/>
      <c r="L118" s="79"/>
    </row>
    <row r="119" spans="1:12" s="72" customFormat="1" ht="13.5">
      <c r="A119" s="55">
        <v>2</v>
      </c>
      <c r="B119" s="55" t="s">
        <v>18</v>
      </c>
      <c r="C119" s="55">
        <v>14</v>
      </c>
      <c r="D119" s="77" t="s">
        <v>56</v>
      </c>
      <c r="E119" s="49">
        <v>27</v>
      </c>
      <c r="F119" s="49">
        <v>311</v>
      </c>
      <c r="G119" s="49">
        <v>1105557</v>
      </c>
      <c r="H119" s="78">
        <f t="shared" si="3"/>
        <v>3554.845659163987</v>
      </c>
      <c r="I119" s="79"/>
      <c r="J119" s="80"/>
      <c r="K119" s="80"/>
      <c r="L119" s="79"/>
    </row>
    <row r="120" spans="1:12" s="72" customFormat="1" ht="13.5">
      <c r="A120" s="55">
        <v>2</v>
      </c>
      <c r="B120" s="55" t="s">
        <v>18</v>
      </c>
      <c r="C120" s="55" t="s">
        <v>120</v>
      </c>
      <c r="D120" s="117" t="s">
        <v>187</v>
      </c>
      <c r="E120" s="49"/>
      <c r="F120" s="49"/>
      <c r="G120" s="49"/>
      <c r="H120" s="78">
        <f t="shared" si="3"/>
        <v>0</v>
      </c>
      <c r="I120" s="79"/>
      <c r="J120" s="80" t="s">
        <v>112</v>
      </c>
      <c r="K120" s="80"/>
      <c r="L120" s="79"/>
    </row>
    <row r="121" spans="1:12" s="72" customFormat="1" ht="13.5">
      <c r="A121" s="55">
        <v>2</v>
      </c>
      <c r="B121" s="55" t="s">
        <v>18</v>
      </c>
      <c r="C121" s="55">
        <v>15</v>
      </c>
      <c r="D121" s="77" t="s">
        <v>57</v>
      </c>
      <c r="E121" s="49">
        <v>20</v>
      </c>
      <c r="F121" s="49">
        <v>330</v>
      </c>
      <c r="G121" s="49">
        <v>3035600</v>
      </c>
      <c r="H121" s="78">
        <f t="shared" si="3"/>
        <v>9198.787878787878</v>
      </c>
      <c r="I121" s="79"/>
      <c r="J121" s="80"/>
      <c r="K121" s="80"/>
      <c r="L121" s="79"/>
    </row>
    <row r="122" spans="1:12" s="72" customFormat="1" ht="13.5">
      <c r="A122" s="55">
        <v>2</v>
      </c>
      <c r="B122" s="55" t="s">
        <v>18</v>
      </c>
      <c r="C122" s="55">
        <v>16</v>
      </c>
      <c r="D122" s="77" t="s">
        <v>58</v>
      </c>
      <c r="E122" s="49">
        <v>30</v>
      </c>
      <c r="F122" s="49">
        <v>329</v>
      </c>
      <c r="G122" s="49">
        <v>769680</v>
      </c>
      <c r="H122" s="78">
        <f t="shared" si="3"/>
        <v>2339.452887537994</v>
      </c>
      <c r="I122" s="79"/>
      <c r="J122" s="80"/>
      <c r="K122" s="80"/>
      <c r="L122" s="79"/>
    </row>
    <row r="123" spans="1:12" s="72" customFormat="1" ht="13.5">
      <c r="A123" s="55">
        <v>2</v>
      </c>
      <c r="B123" s="55" t="s">
        <v>18</v>
      </c>
      <c r="C123" s="55">
        <v>17</v>
      </c>
      <c r="D123" s="77" t="s">
        <v>59</v>
      </c>
      <c r="E123" s="49">
        <v>20</v>
      </c>
      <c r="F123" s="49">
        <v>324</v>
      </c>
      <c r="G123" s="49">
        <v>2279155</v>
      </c>
      <c r="H123" s="78">
        <f t="shared" si="3"/>
        <v>7034.429012345679</v>
      </c>
      <c r="I123" s="79"/>
      <c r="J123" s="80"/>
      <c r="K123" s="80"/>
      <c r="L123" s="79"/>
    </row>
    <row r="124" spans="1:12" s="72" customFormat="1" ht="13.5">
      <c r="A124" s="55">
        <v>2</v>
      </c>
      <c r="B124" s="55" t="s">
        <v>18</v>
      </c>
      <c r="C124" s="55">
        <v>18</v>
      </c>
      <c r="D124" s="117" t="s">
        <v>60</v>
      </c>
      <c r="E124" s="49">
        <v>40</v>
      </c>
      <c r="F124" s="49">
        <v>554</v>
      </c>
      <c r="G124" s="49">
        <v>2875045</v>
      </c>
      <c r="H124" s="78">
        <f t="shared" si="3"/>
        <v>5189.611913357401</v>
      </c>
      <c r="I124" s="79"/>
      <c r="J124" s="80"/>
      <c r="K124" s="80"/>
      <c r="L124" s="79"/>
    </row>
    <row r="125" spans="1:12" s="72" customFormat="1" ht="13.5">
      <c r="A125" s="55">
        <v>2</v>
      </c>
      <c r="B125" s="55" t="s">
        <v>18</v>
      </c>
      <c r="C125" s="55">
        <v>19</v>
      </c>
      <c r="D125" s="77" t="s">
        <v>61</v>
      </c>
      <c r="E125" s="49">
        <v>20</v>
      </c>
      <c r="F125" s="49">
        <v>291</v>
      </c>
      <c r="G125" s="49">
        <v>7965000</v>
      </c>
      <c r="H125" s="78">
        <f t="shared" si="3"/>
        <v>27371.134020618556</v>
      </c>
      <c r="I125" s="79"/>
      <c r="J125" s="80"/>
      <c r="K125" s="80"/>
      <c r="L125" s="79"/>
    </row>
    <row r="126" spans="1:12" s="72" customFormat="1" ht="13.5">
      <c r="A126" s="55">
        <v>2</v>
      </c>
      <c r="B126" s="55" t="s">
        <v>18</v>
      </c>
      <c r="C126" s="55">
        <v>20</v>
      </c>
      <c r="D126" s="118" t="s">
        <v>1</v>
      </c>
      <c r="E126" s="49">
        <v>20</v>
      </c>
      <c r="F126" s="49">
        <v>285</v>
      </c>
      <c r="G126" s="49">
        <v>1586933</v>
      </c>
      <c r="H126" s="78">
        <f t="shared" si="3"/>
        <v>5568.185964912281</v>
      </c>
      <c r="I126" s="79"/>
      <c r="J126" s="80"/>
      <c r="K126" s="80"/>
      <c r="L126" s="79"/>
    </row>
    <row r="127" spans="1:12" s="72" customFormat="1" ht="13.5">
      <c r="A127" s="55">
        <v>2</v>
      </c>
      <c r="B127" s="55" t="s">
        <v>18</v>
      </c>
      <c r="C127" s="55">
        <v>21</v>
      </c>
      <c r="D127" s="118" t="s">
        <v>21</v>
      </c>
      <c r="E127" s="49">
        <v>20</v>
      </c>
      <c r="F127" s="49">
        <v>206</v>
      </c>
      <c r="G127" s="49">
        <v>1800000</v>
      </c>
      <c r="H127" s="78">
        <f t="shared" si="3"/>
        <v>8737.864077669903</v>
      </c>
      <c r="I127" s="79"/>
      <c r="J127" s="80"/>
      <c r="K127" s="80"/>
      <c r="L127" s="79"/>
    </row>
    <row r="128" spans="1:12" s="72" customFormat="1" ht="13.5">
      <c r="A128" s="55">
        <v>2</v>
      </c>
      <c r="B128" s="55" t="s">
        <v>18</v>
      </c>
      <c r="C128" s="55">
        <v>22</v>
      </c>
      <c r="D128" s="118" t="s">
        <v>188</v>
      </c>
      <c r="E128" s="49">
        <v>20</v>
      </c>
      <c r="F128" s="49">
        <v>298</v>
      </c>
      <c r="G128" s="49">
        <v>1475520</v>
      </c>
      <c r="H128" s="78">
        <f t="shared" si="3"/>
        <v>4951.4093959731545</v>
      </c>
      <c r="I128" s="79"/>
      <c r="J128" s="80"/>
      <c r="K128" s="80"/>
      <c r="L128" s="79"/>
    </row>
    <row r="129" spans="1:12" ht="19.5" customHeight="1">
      <c r="A129" s="55"/>
      <c r="B129" s="55" t="s">
        <v>125</v>
      </c>
      <c r="C129" s="55"/>
      <c r="D129" s="77"/>
      <c r="E129" s="85">
        <f>SUM(E99:E128)</f>
        <v>525</v>
      </c>
      <c r="F129" s="85">
        <f>SUM(F99:F128)</f>
        <v>7103</v>
      </c>
      <c r="G129" s="85">
        <f>SUM(G99:G128)</f>
        <v>52107977</v>
      </c>
      <c r="H129" s="86">
        <f>IF(AND(F129&gt;0,G129&gt;0),G129/F129,0)</f>
        <v>7336.051949880332</v>
      </c>
      <c r="I129" s="121"/>
      <c r="J129" s="121"/>
      <c r="K129" s="121"/>
      <c r="L129" s="121"/>
    </row>
    <row r="130" spans="1:4" ht="19.5" customHeight="1">
      <c r="A130" s="72" t="s">
        <v>73</v>
      </c>
      <c r="B130" s="72"/>
      <c r="C130" s="72"/>
      <c r="D130" s="73"/>
    </row>
    <row r="131" spans="1:12" ht="19.5" customHeight="1">
      <c r="A131" s="148" t="s">
        <v>23</v>
      </c>
      <c r="B131" s="114"/>
      <c r="C131" s="87" t="s">
        <v>24</v>
      </c>
      <c r="D131" s="114"/>
      <c r="E131" s="143" t="s">
        <v>126</v>
      </c>
      <c r="F131" s="143"/>
      <c r="G131" s="143"/>
      <c r="H131" s="143"/>
      <c r="I131" s="144" t="s">
        <v>25</v>
      </c>
      <c r="J131" s="146" t="s">
        <v>26</v>
      </c>
      <c r="K131" s="147"/>
      <c r="L131" s="144" t="s">
        <v>27</v>
      </c>
    </row>
    <row r="132" spans="1:12" ht="19.5" customHeight="1">
      <c r="A132" s="115"/>
      <c r="B132" s="116"/>
      <c r="C132" s="115"/>
      <c r="D132" s="116"/>
      <c r="E132" s="45" t="s">
        <v>28</v>
      </c>
      <c r="F132" s="45" t="s">
        <v>29</v>
      </c>
      <c r="G132" s="45" t="s">
        <v>30</v>
      </c>
      <c r="H132" s="45" t="s">
        <v>31</v>
      </c>
      <c r="I132" s="145"/>
      <c r="J132" s="76" t="s">
        <v>32</v>
      </c>
      <c r="K132" s="76" t="s">
        <v>33</v>
      </c>
      <c r="L132" s="145"/>
    </row>
    <row r="133" spans="1:12" s="72" customFormat="1" ht="15" customHeight="1">
      <c r="A133" s="55">
        <v>2</v>
      </c>
      <c r="B133" s="55" t="s">
        <v>18</v>
      </c>
      <c r="C133" s="55">
        <v>1</v>
      </c>
      <c r="D133" s="117" t="s">
        <v>62</v>
      </c>
      <c r="E133" s="49">
        <v>30</v>
      </c>
      <c r="F133" s="49">
        <v>294</v>
      </c>
      <c r="G133" s="49">
        <v>1545724</v>
      </c>
      <c r="H133" s="78">
        <f>IF(AND(F133&gt;0,G133&gt;0),G133/F133,0)</f>
        <v>5257.56462585034</v>
      </c>
      <c r="I133" s="79"/>
      <c r="J133" s="80"/>
      <c r="K133" s="80"/>
      <c r="L133" s="79"/>
    </row>
    <row r="134" spans="1:12" s="72" customFormat="1" ht="15" customHeight="1">
      <c r="A134" s="55">
        <v>2</v>
      </c>
      <c r="B134" s="55" t="s">
        <v>18</v>
      </c>
      <c r="C134" s="55">
        <v>2</v>
      </c>
      <c r="D134" s="117" t="s">
        <v>63</v>
      </c>
      <c r="E134" s="49">
        <v>30</v>
      </c>
      <c r="F134" s="49">
        <v>235</v>
      </c>
      <c r="G134" s="49">
        <v>1163019</v>
      </c>
      <c r="H134" s="78">
        <f>IF(AND(F134&gt;0,G134&gt;0),G134/F134,0)</f>
        <v>4949.017021276596</v>
      </c>
      <c r="I134" s="79"/>
      <c r="J134" s="80"/>
      <c r="K134" s="80"/>
      <c r="L134" s="79"/>
    </row>
    <row r="135" spans="1:12" ht="19.5" customHeight="1">
      <c r="A135" s="55"/>
      <c r="B135" s="55" t="s">
        <v>125</v>
      </c>
      <c r="C135" s="55"/>
      <c r="D135" s="77"/>
      <c r="E135" s="85">
        <f>SUM(E133:E134)</f>
        <v>60</v>
      </c>
      <c r="F135" s="85">
        <f>SUM(F133:F134)</f>
        <v>529</v>
      </c>
      <c r="G135" s="85">
        <f>SUM(G133:G134)</f>
        <v>2708743</v>
      </c>
      <c r="H135" s="86">
        <f>IF(AND(F135&gt;0,G135&gt;0),G135/F135,0)</f>
        <v>5120.497164461248</v>
      </c>
      <c r="I135" s="121"/>
      <c r="J135" s="121"/>
      <c r="K135" s="121"/>
      <c r="L135" s="121"/>
    </row>
    <row r="136" spans="1:4" ht="19.5" customHeight="1">
      <c r="A136" s="72" t="s">
        <v>74</v>
      </c>
      <c r="B136" s="72"/>
      <c r="C136" s="72"/>
      <c r="D136" s="73"/>
    </row>
    <row r="137" spans="1:12" ht="19.5" customHeight="1">
      <c r="A137" s="148" t="s">
        <v>23</v>
      </c>
      <c r="B137" s="114"/>
      <c r="C137" s="87" t="s">
        <v>24</v>
      </c>
      <c r="D137" s="114"/>
      <c r="E137" s="143" t="s">
        <v>126</v>
      </c>
      <c r="F137" s="143"/>
      <c r="G137" s="143"/>
      <c r="H137" s="143"/>
      <c r="I137" s="144" t="s">
        <v>25</v>
      </c>
      <c r="J137" s="146" t="s">
        <v>26</v>
      </c>
      <c r="K137" s="147"/>
      <c r="L137" s="144" t="s">
        <v>27</v>
      </c>
    </row>
    <row r="138" spans="1:12" ht="19.5" customHeight="1">
      <c r="A138" s="115"/>
      <c r="B138" s="116"/>
      <c r="C138" s="115"/>
      <c r="D138" s="116"/>
      <c r="E138" s="45" t="s">
        <v>28</v>
      </c>
      <c r="F138" s="45" t="s">
        <v>29</v>
      </c>
      <c r="G138" s="45" t="s">
        <v>30</v>
      </c>
      <c r="H138" s="45" t="s">
        <v>31</v>
      </c>
      <c r="I138" s="145"/>
      <c r="J138" s="76" t="s">
        <v>32</v>
      </c>
      <c r="K138" s="76" t="s">
        <v>33</v>
      </c>
      <c r="L138" s="145"/>
    </row>
    <row r="139" spans="1:12" s="72" customFormat="1" ht="15" customHeight="1">
      <c r="A139" s="55">
        <v>2</v>
      </c>
      <c r="B139" s="55" t="s">
        <v>18</v>
      </c>
      <c r="C139" s="55">
        <v>1</v>
      </c>
      <c r="D139" s="77" t="s">
        <v>189</v>
      </c>
      <c r="E139" s="49">
        <v>20</v>
      </c>
      <c r="F139" s="49">
        <v>241</v>
      </c>
      <c r="G139" s="49">
        <v>2556000</v>
      </c>
      <c r="H139" s="78">
        <f aca="true" t="shared" si="4" ref="H139:H144">IF(AND(F139&gt;0,G139&gt;0),G139/F139,0)</f>
        <v>10605.809128630706</v>
      </c>
      <c r="I139" s="119"/>
      <c r="J139" s="120"/>
      <c r="K139" s="80" t="s">
        <v>110</v>
      </c>
      <c r="L139" s="119"/>
    </row>
    <row r="140" spans="1:12" s="72" customFormat="1" ht="15" customHeight="1">
      <c r="A140" s="55">
        <v>2</v>
      </c>
      <c r="B140" s="55" t="s">
        <v>18</v>
      </c>
      <c r="C140" s="55">
        <v>2</v>
      </c>
      <c r="D140" s="77" t="s">
        <v>64</v>
      </c>
      <c r="E140" s="49">
        <v>20</v>
      </c>
      <c r="F140" s="49">
        <v>144</v>
      </c>
      <c r="G140" s="49">
        <v>743370</v>
      </c>
      <c r="H140" s="78">
        <f t="shared" si="4"/>
        <v>5162.291666666667</v>
      </c>
      <c r="I140" s="119"/>
      <c r="J140" s="120"/>
      <c r="K140" s="120"/>
      <c r="L140" s="119"/>
    </row>
    <row r="141" spans="1:12" s="72" customFormat="1" ht="15" customHeight="1">
      <c r="A141" s="55">
        <v>2</v>
      </c>
      <c r="B141" s="55" t="s">
        <v>18</v>
      </c>
      <c r="C141" s="55">
        <v>3</v>
      </c>
      <c r="D141" s="77" t="s">
        <v>65</v>
      </c>
      <c r="E141" s="49">
        <v>20</v>
      </c>
      <c r="F141" s="49">
        <v>103</v>
      </c>
      <c r="G141" s="49">
        <v>1374891</v>
      </c>
      <c r="H141" s="78">
        <f t="shared" si="4"/>
        <v>13348.456310679612</v>
      </c>
      <c r="I141" s="119"/>
      <c r="J141" s="120"/>
      <c r="K141" s="120"/>
      <c r="L141" s="119"/>
    </row>
    <row r="142" spans="1:12" s="72" customFormat="1" ht="15" customHeight="1">
      <c r="A142" s="55">
        <v>2</v>
      </c>
      <c r="B142" s="55" t="s">
        <v>18</v>
      </c>
      <c r="C142" s="55">
        <v>4</v>
      </c>
      <c r="D142" s="77" t="s">
        <v>66</v>
      </c>
      <c r="E142" s="49">
        <v>20</v>
      </c>
      <c r="F142" s="49">
        <v>257</v>
      </c>
      <c r="G142" s="49">
        <v>2050775</v>
      </c>
      <c r="H142" s="78">
        <f t="shared" si="4"/>
        <v>7979.669260700389</v>
      </c>
      <c r="I142" s="119"/>
      <c r="J142" s="120"/>
      <c r="K142" s="120"/>
      <c r="L142" s="119"/>
    </row>
    <row r="143" spans="1:12" s="72" customFormat="1" ht="15" customHeight="1">
      <c r="A143" s="55">
        <v>2</v>
      </c>
      <c r="B143" s="55" t="s">
        <v>18</v>
      </c>
      <c r="C143" s="55">
        <v>5</v>
      </c>
      <c r="D143" s="77" t="s">
        <v>67</v>
      </c>
      <c r="E143" s="49">
        <v>20</v>
      </c>
      <c r="F143" s="49">
        <v>188</v>
      </c>
      <c r="G143" s="49">
        <v>1160967</v>
      </c>
      <c r="H143" s="78">
        <f t="shared" si="4"/>
        <v>6175.356382978724</v>
      </c>
      <c r="I143" s="119"/>
      <c r="J143" s="120"/>
      <c r="K143" s="120"/>
      <c r="L143" s="119"/>
    </row>
    <row r="144" spans="1:12" ht="19.5" customHeight="1">
      <c r="A144" s="55"/>
      <c r="B144" s="55" t="s">
        <v>125</v>
      </c>
      <c r="C144" s="55"/>
      <c r="D144" s="77"/>
      <c r="E144" s="85">
        <f>SUM(E139:E143)</f>
        <v>100</v>
      </c>
      <c r="F144" s="85">
        <f>SUM(F139:F143)</f>
        <v>933</v>
      </c>
      <c r="G144" s="85">
        <f>SUM(G139:G143)</f>
        <v>7886003</v>
      </c>
      <c r="H144" s="86">
        <f t="shared" si="4"/>
        <v>8452.307609860665</v>
      </c>
      <c r="I144" s="121"/>
      <c r="J144" s="121"/>
      <c r="K144" s="121"/>
      <c r="L144" s="121"/>
    </row>
    <row r="145" spans="1:4" ht="19.5" customHeight="1">
      <c r="A145" s="72" t="s">
        <v>75</v>
      </c>
      <c r="B145" s="72"/>
      <c r="C145" s="72"/>
      <c r="D145" s="73"/>
    </row>
    <row r="146" spans="1:12" ht="19.5" customHeight="1">
      <c r="A146" s="148" t="s">
        <v>23</v>
      </c>
      <c r="B146" s="114"/>
      <c r="C146" s="87" t="s">
        <v>24</v>
      </c>
      <c r="D146" s="114"/>
      <c r="E146" s="143" t="s">
        <v>126</v>
      </c>
      <c r="F146" s="143"/>
      <c r="G146" s="143"/>
      <c r="H146" s="143"/>
      <c r="I146" s="144" t="s">
        <v>25</v>
      </c>
      <c r="J146" s="146" t="s">
        <v>26</v>
      </c>
      <c r="K146" s="147"/>
      <c r="L146" s="144" t="s">
        <v>27</v>
      </c>
    </row>
    <row r="147" spans="1:12" ht="19.5" customHeight="1">
      <c r="A147" s="115"/>
      <c r="B147" s="116"/>
      <c r="C147" s="115"/>
      <c r="D147" s="116"/>
      <c r="E147" s="45" t="s">
        <v>28</v>
      </c>
      <c r="F147" s="45" t="s">
        <v>29</v>
      </c>
      <c r="G147" s="45" t="s">
        <v>30</v>
      </c>
      <c r="H147" s="45" t="s">
        <v>31</v>
      </c>
      <c r="I147" s="145"/>
      <c r="J147" s="76" t="s">
        <v>32</v>
      </c>
      <c r="K147" s="76" t="s">
        <v>33</v>
      </c>
      <c r="L147" s="145"/>
    </row>
    <row r="148" spans="1:12" s="72" customFormat="1" ht="15" customHeight="1">
      <c r="A148" s="55">
        <v>2</v>
      </c>
      <c r="B148" s="55" t="s">
        <v>18</v>
      </c>
      <c r="C148" s="55">
        <v>1</v>
      </c>
      <c r="D148" s="77" t="s">
        <v>68</v>
      </c>
      <c r="E148" s="49">
        <v>19</v>
      </c>
      <c r="F148" s="49">
        <v>136</v>
      </c>
      <c r="G148" s="49">
        <v>3360900</v>
      </c>
      <c r="H148" s="78">
        <f>IF(AND(F148&gt;0,G148&gt;0),G148/F148,0)</f>
        <v>24712.5</v>
      </c>
      <c r="I148" s="79"/>
      <c r="J148" s="80"/>
      <c r="K148" s="80"/>
      <c r="L148" s="79"/>
    </row>
    <row r="149" spans="1:12" s="72" customFormat="1" ht="15" customHeight="1">
      <c r="A149" s="55">
        <v>2</v>
      </c>
      <c r="B149" s="55" t="s">
        <v>18</v>
      </c>
      <c r="C149" s="55">
        <v>2</v>
      </c>
      <c r="D149" s="77" t="s">
        <v>69</v>
      </c>
      <c r="E149" s="49">
        <v>19</v>
      </c>
      <c r="F149" s="49">
        <v>98</v>
      </c>
      <c r="G149" s="49">
        <v>550650</v>
      </c>
      <c r="H149" s="78">
        <f>IF(AND(F149&gt;0,G149&gt;0),G149/F149,0)</f>
        <v>5618.877551020408</v>
      </c>
      <c r="I149" s="79"/>
      <c r="J149" s="80"/>
      <c r="K149" s="80"/>
      <c r="L149" s="79"/>
    </row>
    <row r="150" spans="1:12" ht="19.5" customHeight="1">
      <c r="A150" s="55"/>
      <c r="B150" s="55" t="s">
        <v>125</v>
      </c>
      <c r="C150" s="55"/>
      <c r="D150" s="77"/>
      <c r="E150" s="85">
        <f>SUM(E148:E149)</f>
        <v>38</v>
      </c>
      <c r="F150" s="85">
        <f>SUM(F148:F149)</f>
        <v>234</v>
      </c>
      <c r="G150" s="85">
        <f>SUM(G148:G149)</f>
        <v>3911550</v>
      </c>
      <c r="H150" s="86">
        <f>IF(AND(F150&gt;0,G150&gt;0),G150/F150,0)</f>
        <v>16716.02564102564</v>
      </c>
      <c r="I150" s="121"/>
      <c r="J150" s="121"/>
      <c r="K150" s="121"/>
      <c r="L150" s="121"/>
    </row>
    <row r="151" spans="1:4" ht="19.5" customHeight="1">
      <c r="A151" s="72" t="s">
        <v>76</v>
      </c>
      <c r="B151" s="72"/>
      <c r="C151" s="72"/>
      <c r="D151" s="73"/>
    </row>
    <row r="152" spans="1:12" ht="19.5" customHeight="1">
      <c r="A152" s="148" t="s">
        <v>23</v>
      </c>
      <c r="B152" s="114"/>
      <c r="C152" s="87" t="s">
        <v>24</v>
      </c>
      <c r="D152" s="114"/>
      <c r="E152" s="143" t="s">
        <v>126</v>
      </c>
      <c r="F152" s="143"/>
      <c r="G152" s="143"/>
      <c r="H152" s="143"/>
      <c r="I152" s="144" t="s">
        <v>25</v>
      </c>
      <c r="J152" s="146" t="s">
        <v>26</v>
      </c>
      <c r="K152" s="147"/>
      <c r="L152" s="144" t="s">
        <v>27</v>
      </c>
    </row>
    <row r="153" spans="1:12" ht="19.5" customHeight="1">
      <c r="A153" s="115"/>
      <c r="B153" s="116"/>
      <c r="C153" s="115"/>
      <c r="D153" s="116"/>
      <c r="E153" s="45" t="s">
        <v>28</v>
      </c>
      <c r="F153" s="45" t="s">
        <v>29</v>
      </c>
      <c r="G153" s="45" t="s">
        <v>30</v>
      </c>
      <c r="H153" s="45" t="s">
        <v>31</v>
      </c>
      <c r="I153" s="145"/>
      <c r="J153" s="76" t="s">
        <v>32</v>
      </c>
      <c r="K153" s="76" t="s">
        <v>33</v>
      </c>
      <c r="L153" s="145"/>
    </row>
    <row r="154" spans="1:12" s="72" customFormat="1" ht="15" customHeight="1">
      <c r="A154" s="55">
        <v>2</v>
      </c>
      <c r="B154" s="55" t="s">
        <v>18</v>
      </c>
      <c r="C154" s="55">
        <v>1</v>
      </c>
      <c r="D154" s="77" t="s">
        <v>70</v>
      </c>
      <c r="E154" s="49">
        <v>19</v>
      </c>
      <c r="F154" s="49">
        <v>113</v>
      </c>
      <c r="G154" s="49">
        <v>899441</v>
      </c>
      <c r="H154" s="78">
        <f>IF(AND(F154&gt;0,G154&gt;0),G154/F154,0)</f>
        <v>7959.654867256637</v>
      </c>
      <c r="I154" s="79"/>
      <c r="J154" s="80"/>
      <c r="K154" s="80"/>
      <c r="L154" s="79"/>
    </row>
    <row r="155" spans="1:12" s="72" customFormat="1" ht="15" customHeight="1">
      <c r="A155" s="55">
        <v>2</v>
      </c>
      <c r="B155" s="55" t="s">
        <v>18</v>
      </c>
      <c r="C155" s="55" t="s">
        <v>120</v>
      </c>
      <c r="D155" s="84" t="s">
        <v>190</v>
      </c>
      <c r="E155" s="49"/>
      <c r="F155" s="49"/>
      <c r="G155" s="49"/>
      <c r="H155" s="78">
        <f>IF(AND(F155&gt;0,G155&gt;0),G155/F155,0)</f>
        <v>0</v>
      </c>
      <c r="I155" s="79"/>
      <c r="J155" s="80" t="s">
        <v>201</v>
      </c>
      <c r="K155" s="80" t="s">
        <v>120</v>
      </c>
      <c r="L155" s="79"/>
    </row>
    <row r="156" spans="1:12" s="72" customFormat="1" ht="15" customHeight="1">
      <c r="A156" s="55">
        <v>2</v>
      </c>
      <c r="B156" s="55" t="s">
        <v>18</v>
      </c>
      <c r="C156" s="55">
        <v>2</v>
      </c>
      <c r="D156" s="77" t="s">
        <v>71</v>
      </c>
      <c r="E156" s="49">
        <v>19</v>
      </c>
      <c r="F156" s="49">
        <v>122</v>
      </c>
      <c r="G156" s="49">
        <v>413850</v>
      </c>
      <c r="H156" s="78">
        <f>IF(AND(F156&gt;0,G156&gt;0),G156/F156,0)</f>
        <v>3392.2131147540986</v>
      </c>
      <c r="I156" s="79"/>
      <c r="J156" s="80"/>
      <c r="K156" s="80"/>
      <c r="L156" s="79"/>
    </row>
    <row r="157" spans="1:12" s="72" customFormat="1" ht="15" customHeight="1">
      <c r="A157" s="55">
        <v>2</v>
      </c>
      <c r="B157" s="55" t="s">
        <v>18</v>
      </c>
      <c r="C157" s="55">
        <v>3</v>
      </c>
      <c r="D157" s="112" t="s">
        <v>72</v>
      </c>
      <c r="E157" s="49">
        <v>19</v>
      </c>
      <c r="F157" s="49">
        <v>102</v>
      </c>
      <c r="G157" s="49">
        <v>392383</v>
      </c>
      <c r="H157" s="78">
        <f>IF(AND(F157&gt;0,G157&gt;0),G157/F157,0)</f>
        <v>3846.892156862745</v>
      </c>
      <c r="I157" s="79"/>
      <c r="J157" s="80"/>
      <c r="K157" s="80"/>
      <c r="L157" s="79"/>
    </row>
    <row r="158" spans="1:12" ht="19.5" customHeight="1">
      <c r="A158" s="55"/>
      <c r="B158" s="55" t="s">
        <v>125</v>
      </c>
      <c r="C158" s="55"/>
      <c r="D158" s="77"/>
      <c r="E158" s="85">
        <f>SUM(E154:E157)</f>
        <v>57</v>
      </c>
      <c r="F158" s="85">
        <f>SUM(F154:F157)</f>
        <v>337</v>
      </c>
      <c r="G158" s="85">
        <f>SUM(G154:G157)</f>
        <v>1705674</v>
      </c>
      <c r="H158" s="86">
        <f>IF(AND(F158&gt;0,G158&gt;0),G158/F158,0)</f>
        <v>5061.347181008902</v>
      </c>
      <c r="I158" s="121"/>
      <c r="J158" s="121"/>
      <c r="K158" s="121"/>
      <c r="L158" s="121"/>
    </row>
  </sheetData>
  <sheetProtection/>
  <mergeCells count="60">
    <mergeCell ref="E146:H146"/>
    <mergeCell ref="I146:I147"/>
    <mergeCell ref="E137:H137"/>
    <mergeCell ref="I137:I138"/>
    <mergeCell ref="J137:K137"/>
    <mergeCell ref="L137:L138"/>
    <mergeCell ref="E152:H152"/>
    <mergeCell ref="I152:I153"/>
    <mergeCell ref="J152:K152"/>
    <mergeCell ref="L152:L153"/>
    <mergeCell ref="J146:K146"/>
    <mergeCell ref="L146:L147"/>
    <mergeCell ref="E97:H97"/>
    <mergeCell ref="I97:I98"/>
    <mergeCell ref="J97:K97"/>
    <mergeCell ref="L97:L98"/>
    <mergeCell ref="E131:H131"/>
    <mergeCell ref="I131:I132"/>
    <mergeCell ref="J131:K131"/>
    <mergeCell ref="L131:L132"/>
    <mergeCell ref="E91:H91"/>
    <mergeCell ref="I91:I92"/>
    <mergeCell ref="J91:K91"/>
    <mergeCell ref="L91:L92"/>
    <mergeCell ref="E85:H85"/>
    <mergeCell ref="I85:I86"/>
    <mergeCell ref="J85:K85"/>
    <mergeCell ref="L85:L86"/>
    <mergeCell ref="E77:H77"/>
    <mergeCell ref="I77:I78"/>
    <mergeCell ref="J77:K77"/>
    <mergeCell ref="L77:L78"/>
    <mergeCell ref="E21:H21"/>
    <mergeCell ref="I21:I22"/>
    <mergeCell ref="J21:K21"/>
    <mergeCell ref="L21:L22"/>
    <mergeCell ref="A85:B86"/>
    <mergeCell ref="C85:D86"/>
    <mergeCell ref="A2:B3"/>
    <mergeCell ref="C2:D3"/>
    <mergeCell ref="A77:B78"/>
    <mergeCell ref="C77:D78"/>
    <mergeCell ref="A21:B22"/>
    <mergeCell ref="C21:D22"/>
    <mergeCell ref="A97:B98"/>
    <mergeCell ref="C97:D98"/>
    <mergeCell ref="A91:B92"/>
    <mergeCell ref="C91:D92"/>
    <mergeCell ref="A137:B138"/>
    <mergeCell ref="C137:D138"/>
    <mergeCell ref="A131:B132"/>
    <mergeCell ref="C131:D132"/>
    <mergeCell ref="A152:B153"/>
    <mergeCell ref="C152:D153"/>
    <mergeCell ref="A146:B147"/>
    <mergeCell ref="C146:D147"/>
    <mergeCell ref="E2:H2"/>
    <mergeCell ref="I2:I3"/>
    <mergeCell ref="J2:K2"/>
    <mergeCell ref="L2:L3"/>
  </mergeCells>
  <dataValidations count="1">
    <dataValidation allowBlank="1" showInputMessage="1" showErrorMessage="1" sqref="D56"/>
  </dataValidations>
  <printOptions horizontalCentered="1" verticalCentered="1"/>
  <pageMargins left="0.2755905511811024" right="0.15748031496062992" top="0.3" bottom="0.2362204724409449" header="0.2362204724409449" footer="0.15748031496062992"/>
  <pageSetup horizontalDpi="600" verticalDpi="600" orientation="landscape" paperSize="9" scale="75" r:id="rId1"/>
  <rowBreaks count="4" manualBreakCount="4">
    <brk id="19" max="25" man="1"/>
    <brk id="75" max="255" man="1"/>
    <brk id="89" max="255" man="1"/>
    <brk id="129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50390625" style="4" bestFit="1" customWidth="1"/>
    <col min="2" max="2" width="11.00390625" style="5" bestFit="1" customWidth="1"/>
    <col min="3" max="3" width="4.00390625" style="5" bestFit="1" customWidth="1"/>
    <col min="4" max="4" width="51.375" style="6" customWidth="1"/>
    <col min="5" max="5" width="5.625" style="35" customWidth="1"/>
    <col min="6" max="6" width="12.625" style="7" customWidth="1"/>
    <col min="7" max="7" width="12.00390625" style="7" customWidth="1"/>
    <col min="8" max="8" width="11.50390625" style="7" customWidth="1"/>
    <col min="9" max="9" width="6.625" style="7" customWidth="1"/>
    <col min="10" max="11" width="12.625" style="7" customWidth="1"/>
    <col min="12" max="12" width="6.625" style="7" customWidth="1"/>
    <col min="13" max="16384" width="9.00390625" style="4" customWidth="1"/>
  </cols>
  <sheetData>
    <row r="1" ht="15" customHeight="1">
      <c r="A1" s="72" t="s">
        <v>103</v>
      </c>
    </row>
    <row r="2" spans="1:12" ht="13.5" customHeight="1">
      <c r="A2" s="149" t="s">
        <v>23</v>
      </c>
      <c r="B2" s="150"/>
      <c r="C2" s="151" t="s">
        <v>24</v>
      </c>
      <c r="D2" s="152"/>
      <c r="E2" s="151" t="s">
        <v>126</v>
      </c>
      <c r="F2" s="151"/>
      <c r="G2" s="151"/>
      <c r="H2" s="151"/>
      <c r="I2" s="153" t="s">
        <v>25</v>
      </c>
      <c r="J2" s="155" t="s">
        <v>26</v>
      </c>
      <c r="K2" s="156"/>
      <c r="L2" s="157" t="s">
        <v>27</v>
      </c>
    </row>
    <row r="3" spans="1:12" s="8" customFormat="1" ht="15" customHeight="1">
      <c r="A3" s="150"/>
      <c r="B3" s="150"/>
      <c r="C3" s="152"/>
      <c r="D3" s="152"/>
      <c r="E3" s="45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8"/>
    </row>
    <row r="4" spans="1:12" ht="15" customHeight="1">
      <c r="A4" s="3">
        <v>2</v>
      </c>
      <c r="B4" s="3" t="s">
        <v>18</v>
      </c>
      <c r="C4" s="47">
        <v>1</v>
      </c>
      <c r="D4" s="48" t="s">
        <v>9</v>
      </c>
      <c r="E4" s="49">
        <v>30</v>
      </c>
      <c r="F4" s="50">
        <v>348</v>
      </c>
      <c r="G4" s="50">
        <v>80080800</v>
      </c>
      <c r="H4" s="51">
        <f>IF(AND(F4&gt;0,G4&gt;0),G4/F4,0)</f>
        <v>230117.24137931035</v>
      </c>
      <c r="I4" s="52"/>
      <c r="J4" s="53"/>
      <c r="K4" s="53"/>
      <c r="L4" s="9"/>
    </row>
    <row r="5" spans="1:12" ht="15" customHeight="1">
      <c r="A5" s="3">
        <v>2</v>
      </c>
      <c r="B5" s="3" t="s">
        <v>18</v>
      </c>
      <c r="C5" s="47">
        <v>2</v>
      </c>
      <c r="D5" s="54" t="s">
        <v>6</v>
      </c>
      <c r="E5" s="49">
        <v>10</v>
      </c>
      <c r="F5" s="50">
        <v>93</v>
      </c>
      <c r="G5" s="50">
        <v>4727259</v>
      </c>
      <c r="H5" s="51">
        <f aca="true" t="shared" si="0" ref="H5:H18">IF(AND(F5&gt;0,G5&gt;0),G5/F5,0)</f>
        <v>50830.74193548387</v>
      </c>
      <c r="I5" s="52"/>
      <c r="J5" s="53"/>
      <c r="K5" s="53"/>
      <c r="L5" s="9"/>
    </row>
    <row r="6" spans="1:12" ht="15" customHeight="1">
      <c r="A6" s="3">
        <v>2</v>
      </c>
      <c r="B6" s="3" t="s">
        <v>18</v>
      </c>
      <c r="C6" s="47">
        <v>3</v>
      </c>
      <c r="D6" s="48" t="s">
        <v>20</v>
      </c>
      <c r="E6" s="49">
        <v>19</v>
      </c>
      <c r="F6" s="50">
        <v>108</v>
      </c>
      <c r="G6" s="50">
        <v>1421628</v>
      </c>
      <c r="H6" s="51">
        <f t="shared" si="0"/>
        <v>13163.222222222223</v>
      </c>
      <c r="I6" s="52"/>
      <c r="J6" s="53"/>
      <c r="K6" s="53"/>
      <c r="L6" s="9"/>
    </row>
    <row r="7" spans="1:12" ht="15" customHeight="1">
      <c r="A7" s="3">
        <v>2</v>
      </c>
      <c r="B7" s="3" t="s">
        <v>18</v>
      </c>
      <c r="C7" s="47">
        <v>4</v>
      </c>
      <c r="D7" s="48" t="s">
        <v>7</v>
      </c>
      <c r="E7" s="49">
        <v>20</v>
      </c>
      <c r="F7" s="50">
        <v>223</v>
      </c>
      <c r="G7" s="50">
        <v>12336981</v>
      </c>
      <c r="H7" s="51">
        <f t="shared" si="0"/>
        <v>55322.78475336323</v>
      </c>
      <c r="I7" s="52"/>
      <c r="J7" s="53"/>
      <c r="K7" s="53"/>
      <c r="L7" s="9"/>
    </row>
    <row r="8" spans="1:12" ht="15" customHeight="1">
      <c r="A8" s="3">
        <v>2</v>
      </c>
      <c r="B8" s="3" t="s">
        <v>18</v>
      </c>
      <c r="C8" s="47">
        <v>5</v>
      </c>
      <c r="D8" s="48" t="s">
        <v>34</v>
      </c>
      <c r="E8" s="49">
        <v>60</v>
      </c>
      <c r="F8" s="50">
        <v>541</v>
      </c>
      <c r="G8" s="50">
        <v>23007646</v>
      </c>
      <c r="H8" s="51">
        <f t="shared" si="0"/>
        <v>42527.99630314233</v>
      </c>
      <c r="I8" s="52"/>
      <c r="J8" s="53"/>
      <c r="K8" s="53"/>
      <c r="L8" s="9"/>
    </row>
    <row r="9" spans="1:12" ht="15" customHeight="1">
      <c r="A9" s="3">
        <v>2</v>
      </c>
      <c r="B9" s="3" t="s">
        <v>18</v>
      </c>
      <c r="C9" s="55">
        <v>6</v>
      </c>
      <c r="D9" s="56" t="s">
        <v>3</v>
      </c>
      <c r="E9" s="49">
        <v>20</v>
      </c>
      <c r="F9" s="50">
        <v>40</v>
      </c>
      <c r="G9" s="50">
        <v>1155533</v>
      </c>
      <c r="H9" s="51">
        <f t="shared" si="0"/>
        <v>28888.325</v>
      </c>
      <c r="I9" s="52"/>
      <c r="J9" s="53"/>
      <c r="K9" s="53"/>
      <c r="L9" s="9"/>
    </row>
    <row r="10" spans="1:12" ht="15" customHeight="1">
      <c r="A10" s="3">
        <v>2</v>
      </c>
      <c r="B10" s="3" t="s">
        <v>18</v>
      </c>
      <c r="C10" s="55">
        <v>7</v>
      </c>
      <c r="D10" s="56" t="s">
        <v>127</v>
      </c>
      <c r="E10" s="49">
        <v>10</v>
      </c>
      <c r="F10" s="50">
        <v>97</v>
      </c>
      <c r="G10" s="50">
        <v>3746181</v>
      </c>
      <c r="H10" s="51">
        <f t="shared" si="0"/>
        <v>38620.42268041237</v>
      </c>
      <c r="I10" s="52"/>
      <c r="J10" s="53"/>
      <c r="K10" s="53"/>
      <c r="L10" s="9"/>
    </row>
    <row r="11" spans="1:12" ht="15" customHeight="1">
      <c r="A11" s="3">
        <v>2</v>
      </c>
      <c r="B11" s="3" t="s">
        <v>18</v>
      </c>
      <c r="C11" s="55">
        <v>8</v>
      </c>
      <c r="D11" s="54" t="s">
        <v>128</v>
      </c>
      <c r="E11" s="49">
        <v>15</v>
      </c>
      <c r="F11" s="50">
        <v>48</v>
      </c>
      <c r="G11" s="50">
        <v>1594017</v>
      </c>
      <c r="H11" s="51">
        <f t="shared" si="0"/>
        <v>33208.6875</v>
      </c>
      <c r="I11" s="52" t="s">
        <v>129</v>
      </c>
      <c r="J11" s="53"/>
      <c r="K11" s="53"/>
      <c r="L11" s="9"/>
    </row>
    <row r="12" spans="1:12" ht="15" customHeight="1">
      <c r="A12" s="3">
        <v>2</v>
      </c>
      <c r="B12" s="3" t="s">
        <v>18</v>
      </c>
      <c r="C12" s="55">
        <v>9</v>
      </c>
      <c r="D12" s="54" t="s">
        <v>130</v>
      </c>
      <c r="E12" s="49">
        <v>10</v>
      </c>
      <c r="F12" s="50">
        <v>50</v>
      </c>
      <c r="G12" s="50">
        <v>1530510</v>
      </c>
      <c r="H12" s="51">
        <f t="shared" si="0"/>
        <v>30610.2</v>
      </c>
      <c r="I12" s="52" t="s">
        <v>129</v>
      </c>
      <c r="J12" s="53"/>
      <c r="K12" s="53"/>
      <c r="L12" s="9"/>
    </row>
    <row r="13" spans="1:12" ht="15" customHeight="1">
      <c r="A13" s="3">
        <v>2</v>
      </c>
      <c r="B13" s="3" t="s">
        <v>18</v>
      </c>
      <c r="C13" s="55">
        <v>10</v>
      </c>
      <c r="D13" s="56" t="s">
        <v>131</v>
      </c>
      <c r="E13" s="49">
        <v>20</v>
      </c>
      <c r="F13" s="50">
        <v>146</v>
      </c>
      <c r="G13" s="50">
        <v>7507030</v>
      </c>
      <c r="H13" s="51">
        <f t="shared" si="0"/>
        <v>51418.01369863014</v>
      </c>
      <c r="I13" s="52" t="s">
        <v>129</v>
      </c>
      <c r="J13" s="53"/>
      <c r="K13" s="53"/>
      <c r="L13" s="9"/>
    </row>
    <row r="14" spans="1:12" ht="15" customHeight="1">
      <c r="A14" s="3">
        <v>2</v>
      </c>
      <c r="B14" s="3" t="s">
        <v>18</v>
      </c>
      <c r="C14" s="55">
        <v>11</v>
      </c>
      <c r="D14" s="56" t="s">
        <v>132</v>
      </c>
      <c r="E14" s="49">
        <v>18</v>
      </c>
      <c r="F14" s="50">
        <v>134</v>
      </c>
      <c r="G14" s="50">
        <v>6702105</v>
      </c>
      <c r="H14" s="51">
        <f t="shared" si="0"/>
        <v>50015.70895522388</v>
      </c>
      <c r="I14" s="52" t="s">
        <v>129</v>
      </c>
      <c r="J14" s="53"/>
      <c r="K14" s="53"/>
      <c r="L14" s="9"/>
    </row>
    <row r="15" spans="1:12" ht="15" customHeight="1">
      <c r="A15" s="3">
        <v>2</v>
      </c>
      <c r="B15" s="3" t="s">
        <v>18</v>
      </c>
      <c r="C15" s="55">
        <v>12</v>
      </c>
      <c r="D15" s="56" t="s">
        <v>133</v>
      </c>
      <c r="E15" s="49">
        <v>10</v>
      </c>
      <c r="F15" s="50">
        <v>39</v>
      </c>
      <c r="G15" s="50">
        <v>1036662</v>
      </c>
      <c r="H15" s="51">
        <f t="shared" si="0"/>
        <v>26581.076923076922</v>
      </c>
      <c r="I15" s="52" t="s">
        <v>129</v>
      </c>
      <c r="J15" s="53"/>
      <c r="K15" s="53"/>
      <c r="L15" s="9"/>
    </row>
    <row r="16" spans="1:12" ht="15" customHeight="1">
      <c r="A16" s="3">
        <v>2</v>
      </c>
      <c r="B16" s="3" t="s">
        <v>18</v>
      </c>
      <c r="C16" s="55">
        <v>13</v>
      </c>
      <c r="D16" s="56" t="s">
        <v>134</v>
      </c>
      <c r="E16" s="49">
        <v>20</v>
      </c>
      <c r="F16" s="50">
        <v>106</v>
      </c>
      <c r="G16" s="50">
        <v>8712063</v>
      </c>
      <c r="H16" s="51">
        <f t="shared" si="0"/>
        <v>82189.27358490566</v>
      </c>
      <c r="I16" s="52" t="s">
        <v>129</v>
      </c>
      <c r="J16" s="53"/>
      <c r="K16" s="53"/>
      <c r="L16" s="9"/>
    </row>
    <row r="17" spans="1:12" ht="15" customHeight="1">
      <c r="A17" s="3">
        <v>2</v>
      </c>
      <c r="B17" s="3" t="s">
        <v>18</v>
      </c>
      <c r="C17" s="55">
        <v>14</v>
      </c>
      <c r="D17" s="56" t="s">
        <v>135</v>
      </c>
      <c r="E17" s="49">
        <v>10</v>
      </c>
      <c r="F17" s="50">
        <v>12</v>
      </c>
      <c r="G17" s="50">
        <v>373470</v>
      </c>
      <c r="H17" s="51">
        <f t="shared" si="0"/>
        <v>31122.5</v>
      </c>
      <c r="I17" s="52"/>
      <c r="J17" s="53" t="s">
        <v>109</v>
      </c>
      <c r="K17" s="53"/>
      <c r="L17" s="9"/>
    </row>
    <row r="18" spans="1:12" ht="15" customHeight="1">
      <c r="A18" s="3">
        <v>2</v>
      </c>
      <c r="B18" s="3" t="s">
        <v>18</v>
      </c>
      <c r="C18" s="55">
        <v>15</v>
      </c>
      <c r="D18" s="56" t="s">
        <v>136</v>
      </c>
      <c r="E18" s="49">
        <v>20</v>
      </c>
      <c r="F18" s="50">
        <v>36</v>
      </c>
      <c r="G18" s="50">
        <v>1751512</v>
      </c>
      <c r="H18" s="51">
        <f t="shared" si="0"/>
        <v>48653.11111111111</v>
      </c>
      <c r="I18" s="52" t="s">
        <v>129</v>
      </c>
      <c r="J18" s="53"/>
      <c r="K18" s="53"/>
      <c r="L18" s="9"/>
    </row>
    <row r="19" spans="1:12" ht="13.5">
      <c r="A19" s="10"/>
      <c r="B19" s="21" t="s">
        <v>125</v>
      </c>
      <c r="C19" s="3"/>
      <c r="D19" s="2"/>
      <c r="E19" s="40">
        <f>SUM(E4:E18)</f>
        <v>292</v>
      </c>
      <c r="F19" s="41">
        <f>SUM(F4:F18)</f>
        <v>2021</v>
      </c>
      <c r="G19" s="41">
        <f>SUM(G4:G18)</f>
        <v>155683397</v>
      </c>
      <c r="H19" s="42">
        <f>IF(AND(F19&gt;0,G19&gt;0),G19/F19,0)</f>
        <v>77032.85353785254</v>
      </c>
      <c r="I19" s="41"/>
      <c r="J19" s="41"/>
      <c r="K19" s="41"/>
      <c r="L19" s="41"/>
    </row>
  </sheetData>
  <sheetProtection/>
  <mergeCells count="6">
    <mergeCell ref="J2:K2"/>
    <mergeCell ref="L2:L3"/>
    <mergeCell ref="A2:B3"/>
    <mergeCell ref="C2:D3"/>
    <mergeCell ref="E2:H2"/>
    <mergeCell ref="I2:I3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625" style="71" customWidth="1"/>
    <col min="2" max="2" width="12.625" style="72" customWidth="1"/>
    <col min="3" max="3" width="4.625" style="72" customWidth="1"/>
    <col min="4" max="4" width="64.75390625" style="73" customWidth="1"/>
    <col min="5" max="5" width="6.625" style="74" customWidth="1"/>
    <col min="6" max="6" width="12.625" style="74" customWidth="1"/>
    <col min="7" max="8" width="16.625" style="74" customWidth="1"/>
    <col min="9" max="9" width="6.625" style="74" customWidth="1"/>
    <col min="10" max="10" width="14.75390625" style="74" bestFit="1" customWidth="1"/>
    <col min="11" max="11" width="13.625" style="74" customWidth="1"/>
    <col min="12" max="12" width="6.625" style="74" customWidth="1"/>
    <col min="13" max="16384" width="9.00390625" style="72" customWidth="1"/>
  </cols>
  <sheetData>
    <row r="1" ht="14.25" customHeight="1">
      <c r="A1" s="72" t="s">
        <v>104</v>
      </c>
    </row>
    <row r="2" spans="1:12" ht="13.5" customHeight="1">
      <c r="A2" s="148" t="s">
        <v>23</v>
      </c>
      <c r="B2" s="114"/>
      <c r="C2" s="143" t="s">
        <v>24</v>
      </c>
      <c r="D2" s="64"/>
      <c r="E2" s="143" t="s">
        <v>126</v>
      </c>
      <c r="F2" s="143"/>
      <c r="G2" s="143"/>
      <c r="H2" s="143"/>
      <c r="I2" s="144" t="s">
        <v>25</v>
      </c>
      <c r="J2" s="146" t="s">
        <v>26</v>
      </c>
      <c r="K2" s="147"/>
      <c r="L2" s="144" t="s">
        <v>27</v>
      </c>
    </row>
    <row r="3" spans="1:12" s="71" customFormat="1" ht="15" customHeight="1">
      <c r="A3" s="115"/>
      <c r="B3" s="116"/>
      <c r="C3" s="64"/>
      <c r="D3" s="64"/>
      <c r="E3" s="45" t="s">
        <v>28</v>
      </c>
      <c r="F3" s="45" t="s">
        <v>29</v>
      </c>
      <c r="G3" s="45" t="s">
        <v>30</v>
      </c>
      <c r="H3" s="45" t="s">
        <v>31</v>
      </c>
      <c r="I3" s="145"/>
      <c r="J3" s="76" t="s">
        <v>32</v>
      </c>
      <c r="K3" s="76" t="s">
        <v>33</v>
      </c>
      <c r="L3" s="145"/>
    </row>
    <row r="4" spans="1:12" ht="13.5">
      <c r="A4" s="76">
        <v>2</v>
      </c>
      <c r="B4" s="55" t="s">
        <v>18</v>
      </c>
      <c r="C4" s="55">
        <v>1</v>
      </c>
      <c r="D4" s="77" t="s">
        <v>10</v>
      </c>
      <c r="E4" s="49">
        <v>40</v>
      </c>
      <c r="F4" s="49">
        <v>282</v>
      </c>
      <c r="G4" s="49">
        <v>3040834</v>
      </c>
      <c r="H4" s="78">
        <f aca="true" t="shared" si="0" ref="H4:H15">IF(AND(F4&gt;0,G4&gt;0),G4/F4,0)</f>
        <v>10783.099290780141</v>
      </c>
      <c r="I4" s="79"/>
      <c r="J4" s="80"/>
      <c r="K4" s="80"/>
      <c r="L4" s="79"/>
    </row>
    <row r="5" spans="1:12" ht="13.5">
      <c r="A5" s="76">
        <v>2</v>
      </c>
      <c r="B5" s="55" t="s">
        <v>18</v>
      </c>
      <c r="C5" s="55">
        <v>2</v>
      </c>
      <c r="D5" s="77" t="s">
        <v>22</v>
      </c>
      <c r="E5" s="49">
        <v>15</v>
      </c>
      <c r="F5" s="49">
        <v>145</v>
      </c>
      <c r="G5" s="49">
        <v>2113775</v>
      </c>
      <c r="H5" s="78">
        <f t="shared" si="0"/>
        <v>14577.758620689656</v>
      </c>
      <c r="I5" s="79"/>
      <c r="J5" s="80"/>
      <c r="K5" s="80"/>
      <c r="L5" s="79"/>
    </row>
    <row r="6" spans="1:12" ht="13.5">
      <c r="A6" s="76">
        <v>2</v>
      </c>
      <c r="B6" s="55" t="s">
        <v>18</v>
      </c>
      <c r="C6" s="55">
        <v>3</v>
      </c>
      <c r="D6" s="77" t="s">
        <v>36</v>
      </c>
      <c r="E6" s="49">
        <v>20</v>
      </c>
      <c r="F6" s="49">
        <v>225</v>
      </c>
      <c r="G6" s="49">
        <v>736720</v>
      </c>
      <c r="H6" s="78">
        <f t="shared" si="0"/>
        <v>3274.311111111111</v>
      </c>
      <c r="I6" s="79"/>
      <c r="J6" s="80"/>
      <c r="K6" s="80"/>
      <c r="L6" s="79"/>
    </row>
    <row r="7" spans="1:12" ht="13.5">
      <c r="A7" s="76">
        <v>2</v>
      </c>
      <c r="B7" s="55" t="s">
        <v>18</v>
      </c>
      <c r="C7" s="55">
        <v>4</v>
      </c>
      <c r="D7" s="77" t="s">
        <v>19</v>
      </c>
      <c r="E7" s="49">
        <v>20</v>
      </c>
      <c r="F7" s="49">
        <v>326</v>
      </c>
      <c r="G7" s="49">
        <v>1720840</v>
      </c>
      <c r="H7" s="78">
        <f t="shared" si="0"/>
        <v>5278.650306748466</v>
      </c>
      <c r="I7" s="79"/>
      <c r="J7" s="80"/>
      <c r="K7" s="80"/>
      <c r="L7" s="79"/>
    </row>
    <row r="8" spans="1:12" ht="13.5">
      <c r="A8" s="76">
        <v>2</v>
      </c>
      <c r="B8" s="55" t="s">
        <v>18</v>
      </c>
      <c r="C8" s="55">
        <v>5</v>
      </c>
      <c r="D8" s="77" t="s">
        <v>15</v>
      </c>
      <c r="E8" s="49">
        <v>20</v>
      </c>
      <c r="F8" s="49">
        <v>131</v>
      </c>
      <c r="G8" s="49">
        <v>595450</v>
      </c>
      <c r="H8" s="78">
        <f t="shared" si="0"/>
        <v>4545.419847328244</v>
      </c>
      <c r="I8" s="79"/>
      <c r="J8" s="80"/>
      <c r="K8" s="80"/>
      <c r="L8" s="79"/>
    </row>
    <row r="9" spans="1:12" ht="13.5">
      <c r="A9" s="76">
        <v>2</v>
      </c>
      <c r="B9" s="55" t="s">
        <v>18</v>
      </c>
      <c r="C9" s="55">
        <v>6</v>
      </c>
      <c r="D9" s="77" t="s">
        <v>16</v>
      </c>
      <c r="E9" s="49">
        <v>30</v>
      </c>
      <c r="F9" s="49">
        <v>360</v>
      </c>
      <c r="G9" s="49">
        <v>4055500</v>
      </c>
      <c r="H9" s="78">
        <f t="shared" si="0"/>
        <v>11265.277777777777</v>
      </c>
      <c r="I9" s="79"/>
      <c r="J9" s="80"/>
      <c r="K9" s="80"/>
      <c r="L9" s="79"/>
    </row>
    <row r="10" spans="1:12" ht="13.5">
      <c r="A10" s="76">
        <v>2</v>
      </c>
      <c r="B10" s="55" t="s">
        <v>18</v>
      </c>
      <c r="C10" s="55">
        <v>7</v>
      </c>
      <c r="D10" s="77" t="s">
        <v>9</v>
      </c>
      <c r="E10" s="49">
        <v>15</v>
      </c>
      <c r="F10" s="49">
        <v>115</v>
      </c>
      <c r="G10" s="49">
        <v>2261459</v>
      </c>
      <c r="H10" s="78">
        <f t="shared" si="0"/>
        <v>19664.86086956522</v>
      </c>
      <c r="I10" s="79"/>
      <c r="J10" s="80"/>
      <c r="K10" s="80"/>
      <c r="L10" s="79"/>
    </row>
    <row r="11" spans="1:12" ht="13.5">
      <c r="A11" s="76">
        <v>2</v>
      </c>
      <c r="B11" s="55" t="s">
        <v>18</v>
      </c>
      <c r="C11" s="55">
        <v>8</v>
      </c>
      <c r="D11" s="77" t="s">
        <v>137</v>
      </c>
      <c r="E11" s="49">
        <v>30</v>
      </c>
      <c r="F11" s="49">
        <v>505</v>
      </c>
      <c r="G11" s="49">
        <v>5956143</v>
      </c>
      <c r="H11" s="78">
        <f t="shared" si="0"/>
        <v>11794.342574257425</v>
      </c>
      <c r="I11" s="79"/>
      <c r="J11" s="80"/>
      <c r="K11" s="80"/>
      <c r="L11" s="79"/>
    </row>
    <row r="12" spans="1:12" ht="13.5">
      <c r="A12" s="76">
        <v>2</v>
      </c>
      <c r="B12" s="55" t="s">
        <v>18</v>
      </c>
      <c r="C12" s="55">
        <v>9</v>
      </c>
      <c r="D12" s="77" t="s">
        <v>17</v>
      </c>
      <c r="E12" s="49">
        <v>30</v>
      </c>
      <c r="F12" s="49">
        <v>328</v>
      </c>
      <c r="G12" s="49">
        <v>2079450</v>
      </c>
      <c r="H12" s="78">
        <f t="shared" si="0"/>
        <v>6339.786585365854</v>
      </c>
      <c r="I12" s="79"/>
      <c r="J12" s="80"/>
      <c r="K12" s="80"/>
      <c r="L12" s="79"/>
    </row>
    <row r="13" spans="1:12" ht="13.5">
      <c r="A13" s="76">
        <v>2</v>
      </c>
      <c r="B13" s="55" t="s">
        <v>18</v>
      </c>
      <c r="C13" s="55">
        <v>10</v>
      </c>
      <c r="D13" s="77" t="s">
        <v>35</v>
      </c>
      <c r="E13" s="49">
        <v>14</v>
      </c>
      <c r="F13" s="49">
        <v>165</v>
      </c>
      <c r="G13" s="49">
        <v>1983511</v>
      </c>
      <c r="H13" s="78">
        <f t="shared" si="0"/>
        <v>12021.278787878788</v>
      </c>
      <c r="I13" s="79"/>
      <c r="J13" s="80"/>
      <c r="K13" s="80"/>
      <c r="L13" s="79"/>
    </row>
    <row r="14" spans="1:12" ht="13.5">
      <c r="A14" s="76">
        <v>2</v>
      </c>
      <c r="B14" s="55" t="s">
        <v>18</v>
      </c>
      <c r="C14" s="55">
        <v>11</v>
      </c>
      <c r="D14" s="77" t="s">
        <v>37</v>
      </c>
      <c r="E14" s="49">
        <v>15</v>
      </c>
      <c r="F14" s="49">
        <v>208</v>
      </c>
      <c r="G14" s="49">
        <v>3749680</v>
      </c>
      <c r="H14" s="78">
        <f t="shared" si="0"/>
        <v>18027.30769230769</v>
      </c>
      <c r="I14" s="79"/>
      <c r="J14" s="80"/>
      <c r="K14" s="80"/>
      <c r="L14" s="79"/>
    </row>
    <row r="15" spans="1:12" ht="13.5">
      <c r="A15" s="76">
        <v>2</v>
      </c>
      <c r="B15" s="55" t="s">
        <v>18</v>
      </c>
      <c r="C15" s="55">
        <v>12</v>
      </c>
      <c r="D15" s="77" t="s">
        <v>4</v>
      </c>
      <c r="E15" s="49">
        <v>20</v>
      </c>
      <c r="F15" s="49">
        <v>218</v>
      </c>
      <c r="G15" s="49">
        <v>2570460</v>
      </c>
      <c r="H15" s="78">
        <f t="shared" si="0"/>
        <v>11791.100917431193</v>
      </c>
      <c r="I15" s="79"/>
      <c r="J15" s="80"/>
      <c r="K15" s="80"/>
      <c r="L15" s="79"/>
    </row>
    <row r="16" spans="1:12" ht="13.5">
      <c r="A16" s="76">
        <v>2</v>
      </c>
      <c r="B16" s="55" t="s">
        <v>18</v>
      </c>
      <c r="C16" s="55">
        <v>13</v>
      </c>
      <c r="D16" s="77" t="s">
        <v>138</v>
      </c>
      <c r="E16" s="49"/>
      <c r="F16" s="49"/>
      <c r="G16" s="49"/>
      <c r="H16" s="78">
        <f>IF(AND(F16&gt;0,G16&gt;0),G16/F16,0)</f>
        <v>0</v>
      </c>
      <c r="I16" s="79"/>
      <c r="J16" s="80"/>
      <c r="K16" s="80"/>
      <c r="L16" s="79"/>
    </row>
    <row r="17" spans="1:12" ht="13.5">
      <c r="A17" s="76">
        <v>2</v>
      </c>
      <c r="B17" s="55" t="s">
        <v>18</v>
      </c>
      <c r="C17" s="55">
        <v>14</v>
      </c>
      <c r="D17" s="77" t="s">
        <v>139</v>
      </c>
      <c r="E17" s="49">
        <v>20</v>
      </c>
      <c r="F17" s="49">
        <v>216</v>
      </c>
      <c r="G17" s="49">
        <v>1748941</v>
      </c>
      <c r="H17" s="78">
        <f>IF(AND(F17&gt;0,G17&gt;0),G17/F17,0)</f>
        <v>8096.949074074074</v>
      </c>
      <c r="I17" s="79"/>
      <c r="J17" s="80"/>
      <c r="K17" s="80"/>
      <c r="L17" s="79"/>
    </row>
    <row r="18" spans="1:12" ht="13.5">
      <c r="A18" s="76">
        <v>2</v>
      </c>
      <c r="B18" s="55" t="s">
        <v>18</v>
      </c>
      <c r="C18" s="55">
        <v>15</v>
      </c>
      <c r="D18" s="77" t="s">
        <v>5</v>
      </c>
      <c r="E18" s="49">
        <v>20</v>
      </c>
      <c r="F18" s="49">
        <v>236</v>
      </c>
      <c r="G18" s="49">
        <v>2167799</v>
      </c>
      <c r="H18" s="78">
        <f>IF(AND(F18&gt;0,G18&gt;0),G18/F18,0)</f>
        <v>9185.588983050848</v>
      </c>
      <c r="I18" s="79"/>
      <c r="J18" s="80"/>
      <c r="K18" s="80"/>
      <c r="L18" s="79"/>
    </row>
    <row r="19" spans="1:12" ht="13.5">
      <c r="A19" s="76">
        <v>2</v>
      </c>
      <c r="B19" s="55" t="s">
        <v>18</v>
      </c>
      <c r="C19" s="55">
        <v>16</v>
      </c>
      <c r="D19" s="77" t="s">
        <v>34</v>
      </c>
      <c r="E19" s="49">
        <v>10</v>
      </c>
      <c r="F19" s="49">
        <v>124</v>
      </c>
      <c r="G19" s="49">
        <v>2816328</v>
      </c>
      <c r="H19" s="78">
        <f aca="true" t="shared" si="1" ref="H19:H55">IF(AND(F19&gt;0,G19&gt;0),G19/F19,0)</f>
        <v>22712.322580645163</v>
      </c>
      <c r="I19" s="79"/>
      <c r="J19" s="80"/>
      <c r="K19" s="80"/>
      <c r="L19" s="79"/>
    </row>
    <row r="20" spans="1:12" ht="13.5">
      <c r="A20" s="76">
        <v>2</v>
      </c>
      <c r="B20" s="55" t="s">
        <v>18</v>
      </c>
      <c r="C20" s="55">
        <v>17</v>
      </c>
      <c r="D20" s="67" t="s">
        <v>140</v>
      </c>
      <c r="E20" s="49">
        <v>10</v>
      </c>
      <c r="F20" s="49">
        <v>91</v>
      </c>
      <c r="G20" s="49">
        <v>2126450</v>
      </c>
      <c r="H20" s="78">
        <f t="shared" si="1"/>
        <v>23367.582417582416</v>
      </c>
      <c r="I20" s="79"/>
      <c r="J20" s="80"/>
      <c r="K20" s="80"/>
      <c r="L20" s="79"/>
    </row>
    <row r="21" spans="1:12" ht="13.5">
      <c r="A21" s="76">
        <v>2</v>
      </c>
      <c r="B21" s="55" t="s">
        <v>18</v>
      </c>
      <c r="C21" s="55">
        <v>18</v>
      </c>
      <c r="D21" s="77" t="s">
        <v>12</v>
      </c>
      <c r="E21" s="49">
        <v>25</v>
      </c>
      <c r="F21" s="49">
        <v>162</v>
      </c>
      <c r="G21" s="49">
        <v>1142569</v>
      </c>
      <c r="H21" s="78">
        <f t="shared" si="1"/>
        <v>7052.895061728395</v>
      </c>
      <c r="I21" s="79"/>
      <c r="J21" s="80"/>
      <c r="K21" s="80"/>
      <c r="L21" s="79"/>
    </row>
    <row r="22" spans="1:12" ht="13.5">
      <c r="A22" s="76">
        <v>2</v>
      </c>
      <c r="B22" s="55" t="s">
        <v>18</v>
      </c>
      <c r="C22" s="55">
        <v>19</v>
      </c>
      <c r="D22" s="67" t="s">
        <v>141</v>
      </c>
      <c r="E22" s="49">
        <v>20</v>
      </c>
      <c r="F22" s="49">
        <v>149</v>
      </c>
      <c r="G22" s="49">
        <v>1077161</v>
      </c>
      <c r="H22" s="78">
        <f t="shared" si="1"/>
        <v>7229.268456375839</v>
      </c>
      <c r="I22" s="79"/>
      <c r="J22" s="80"/>
      <c r="K22" s="80"/>
      <c r="L22" s="79"/>
    </row>
    <row r="23" spans="1:12" ht="13.5">
      <c r="A23" s="76">
        <v>2</v>
      </c>
      <c r="B23" s="55" t="s">
        <v>18</v>
      </c>
      <c r="C23" s="55">
        <v>20</v>
      </c>
      <c r="D23" s="81" t="s">
        <v>142</v>
      </c>
      <c r="E23" s="49">
        <v>20</v>
      </c>
      <c r="F23" s="49">
        <v>157</v>
      </c>
      <c r="G23" s="49">
        <v>3950230</v>
      </c>
      <c r="H23" s="78">
        <f t="shared" si="1"/>
        <v>25160.700636942674</v>
      </c>
      <c r="I23" s="79"/>
      <c r="J23" s="80"/>
      <c r="K23" s="80"/>
      <c r="L23" s="79"/>
    </row>
    <row r="24" spans="1:12" ht="13.5">
      <c r="A24" s="76">
        <v>2</v>
      </c>
      <c r="B24" s="55" t="s">
        <v>18</v>
      </c>
      <c r="C24" s="55">
        <v>21</v>
      </c>
      <c r="D24" s="81" t="s">
        <v>143</v>
      </c>
      <c r="E24" s="49">
        <v>10</v>
      </c>
      <c r="F24" s="49">
        <v>117</v>
      </c>
      <c r="G24" s="49">
        <v>845819</v>
      </c>
      <c r="H24" s="78">
        <f t="shared" si="1"/>
        <v>7229.222222222223</v>
      </c>
      <c r="I24" s="79"/>
      <c r="J24" s="80"/>
      <c r="K24" s="80"/>
      <c r="L24" s="79"/>
    </row>
    <row r="25" spans="1:12" ht="13.5">
      <c r="A25" s="76">
        <v>2</v>
      </c>
      <c r="B25" s="55" t="s">
        <v>18</v>
      </c>
      <c r="C25" s="55">
        <v>22</v>
      </c>
      <c r="D25" s="82" t="s">
        <v>144</v>
      </c>
      <c r="E25" s="49">
        <v>30</v>
      </c>
      <c r="F25" s="49">
        <v>353</v>
      </c>
      <c r="G25" s="49">
        <v>2174616</v>
      </c>
      <c r="H25" s="78">
        <f t="shared" si="1"/>
        <v>6160.385269121813</v>
      </c>
      <c r="I25" s="79"/>
      <c r="J25" s="80"/>
      <c r="K25" s="80"/>
      <c r="L25" s="79"/>
    </row>
    <row r="26" spans="1:12" ht="13.5">
      <c r="A26" s="76">
        <v>2</v>
      </c>
      <c r="B26" s="55" t="s">
        <v>18</v>
      </c>
      <c r="C26" s="55">
        <v>23</v>
      </c>
      <c r="D26" s="81" t="s">
        <v>145</v>
      </c>
      <c r="E26" s="49">
        <v>20</v>
      </c>
      <c r="F26" s="49">
        <v>206</v>
      </c>
      <c r="G26" s="49">
        <v>1542000</v>
      </c>
      <c r="H26" s="78">
        <f t="shared" si="1"/>
        <v>7485.436893203883</v>
      </c>
      <c r="I26" s="79"/>
      <c r="J26" s="80"/>
      <c r="K26" s="80"/>
      <c r="L26" s="79"/>
    </row>
    <row r="27" spans="1:12" ht="13.5">
      <c r="A27" s="76">
        <v>2</v>
      </c>
      <c r="B27" s="55" t="s">
        <v>18</v>
      </c>
      <c r="C27" s="55">
        <v>24</v>
      </c>
      <c r="D27" s="77" t="s">
        <v>146</v>
      </c>
      <c r="E27" s="49">
        <v>25</v>
      </c>
      <c r="F27" s="49">
        <v>285</v>
      </c>
      <c r="G27" s="49">
        <v>12565870</v>
      </c>
      <c r="H27" s="78">
        <f t="shared" si="1"/>
        <v>44090.771929824565</v>
      </c>
      <c r="I27" s="79"/>
      <c r="J27" s="80"/>
      <c r="K27" s="80"/>
      <c r="L27" s="79"/>
    </row>
    <row r="28" spans="1:12" ht="13.5">
      <c r="A28" s="76">
        <v>2</v>
      </c>
      <c r="B28" s="55" t="s">
        <v>18</v>
      </c>
      <c r="C28" s="55">
        <v>25</v>
      </c>
      <c r="D28" s="67" t="s">
        <v>147</v>
      </c>
      <c r="E28" s="49">
        <v>21</v>
      </c>
      <c r="F28" s="49">
        <v>264</v>
      </c>
      <c r="G28" s="49">
        <v>2015050</v>
      </c>
      <c r="H28" s="78">
        <f t="shared" si="1"/>
        <v>7632.765151515152</v>
      </c>
      <c r="I28" s="79"/>
      <c r="J28" s="80"/>
      <c r="K28" s="80"/>
      <c r="L28" s="79"/>
    </row>
    <row r="29" spans="1:12" ht="13.5">
      <c r="A29" s="76">
        <v>2</v>
      </c>
      <c r="B29" s="55" t="s">
        <v>18</v>
      </c>
      <c r="C29" s="55">
        <v>26</v>
      </c>
      <c r="D29" s="81" t="s">
        <v>148</v>
      </c>
      <c r="E29" s="49">
        <v>10</v>
      </c>
      <c r="F29" s="49">
        <v>64</v>
      </c>
      <c r="G29" s="49">
        <v>480394</v>
      </c>
      <c r="H29" s="78">
        <f t="shared" si="1"/>
        <v>7506.15625</v>
      </c>
      <c r="I29" s="79"/>
      <c r="J29" s="80"/>
      <c r="K29" s="80"/>
      <c r="L29" s="79"/>
    </row>
    <row r="30" spans="1:12" ht="13.5">
      <c r="A30" s="76">
        <v>2</v>
      </c>
      <c r="B30" s="55" t="s">
        <v>18</v>
      </c>
      <c r="C30" s="55">
        <v>27</v>
      </c>
      <c r="D30" s="81" t="s">
        <v>149</v>
      </c>
      <c r="E30" s="49">
        <v>25</v>
      </c>
      <c r="F30" s="49">
        <v>300</v>
      </c>
      <c r="G30" s="49">
        <v>404500</v>
      </c>
      <c r="H30" s="78">
        <f t="shared" si="1"/>
        <v>1348.3333333333333</v>
      </c>
      <c r="I30" s="79"/>
      <c r="J30" s="80"/>
      <c r="K30" s="80"/>
      <c r="L30" s="79"/>
    </row>
    <row r="31" spans="1:12" ht="13.5">
      <c r="A31" s="76">
        <v>2</v>
      </c>
      <c r="B31" s="55" t="s">
        <v>18</v>
      </c>
      <c r="C31" s="55">
        <v>28</v>
      </c>
      <c r="D31" s="67" t="s">
        <v>150</v>
      </c>
      <c r="E31" s="49">
        <v>10</v>
      </c>
      <c r="F31" s="49">
        <v>70</v>
      </c>
      <c r="G31" s="49">
        <v>454195</v>
      </c>
      <c r="H31" s="78">
        <f t="shared" si="1"/>
        <v>6488.5</v>
      </c>
      <c r="I31" s="79"/>
      <c r="J31" s="80"/>
      <c r="K31" s="80"/>
      <c r="L31" s="79"/>
    </row>
    <row r="32" spans="1:12" ht="13.5">
      <c r="A32" s="76">
        <v>2</v>
      </c>
      <c r="B32" s="55" t="s">
        <v>18</v>
      </c>
      <c r="C32" s="55">
        <v>29</v>
      </c>
      <c r="D32" s="67" t="s">
        <v>151</v>
      </c>
      <c r="E32" s="49">
        <v>25</v>
      </c>
      <c r="F32" s="49">
        <v>324</v>
      </c>
      <c r="G32" s="49">
        <v>2410752</v>
      </c>
      <c r="H32" s="78">
        <f t="shared" si="1"/>
        <v>7440.592592592592</v>
      </c>
      <c r="I32" s="79"/>
      <c r="J32" s="80"/>
      <c r="K32" s="80"/>
      <c r="L32" s="79"/>
    </row>
    <row r="33" spans="1:12" ht="27">
      <c r="A33" s="76">
        <v>2</v>
      </c>
      <c r="B33" s="55" t="s">
        <v>18</v>
      </c>
      <c r="C33" s="55">
        <v>30</v>
      </c>
      <c r="D33" s="67" t="s">
        <v>152</v>
      </c>
      <c r="E33" s="49">
        <v>47</v>
      </c>
      <c r="F33" s="49">
        <v>534</v>
      </c>
      <c r="G33" s="49">
        <v>6330200</v>
      </c>
      <c r="H33" s="78">
        <f t="shared" si="1"/>
        <v>11854.307116104868</v>
      </c>
      <c r="I33" s="79"/>
      <c r="J33" s="80"/>
      <c r="K33" s="80"/>
      <c r="L33" s="79"/>
    </row>
    <row r="34" spans="1:12" ht="13.5">
      <c r="A34" s="76">
        <v>2</v>
      </c>
      <c r="B34" s="55" t="s">
        <v>18</v>
      </c>
      <c r="C34" s="55">
        <v>31</v>
      </c>
      <c r="D34" s="67" t="s">
        <v>153</v>
      </c>
      <c r="E34" s="49">
        <v>10</v>
      </c>
      <c r="F34" s="49">
        <v>118</v>
      </c>
      <c r="G34" s="49">
        <v>646300</v>
      </c>
      <c r="H34" s="78">
        <f t="shared" si="1"/>
        <v>5477.118644067797</v>
      </c>
      <c r="I34" s="79"/>
      <c r="J34" s="80"/>
      <c r="K34" s="80"/>
      <c r="L34" s="79"/>
    </row>
    <row r="35" spans="1:12" ht="13.5">
      <c r="A35" s="76">
        <v>2</v>
      </c>
      <c r="B35" s="55" t="s">
        <v>18</v>
      </c>
      <c r="C35" s="55">
        <v>32</v>
      </c>
      <c r="D35" s="67" t="s">
        <v>154</v>
      </c>
      <c r="E35" s="49">
        <v>20</v>
      </c>
      <c r="F35" s="49">
        <v>35</v>
      </c>
      <c r="G35" s="49">
        <v>672000</v>
      </c>
      <c r="H35" s="78">
        <f t="shared" si="1"/>
        <v>19200</v>
      </c>
      <c r="I35" s="79"/>
      <c r="J35" s="80"/>
      <c r="K35" s="80"/>
      <c r="L35" s="79"/>
    </row>
    <row r="36" spans="1:12" ht="27">
      <c r="A36" s="76">
        <v>2</v>
      </c>
      <c r="B36" s="55" t="s">
        <v>18</v>
      </c>
      <c r="C36" s="55">
        <v>33</v>
      </c>
      <c r="D36" s="81" t="s">
        <v>155</v>
      </c>
      <c r="E36" s="49">
        <v>30</v>
      </c>
      <c r="F36" s="49">
        <v>130</v>
      </c>
      <c r="G36" s="49">
        <v>2957100</v>
      </c>
      <c r="H36" s="78">
        <f t="shared" si="1"/>
        <v>22746.923076923078</v>
      </c>
      <c r="I36" s="79"/>
      <c r="J36" s="80"/>
      <c r="K36" s="80"/>
      <c r="L36" s="79"/>
    </row>
    <row r="37" spans="1:12" ht="13.5">
      <c r="A37" s="76">
        <v>2</v>
      </c>
      <c r="B37" s="55" t="s">
        <v>18</v>
      </c>
      <c r="C37" s="55">
        <v>34</v>
      </c>
      <c r="D37" s="67" t="s">
        <v>156</v>
      </c>
      <c r="E37" s="49">
        <v>10</v>
      </c>
      <c r="F37" s="49">
        <v>107</v>
      </c>
      <c r="G37" s="49">
        <v>631927</v>
      </c>
      <c r="H37" s="78">
        <f t="shared" si="1"/>
        <v>5905.859813084112</v>
      </c>
      <c r="I37" s="79" t="s">
        <v>129</v>
      </c>
      <c r="J37" s="80"/>
      <c r="K37" s="80"/>
      <c r="L37" s="79"/>
    </row>
    <row r="38" spans="1:12" ht="15.75" customHeight="1">
      <c r="A38" s="76">
        <v>2</v>
      </c>
      <c r="B38" s="55" t="s">
        <v>18</v>
      </c>
      <c r="C38" s="55">
        <v>35</v>
      </c>
      <c r="D38" s="83" t="s">
        <v>157</v>
      </c>
      <c r="E38" s="49">
        <v>10</v>
      </c>
      <c r="F38" s="49">
        <v>164</v>
      </c>
      <c r="G38" s="49">
        <v>1027900</v>
      </c>
      <c r="H38" s="78">
        <f t="shared" si="1"/>
        <v>6267.682926829269</v>
      </c>
      <c r="I38" s="79"/>
      <c r="J38" s="80" t="s">
        <v>8</v>
      </c>
      <c r="K38" s="80"/>
      <c r="L38" s="79"/>
    </row>
    <row r="39" spans="1:12" ht="13.5">
      <c r="A39" s="76">
        <v>2</v>
      </c>
      <c r="B39" s="55" t="s">
        <v>18</v>
      </c>
      <c r="C39" s="55">
        <v>36</v>
      </c>
      <c r="D39" s="84" t="s">
        <v>158</v>
      </c>
      <c r="E39" s="49">
        <v>15</v>
      </c>
      <c r="F39" s="49">
        <v>153</v>
      </c>
      <c r="G39" s="49">
        <v>538000</v>
      </c>
      <c r="H39" s="78">
        <f t="shared" si="1"/>
        <v>3516.3398692810456</v>
      </c>
      <c r="I39" s="79"/>
      <c r="J39" s="80"/>
      <c r="K39" s="80" t="s">
        <v>117</v>
      </c>
      <c r="L39" s="79"/>
    </row>
    <row r="40" spans="1:12" ht="13.5">
      <c r="A40" s="76">
        <v>2</v>
      </c>
      <c r="B40" s="55" t="s">
        <v>18</v>
      </c>
      <c r="C40" s="55">
        <v>37</v>
      </c>
      <c r="D40" s="84" t="s">
        <v>159</v>
      </c>
      <c r="E40" s="49">
        <v>20</v>
      </c>
      <c r="F40" s="49">
        <v>179</v>
      </c>
      <c r="G40" s="49">
        <v>1163475</v>
      </c>
      <c r="H40" s="78">
        <f t="shared" si="1"/>
        <v>6499.860335195531</v>
      </c>
      <c r="I40" s="79"/>
      <c r="J40" s="80" t="s">
        <v>74</v>
      </c>
      <c r="K40" s="80"/>
      <c r="L40" s="79"/>
    </row>
    <row r="41" spans="1:12" ht="13.5">
      <c r="A41" s="76">
        <v>2</v>
      </c>
      <c r="B41" s="55" t="s">
        <v>18</v>
      </c>
      <c r="C41" s="55">
        <v>38</v>
      </c>
      <c r="D41" s="81" t="s">
        <v>160</v>
      </c>
      <c r="E41" s="49">
        <v>20</v>
      </c>
      <c r="F41" s="49">
        <v>197</v>
      </c>
      <c r="G41" s="49">
        <v>2318945</v>
      </c>
      <c r="H41" s="78">
        <f t="shared" si="1"/>
        <v>11771.294416243654</v>
      </c>
      <c r="I41" s="79"/>
      <c r="J41" s="80" t="s">
        <v>8</v>
      </c>
      <c r="K41" s="80"/>
      <c r="L41" s="79"/>
    </row>
    <row r="42" spans="1:12" ht="13.5">
      <c r="A42" s="76">
        <v>2</v>
      </c>
      <c r="B42" s="55" t="s">
        <v>18</v>
      </c>
      <c r="C42" s="55">
        <v>39</v>
      </c>
      <c r="D42" s="81" t="s">
        <v>161</v>
      </c>
      <c r="E42" s="49">
        <v>17</v>
      </c>
      <c r="F42" s="49">
        <v>197</v>
      </c>
      <c r="G42" s="49">
        <v>769842</v>
      </c>
      <c r="H42" s="78">
        <f t="shared" si="1"/>
        <v>3907.8274111675128</v>
      </c>
      <c r="I42" s="79"/>
      <c r="J42" s="80" t="s">
        <v>11</v>
      </c>
      <c r="K42" s="80"/>
      <c r="L42" s="79"/>
    </row>
    <row r="43" spans="1:12" ht="13.5">
      <c r="A43" s="76">
        <v>2</v>
      </c>
      <c r="B43" s="55" t="s">
        <v>18</v>
      </c>
      <c r="C43" s="55">
        <v>40</v>
      </c>
      <c r="D43" s="67" t="s">
        <v>162</v>
      </c>
      <c r="E43" s="49">
        <v>20</v>
      </c>
      <c r="F43" s="49">
        <v>146</v>
      </c>
      <c r="G43" s="49">
        <v>461400</v>
      </c>
      <c r="H43" s="78">
        <f t="shared" si="1"/>
        <v>3160.27397260274</v>
      </c>
      <c r="I43" s="79"/>
      <c r="J43" s="80"/>
      <c r="K43" s="80" t="s">
        <v>118</v>
      </c>
      <c r="L43" s="79"/>
    </row>
    <row r="44" spans="1:12" ht="13.5">
      <c r="A44" s="76">
        <v>2</v>
      </c>
      <c r="B44" s="55" t="s">
        <v>18</v>
      </c>
      <c r="C44" s="55">
        <v>41</v>
      </c>
      <c r="D44" s="67" t="s">
        <v>163</v>
      </c>
      <c r="E44" s="49">
        <v>20</v>
      </c>
      <c r="F44" s="49">
        <v>40</v>
      </c>
      <c r="G44" s="49">
        <v>949435</v>
      </c>
      <c r="H44" s="78">
        <f t="shared" si="1"/>
        <v>23735.875</v>
      </c>
      <c r="I44" s="79" t="s">
        <v>129</v>
      </c>
      <c r="J44" s="80"/>
      <c r="K44" s="80"/>
      <c r="L44" s="79"/>
    </row>
    <row r="45" spans="1:12" ht="13.5">
      <c r="A45" s="76">
        <v>2</v>
      </c>
      <c r="B45" s="55" t="s">
        <v>18</v>
      </c>
      <c r="C45" s="55">
        <v>42</v>
      </c>
      <c r="D45" s="67" t="s">
        <v>164</v>
      </c>
      <c r="E45" s="49">
        <v>20</v>
      </c>
      <c r="F45" s="49">
        <v>117</v>
      </c>
      <c r="G45" s="49">
        <v>1103550</v>
      </c>
      <c r="H45" s="78">
        <f t="shared" si="1"/>
        <v>9432.051282051281</v>
      </c>
      <c r="I45" s="79" t="s">
        <v>165</v>
      </c>
      <c r="J45" s="80"/>
      <c r="K45" s="80" t="s">
        <v>117</v>
      </c>
      <c r="L45" s="79"/>
    </row>
    <row r="46" spans="1:12" ht="13.5">
      <c r="A46" s="76">
        <v>2</v>
      </c>
      <c r="B46" s="55" t="s">
        <v>18</v>
      </c>
      <c r="C46" s="55">
        <v>43</v>
      </c>
      <c r="D46" s="67" t="s">
        <v>166</v>
      </c>
      <c r="E46" s="49">
        <v>10</v>
      </c>
      <c r="F46" s="49">
        <v>51</v>
      </c>
      <c r="G46" s="49">
        <v>161300</v>
      </c>
      <c r="H46" s="78">
        <f t="shared" si="1"/>
        <v>3162.7450980392155</v>
      </c>
      <c r="I46" s="79" t="s">
        <v>129</v>
      </c>
      <c r="J46" s="80"/>
      <c r="K46" s="80"/>
      <c r="L46" s="79"/>
    </row>
    <row r="47" spans="1:12" ht="13.5">
      <c r="A47" s="76">
        <v>2</v>
      </c>
      <c r="B47" s="55" t="s">
        <v>18</v>
      </c>
      <c r="C47" s="55">
        <v>44</v>
      </c>
      <c r="D47" s="67" t="s">
        <v>167</v>
      </c>
      <c r="E47" s="49">
        <v>10</v>
      </c>
      <c r="F47" s="49">
        <v>61</v>
      </c>
      <c r="G47" s="49">
        <v>408450</v>
      </c>
      <c r="H47" s="78">
        <f t="shared" si="1"/>
        <v>6695.901639344263</v>
      </c>
      <c r="I47" s="79" t="s">
        <v>129</v>
      </c>
      <c r="J47" s="80"/>
      <c r="K47" s="80"/>
      <c r="L47" s="79"/>
    </row>
    <row r="48" spans="1:12" ht="13.5">
      <c r="A48" s="76">
        <v>2</v>
      </c>
      <c r="B48" s="55" t="s">
        <v>18</v>
      </c>
      <c r="C48" s="55">
        <v>45</v>
      </c>
      <c r="D48" s="67" t="s">
        <v>168</v>
      </c>
      <c r="E48" s="49">
        <v>20</v>
      </c>
      <c r="F48" s="49">
        <v>228</v>
      </c>
      <c r="G48" s="49">
        <v>1761500</v>
      </c>
      <c r="H48" s="78">
        <f t="shared" si="1"/>
        <v>7725.877192982456</v>
      </c>
      <c r="I48" s="79" t="s">
        <v>129</v>
      </c>
      <c r="J48" s="80"/>
      <c r="K48" s="80"/>
      <c r="L48" s="79"/>
    </row>
    <row r="49" spans="1:12" ht="13.5">
      <c r="A49" s="76">
        <v>2</v>
      </c>
      <c r="B49" s="55" t="s">
        <v>18</v>
      </c>
      <c r="C49" s="55">
        <v>46</v>
      </c>
      <c r="D49" s="67" t="s">
        <v>169</v>
      </c>
      <c r="E49" s="49">
        <v>20</v>
      </c>
      <c r="F49" s="49">
        <v>60</v>
      </c>
      <c r="G49" s="49">
        <v>410950</v>
      </c>
      <c r="H49" s="78">
        <f t="shared" si="1"/>
        <v>6849.166666666667</v>
      </c>
      <c r="I49" s="79" t="s">
        <v>129</v>
      </c>
      <c r="J49" s="80"/>
      <c r="K49" s="80"/>
      <c r="L49" s="79"/>
    </row>
    <row r="50" spans="1:12" ht="13.5">
      <c r="A50" s="76">
        <v>2</v>
      </c>
      <c r="B50" s="55" t="s">
        <v>18</v>
      </c>
      <c r="C50" s="55">
        <v>47</v>
      </c>
      <c r="D50" s="67" t="s">
        <v>170</v>
      </c>
      <c r="E50" s="49">
        <v>15</v>
      </c>
      <c r="F50" s="49">
        <v>98</v>
      </c>
      <c r="G50" s="49">
        <v>225975</v>
      </c>
      <c r="H50" s="78">
        <f t="shared" si="1"/>
        <v>2305.8673469387754</v>
      </c>
      <c r="I50" s="79"/>
      <c r="J50" s="80" t="s">
        <v>165</v>
      </c>
      <c r="K50" s="80" t="s">
        <v>2</v>
      </c>
      <c r="L50" s="79"/>
    </row>
    <row r="51" spans="1:12" ht="13.5">
      <c r="A51" s="76">
        <v>2</v>
      </c>
      <c r="B51" s="55" t="s">
        <v>18</v>
      </c>
      <c r="C51" s="55">
        <v>48</v>
      </c>
      <c r="D51" s="67" t="s">
        <v>171</v>
      </c>
      <c r="E51" s="49">
        <v>10</v>
      </c>
      <c r="F51" s="49">
        <v>42</v>
      </c>
      <c r="G51" s="49">
        <v>185100</v>
      </c>
      <c r="H51" s="78">
        <f t="shared" si="1"/>
        <v>4407.142857142857</v>
      </c>
      <c r="I51" s="79" t="s">
        <v>129</v>
      </c>
      <c r="J51" s="80"/>
      <c r="K51" s="80"/>
      <c r="L51" s="79"/>
    </row>
    <row r="52" spans="1:12" ht="13.5">
      <c r="A52" s="76">
        <v>2</v>
      </c>
      <c r="B52" s="55" t="s">
        <v>18</v>
      </c>
      <c r="C52" s="55">
        <v>49</v>
      </c>
      <c r="D52" s="67" t="s">
        <v>172</v>
      </c>
      <c r="E52" s="49">
        <v>20</v>
      </c>
      <c r="F52" s="49">
        <v>291</v>
      </c>
      <c r="G52" s="49">
        <v>1771394</v>
      </c>
      <c r="H52" s="78">
        <f t="shared" si="1"/>
        <v>6087.264604810996</v>
      </c>
      <c r="I52" s="79"/>
      <c r="J52" s="80" t="s">
        <v>8</v>
      </c>
      <c r="K52" s="80"/>
      <c r="L52" s="79"/>
    </row>
    <row r="53" spans="1:12" ht="13.5">
      <c r="A53" s="76">
        <v>2</v>
      </c>
      <c r="B53" s="55" t="s">
        <v>18</v>
      </c>
      <c r="C53" s="55">
        <v>50</v>
      </c>
      <c r="D53" s="67" t="s">
        <v>173</v>
      </c>
      <c r="E53" s="49">
        <v>28</v>
      </c>
      <c r="F53" s="49">
        <v>343</v>
      </c>
      <c r="G53" s="49">
        <v>3772970</v>
      </c>
      <c r="H53" s="78">
        <f t="shared" si="1"/>
        <v>10999.91253644315</v>
      </c>
      <c r="I53" s="79"/>
      <c r="J53" s="80" t="s">
        <v>8</v>
      </c>
      <c r="K53" s="80"/>
      <c r="L53" s="79"/>
    </row>
    <row r="54" spans="1:12" ht="13.5">
      <c r="A54" s="76">
        <v>2</v>
      </c>
      <c r="B54" s="55" t="s">
        <v>18</v>
      </c>
      <c r="C54" s="55">
        <v>51</v>
      </c>
      <c r="D54" s="67" t="s">
        <v>174</v>
      </c>
      <c r="E54" s="49">
        <v>20</v>
      </c>
      <c r="F54" s="49">
        <v>18</v>
      </c>
      <c r="G54" s="49">
        <v>341850</v>
      </c>
      <c r="H54" s="78">
        <f t="shared" si="1"/>
        <v>18991.666666666668</v>
      </c>
      <c r="I54" s="79"/>
      <c r="J54" s="80"/>
      <c r="K54" s="80" t="s">
        <v>121</v>
      </c>
      <c r="L54" s="79"/>
    </row>
    <row r="55" spans="1:12" ht="13.5">
      <c r="A55" s="76">
        <v>2</v>
      </c>
      <c r="B55" s="55" t="s">
        <v>18</v>
      </c>
      <c r="C55" s="55">
        <v>52</v>
      </c>
      <c r="D55" s="67" t="s">
        <v>175</v>
      </c>
      <c r="E55" s="49">
        <v>20</v>
      </c>
      <c r="F55" s="49">
        <v>244</v>
      </c>
      <c r="G55" s="49">
        <v>2736783</v>
      </c>
      <c r="H55" s="78">
        <f t="shared" si="1"/>
        <v>11216.323770491803</v>
      </c>
      <c r="I55" s="79"/>
      <c r="J55" s="80" t="s">
        <v>13</v>
      </c>
      <c r="K55" s="80"/>
      <c r="L55" s="79"/>
    </row>
    <row r="56" spans="1:12" ht="13.5">
      <c r="A56" s="76"/>
      <c r="B56" s="55" t="s">
        <v>125</v>
      </c>
      <c r="C56" s="55"/>
      <c r="D56" s="55"/>
      <c r="E56" s="85">
        <f>SUM(E4:E55)</f>
        <v>1002</v>
      </c>
      <c r="F56" s="85">
        <f>SUM(F4:F55)</f>
        <v>9679</v>
      </c>
      <c r="G56" s="85">
        <f>SUM(G4:G55)</f>
        <v>100132842</v>
      </c>
      <c r="H56" s="86">
        <f>IF(AND(F56&gt;0,G56&gt;0),G56/F56,0)</f>
        <v>10345.370596135965</v>
      </c>
      <c r="I56" s="85"/>
      <c r="J56" s="85"/>
      <c r="K56" s="85"/>
      <c r="L56" s="85"/>
    </row>
    <row r="57" ht="13.5">
      <c r="D57" s="72"/>
    </row>
    <row r="58" ht="13.5">
      <c r="D58" s="72"/>
    </row>
    <row r="59" ht="13.5">
      <c r="D59" s="72"/>
    </row>
    <row r="60" ht="13.5">
      <c r="D60" s="72"/>
    </row>
  </sheetData>
  <sheetProtection/>
  <mergeCells count="6">
    <mergeCell ref="A2:B3"/>
    <mergeCell ref="C2:D3"/>
    <mergeCell ref="E2:H2"/>
    <mergeCell ref="I2:I3"/>
    <mergeCell ref="J2:K2"/>
    <mergeCell ref="L2:L3"/>
  </mergeCells>
  <dataValidations count="1">
    <dataValidation allowBlank="1" showInputMessage="1" showErrorMessage="1" sqref="D37"/>
  </dataValidations>
  <printOptions/>
  <pageMargins left="0.7086614173228347" right="0.15748031496062992" top="0.38" bottom="0.27" header="0.31496062992125984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61" bestFit="1" customWidth="1"/>
    <col min="2" max="2" width="11.00390625" style="58" bestFit="1" customWidth="1"/>
    <col min="3" max="3" width="4.50390625" style="58" bestFit="1" customWidth="1"/>
    <col min="4" max="4" width="44.37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60" customWidth="1"/>
    <col min="10" max="11" width="12.625" style="60" customWidth="1"/>
    <col min="12" max="12" width="6.625" style="60" customWidth="1"/>
    <col min="13" max="16384" width="9.00390625" style="61" customWidth="1"/>
  </cols>
  <sheetData>
    <row r="1" ht="16.5" customHeight="1">
      <c r="A1" s="72" t="s">
        <v>105</v>
      </c>
    </row>
    <row r="2" spans="1:12" ht="13.5" customHeight="1">
      <c r="A2" s="159" t="s">
        <v>23</v>
      </c>
      <c r="B2" s="160"/>
      <c r="C2" s="163" t="s">
        <v>24</v>
      </c>
      <c r="D2" s="160"/>
      <c r="E2" s="151" t="s">
        <v>126</v>
      </c>
      <c r="F2" s="151"/>
      <c r="G2" s="151"/>
      <c r="H2" s="151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s="57" customFormat="1" ht="15" customHeight="1">
      <c r="A4" s="68">
        <v>2</v>
      </c>
      <c r="B4" s="47" t="s">
        <v>18</v>
      </c>
      <c r="C4" s="47" t="s">
        <v>120</v>
      </c>
      <c r="D4" s="54" t="s">
        <v>176</v>
      </c>
      <c r="E4" s="43"/>
      <c r="F4" s="43"/>
      <c r="G4" s="43"/>
      <c r="H4" s="51">
        <f>IF(AND(F4&gt;0,G4&gt;0),G4/F4,0)</f>
        <v>0</v>
      </c>
      <c r="I4" s="46"/>
      <c r="J4" s="44" t="s">
        <v>108</v>
      </c>
      <c r="K4" s="44"/>
      <c r="L4" s="46"/>
    </row>
    <row r="5" spans="1:12" ht="15" customHeight="1">
      <c r="A5" s="68">
        <v>2</v>
      </c>
      <c r="B5" s="47" t="s">
        <v>18</v>
      </c>
      <c r="C5" s="47">
        <v>1</v>
      </c>
      <c r="D5" s="89" t="s">
        <v>177</v>
      </c>
      <c r="E5" s="49">
        <v>55</v>
      </c>
      <c r="F5" s="50">
        <v>633</v>
      </c>
      <c r="G5" s="50">
        <v>6251587</v>
      </c>
      <c r="H5" s="51">
        <f>IF(AND(F5&gt;0,G5&gt;0),G5/F5,0)</f>
        <v>9876.124802527645</v>
      </c>
      <c r="I5" s="90"/>
      <c r="J5" s="53"/>
      <c r="K5" s="53"/>
      <c r="L5" s="90"/>
    </row>
    <row r="6" spans="1:12" ht="15" customHeight="1">
      <c r="A6" s="68">
        <v>2</v>
      </c>
      <c r="B6" s="47" t="s">
        <v>18</v>
      </c>
      <c r="C6" s="47">
        <v>2</v>
      </c>
      <c r="D6" s="89" t="s">
        <v>38</v>
      </c>
      <c r="E6" s="50">
        <v>59</v>
      </c>
      <c r="F6" s="50">
        <v>712</v>
      </c>
      <c r="G6" s="50">
        <v>16792662</v>
      </c>
      <c r="H6" s="51">
        <f>IF(AND(F6&gt;0,G6&gt;0),G6/F6,0)</f>
        <v>23585.199438202246</v>
      </c>
      <c r="I6" s="90"/>
      <c r="J6" s="53"/>
      <c r="K6" s="53"/>
      <c r="L6" s="90"/>
    </row>
    <row r="7" spans="1:12" ht="15" customHeight="1">
      <c r="A7" s="68">
        <v>2</v>
      </c>
      <c r="B7" s="47" t="s">
        <v>18</v>
      </c>
      <c r="C7" s="47">
        <v>3</v>
      </c>
      <c r="D7" s="89" t="s">
        <v>39</v>
      </c>
      <c r="E7" s="50">
        <v>58</v>
      </c>
      <c r="F7" s="50">
        <v>704</v>
      </c>
      <c r="G7" s="50">
        <v>24488033</v>
      </c>
      <c r="H7" s="51">
        <f>IF(AND(F7&gt;0,G7&gt;0),G7/F7,0)</f>
        <v>34784.13778409091</v>
      </c>
      <c r="I7" s="90"/>
      <c r="J7" s="53"/>
      <c r="K7" s="53"/>
      <c r="L7" s="90"/>
    </row>
    <row r="8" spans="1:12" ht="13.5">
      <c r="A8" s="68"/>
      <c r="B8" s="47" t="s">
        <v>125</v>
      </c>
      <c r="C8" s="47"/>
      <c r="D8" s="62"/>
      <c r="E8" s="69">
        <f>SUM(E4:E7)</f>
        <v>172</v>
      </c>
      <c r="F8" s="69">
        <f>SUM(F4:F7)</f>
        <v>2049</v>
      </c>
      <c r="G8" s="69">
        <f>SUM(G4:G7)</f>
        <v>47532282</v>
      </c>
      <c r="H8" s="70">
        <f>IF(AND(F8&gt;0,G8&gt;0),G8/F8,0)</f>
        <v>23197.795021961934</v>
      </c>
      <c r="I8" s="69"/>
      <c r="J8" s="69"/>
      <c r="K8" s="69"/>
      <c r="L8" s="69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61" customWidth="1"/>
    <col min="2" max="2" width="11.00390625" style="58" bestFit="1" customWidth="1"/>
    <col min="3" max="3" width="4.50390625" style="58" bestFit="1" customWidth="1"/>
    <col min="4" max="4" width="50.62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91" customWidth="1"/>
    <col min="10" max="11" width="12.625" style="91" customWidth="1"/>
    <col min="12" max="12" width="6.625" style="92" customWidth="1"/>
    <col min="13" max="16384" width="9.00390625" style="61" customWidth="1"/>
  </cols>
  <sheetData>
    <row r="1" ht="18" customHeight="1">
      <c r="A1" s="72" t="s">
        <v>106</v>
      </c>
    </row>
    <row r="2" spans="1:12" ht="13.5" customHeight="1">
      <c r="A2" s="159" t="s">
        <v>23</v>
      </c>
      <c r="B2" s="160"/>
      <c r="C2" s="163" t="s">
        <v>24</v>
      </c>
      <c r="D2" s="160"/>
      <c r="E2" s="151" t="s">
        <v>126</v>
      </c>
      <c r="F2" s="151"/>
      <c r="G2" s="151"/>
      <c r="H2" s="151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5" customHeight="1">
      <c r="A4" s="68">
        <v>2</v>
      </c>
      <c r="B4" s="47" t="s">
        <v>18</v>
      </c>
      <c r="C4" s="68">
        <v>1</v>
      </c>
      <c r="D4" s="89" t="s">
        <v>40</v>
      </c>
      <c r="E4" s="50">
        <v>20</v>
      </c>
      <c r="F4" s="51">
        <v>230</v>
      </c>
      <c r="G4" s="51">
        <v>862500</v>
      </c>
      <c r="H4" s="51">
        <f>IF(AND(F4&gt;0,G4&gt;0),G4/F4,0)</f>
        <v>3750</v>
      </c>
      <c r="I4" s="90"/>
      <c r="J4" s="53"/>
      <c r="K4" s="53"/>
      <c r="L4" s="90"/>
    </row>
    <row r="5" spans="1:12" ht="15" customHeight="1">
      <c r="A5" s="68">
        <v>2</v>
      </c>
      <c r="B5" s="47" t="s">
        <v>18</v>
      </c>
      <c r="C5" s="68" t="s">
        <v>110</v>
      </c>
      <c r="D5" s="67" t="s">
        <v>178</v>
      </c>
      <c r="E5" s="50"/>
      <c r="F5" s="51"/>
      <c r="G5" s="51"/>
      <c r="H5" s="51"/>
      <c r="I5" s="90"/>
      <c r="J5" s="53" t="s">
        <v>107</v>
      </c>
      <c r="K5" s="53" t="s">
        <v>110</v>
      </c>
      <c r="L5" s="90"/>
    </row>
    <row r="6" spans="1:12" ht="13.5">
      <c r="A6" s="68"/>
      <c r="B6" s="47" t="s">
        <v>125</v>
      </c>
      <c r="C6" s="47"/>
      <c r="D6" s="62"/>
      <c r="E6" s="69">
        <f>SUM(E4:E5)</f>
        <v>20</v>
      </c>
      <c r="F6" s="69">
        <f>SUM(F4:F5)</f>
        <v>230</v>
      </c>
      <c r="G6" s="69">
        <f>SUM(G4:G5)</f>
        <v>862500</v>
      </c>
      <c r="H6" s="70">
        <f>IF(AND(F6&gt;0,G6&gt;0),G6/F6,0)</f>
        <v>3750</v>
      </c>
      <c r="I6" s="65"/>
      <c r="J6" s="65"/>
      <c r="K6" s="65"/>
      <c r="L6" s="93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4330708661417323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61" bestFit="1" customWidth="1"/>
    <col min="2" max="2" width="11.00390625" style="58" bestFit="1" customWidth="1"/>
    <col min="3" max="3" width="4.50390625" style="58" bestFit="1" customWidth="1"/>
    <col min="4" max="4" width="50.62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60" customWidth="1"/>
    <col min="10" max="11" width="12.625" style="60" customWidth="1"/>
    <col min="12" max="12" width="6.625" style="60" customWidth="1"/>
    <col min="13" max="16384" width="9.00390625" style="61" customWidth="1"/>
  </cols>
  <sheetData>
    <row r="1" ht="16.5" customHeight="1">
      <c r="A1" s="72" t="s">
        <v>14</v>
      </c>
    </row>
    <row r="2" spans="1:12" ht="13.5" customHeight="1">
      <c r="A2" s="159" t="s">
        <v>23</v>
      </c>
      <c r="B2" s="160"/>
      <c r="C2" s="163" t="s">
        <v>24</v>
      </c>
      <c r="D2" s="160"/>
      <c r="E2" s="151" t="s">
        <v>126</v>
      </c>
      <c r="F2" s="151"/>
      <c r="G2" s="151"/>
      <c r="H2" s="151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5" customHeight="1">
      <c r="A4" s="68">
        <v>2</v>
      </c>
      <c r="B4" s="47" t="s">
        <v>18</v>
      </c>
      <c r="C4" s="68">
        <v>1</v>
      </c>
      <c r="D4" s="89" t="s">
        <v>41</v>
      </c>
      <c r="E4" s="50">
        <v>50</v>
      </c>
      <c r="F4" s="50">
        <v>583</v>
      </c>
      <c r="G4" s="50">
        <v>9428944</v>
      </c>
      <c r="H4" s="51">
        <f>IF(AND(F4&gt;0,G4&gt;0),G4/F4,0)</f>
        <v>16173.145797598629</v>
      </c>
      <c r="I4" s="90"/>
      <c r="J4" s="53"/>
      <c r="K4" s="53"/>
      <c r="L4" s="90"/>
    </row>
    <row r="5" spans="1:12" ht="15" customHeight="1">
      <c r="A5" s="94">
        <v>2</v>
      </c>
      <c r="B5" s="95" t="s">
        <v>18</v>
      </c>
      <c r="C5" s="94">
        <v>2</v>
      </c>
      <c r="D5" s="96" t="s">
        <v>42</v>
      </c>
      <c r="E5" s="97">
        <v>65</v>
      </c>
      <c r="F5" s="97">
        <v>1048</v>
      </c>
      <c r="G5" s="97">
        <v>9184735</v>
      </c>
      <c r="H5" s="98">
        <f>IF(AND(F5&gt;0,G5&gt;0),G5/F5,0)</f>
        <v>8764.060114503816</v>
      </c>
      <c r="I5" s="99"/>
      <c r="J5" s="100"/>
      <c r="K5" s="100"/>
      <c r="L5" s="99"/>
    </row>
    <row r="6" spans="1:12" ht="13.5">
      <c r="A6" s="68"/>
      <c r="B6" s="47" t="s">
        <v>125</v>
      </c>
      <c r="C6" s="47"/>
      <c r="D6" s="62"/>
      <c r="E6" s="69">
        <f>SUM(E4:E5)</f>
        <v>115</v>
      </c>
      <c r="F6" s="69">
        <f>SUM(F4:F5)</f>
        <v>1631</v>
      </c>
      <c r="G6" s="69">
        <f>SUM(G4:G5)</f>
        <v>18613679</v>
      </c>
      <c r="H6" s="70">
        <f>IF(AND(F6&gt;0,G6&gt;0),G6/F6,0)</f>
        <v>11412.43347639485</v>
      </c>
      <c r="I6" s="69"/>
      <c r="J6" s="69"/>
      <c r="K6" s="69"/>
      <c r="L6" s="69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view="pageBreakPreview" zoomScaleSheetLayoutView="100" zoomScalePageLayoutView="0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50390625" style="61" bestFit="1" customWidth="1"/>
    <col min="2" max="2" width="11.00390625" style="58" bestFit="1" customWidth="1"/>
    <col min="3" max="3" width="4.50390625" style="72" bestFit="1" customWidth="1"/>
    <col min="4" max="4" width="50.62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101" customWidth="1"/>
    <col min="10" max="10" width="14.625" style="101" customWidth="1"/>
    <col min="11" max="11" width="14.125" style="101" bestFit="1" customWidth="1"/>
    <col min="12" max="12" width="6.625" style="101" customWidth="1"/>
    <col min="13" max="16384" width="9.00390625" style="61" customWidth="1"/>
  </cols>
  <sheetData>
    <row r="1" ht="17.25" customHeight="1">
      <c r="A1" s="72" t="s">
        <v>8</v>
      </c>
    </row>
    <row r="2" spans="1:12" ht="13.5" customHeight="1">
      <c r="A2" s="159" t="s">
        <v>23</v>
      </c>
      <c r="B2" s="160"/>
      <c r="C2" s="163" t="s">
        <v>24</v>
      </c>
      <c r="D2" s="160"/>
      <c r="E2" s="151" t="s">
        <v>126</v>
      </c>
      <c r="F2" s="151"/>
      <c r="G2" s="151"/>
      <c r="H2" s="151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3.5" customHeight="1">
      <c r="A4" s="68">
        <v>2</v>
      </c>
      <c r="B4" s="47" t="s">
        <v>18</v>
      </c>
      <c r="C4" s="55">
        <v>1</v>
      </c>
      <c r="D4" s="54" t="s">
        <v>43</v>
      </c>
      <c r="E4" s="50">
        <v>20</v>
      </c>
      <c r="F4" s="50">
        <v>220</v>
      </c>
      <c r="G4" s="50">
        <v>1600880</v>
      </c>
      <c r="H4" s="51">
        <f aca="true" t="shared" si="0" ref="H4:H33">IF(AND(F4&gt;0,G4&gt;0),G4/F4,0)</f>
        <v>7276.727272727273</v>
      </c>
      <c r="I4" s="90"/>
      <c r="J4" s="53"/>
      <c r="K4" s="53"/>
      <c r="L4" s="90"/>
    </row>
    <row r="5" spans="1:12" ht="13.5">
      <c r="A5" s="68">
        <v>2</v>
      </c>
      <c r="B5" s="47" t="s">
        <v>18</v>
      </c>
      <c r="C5" s="55">
        <v>2</v>
      </c>
      <c r="D5" s="54" t="s">
        <v>44</v>
      </c>
      <c r="E5" s="50">
        <v>20</v>
      </c>
      <c r="F5" s="50">
        <v>250</v>
      </c>
      <c r="G5" s="50">
        <v>1527174</v>
      </c>
      <c r="H5" s="51">
        <f t="shared" si="0"/>
        <v>6108.696</v>
      </c>
      <c r="I5" s="90"/>
      <c r="J5" s="53"/>
      <c r="K5" s="53"/>
      <c r="L5" s="90"/>
    </row>
    <row r="6" spans="1:12" ht="13.5">
      <c r="A6" s="68">
        <v>2</v>
      </c>
      <c r="B6" s="47" t="s">
        <v>18</v>
      </c>
      <c r="C6" s="55">
        <v>3</v>
      </c>
      <c r="D6" s="89" t="s">
        <v>45</v>
      </c>
      <c r="E6" s="50">
        <v>20</v>
      </c>
      <c r="F6" s="50">
        <v>309</v>
      </c>
      <c r="G6" s="50">
        <v>4157675</v>
      </c>
      <c r="H6" s="51">
        <f t="shared" si="0"/>
        <v>13455.258899676375</v>
      </c>
      <c r="I6" s="90"/>
      <c r="J6" s="53"/>
      <c r="K6" s="53"/>
      <c r="L6" s="90"/>
    </row>
    <row r="7" spans="1:12" ht="13.5">
      <c r="A7" s="68">
        <v>2</v>
      </c>
      <c r="B7" s="47" t="s">
        <v>18</v>
      </c>
      <c r="C7" s="55" t="s">
        <v>179</v>
      </c>
      <c r="D7" s="54" t="s">
        <v>180</v>
      </c>
      <c r="E7" s="49"/>
      <c r="F7" s="49"/>
      <c r="G7" s="49"/>
      <c r="H7" s="78">
        <f t="shared" si="0"/>
        <v>0</v>
      </c>
      <c r="I7" s="90"/>
      <c r="J7" s="53" t="s">
        <v>119</v>
      </c>
      <c r="K7" s="53"/>
      <c r="L7" s="90"/>
    </row>
    <row r="8" spans="1:12" ht="13.5">
      <c r="A8" s="68">
        <v>2</v>
      </c>
      <c r="B8" s="47" t="s">
        <v>18</v>
      </c>
      <c r="C8" s="55">
        <v>4</v>
      </c>
      <c r="D8" s="54" t="s">
        <v>46</v>
      </c>
      <c r="E8" s="49">
        <v>20</v>
      </c>
      <c r="F8" s="49">
        <v>322</v>
      </c>
      <c r="G8" s="49">
        <v>1374400</v>
      </c>
      <c r="H8" s="78">
        <f t="shared" si="0"/>
        <v>4268.322981366459</v>
      </c>
      <c r="I8" s="90"/>
      <c r="J8" s="53"/>
      <c r="K8" s="53"/>
      <c r="L8" s="90"/>
    </row>
    <row r="9" spans="1:12" ht="13.5">
      <c r="A9" s="68">
        <v>2</v>
      </c>
      <c r="B9" s="47" t="s">
        <v>18</v>
      </c>
      <c r="C9" s="55">
        <v>5</v>
      </c>
      <c r="D9" s="54" t="s">
        <v>47</v>
      </c>
      <c r="E9" s="49">
        <v>20</v>
      </c>
      <c r="F9" s="49">
        <v>270</v>
      </c>
      <c r="G9" s="49">
        <v>2092900</v>
      </c>
      <c r="H9" s="78">
        <f t="shared" si="0"/>
        <v>7751.481481481482</v>
      </c>
      <c r="I9" s="90"/>
      <c r="J9" s="53"/>
      <c r="K9" s="53"/>
      <c r="L9" s="90"/>
    </row>
    <row r="10" spans="1:12" ht="13.5">
      <c r="A10" s="68">
        <v>2</v>
      </c>
      <c r="B10" s="47" t="s">
        <v>18</v>
      </c>
      <c r="C10" s="55" t="s">
        <v>179</v>
      </c>
      <c r="D10" s="54" t="s">
        <v>181</v>
      </c>
      <c r="E10" s="49"/>
      <c r="F10" s="49"/>
      <c r="G10" s="49"/>
      <c r="H10" s="78">
        <f t="shared" si="0"/>
        <v>0</v>
      </c>
      <c r="I10" s="90"/>
      <c r="J10" s="53" t="s">
        <v>114</v>
      </c>
      <c r="K10" s="53"/>
      <c r="L10" s="90"/>
    </row>
    <row r="11" spans="1:12" ht="13.5">
      <c r="A11" s="68">
        <v>2</v>
      </c>
      <c r="B11" s="47" t="s">
        <v>18</v>
      </c>
      <c r="C11" s="55">
        <v>6</v>
      </c>
      <c r="D11" s="89" t="s">
        <v>48</v>
      </c>
      <c r="E11" s="49">
        <v>20</v>
      </c>
      <c r="F11" s="49">
        <v>312</v>
      </c>
      <c r="G11" s="49">
        <v>2530069</v>
      </c>
      <c r="H11" s="78">
        <f t="shared" si="0"/>
        <v>8109.195512820513</v>
      </c>
      <c r="I11" s="90"/>
      <c r="J11" s="53"/>
      <c r="K11" s="53"/>
      <c r="L11" s="90"/>
    </row>
    <row r="12" spans="1:12" ht="13.5">
      <c r="A12" s="68">
        <v>2</v>
      </c>
      <c r="B12" s="47" t="s">
        <v>18</v>
      </c>
      <c r="C12" s="55">
        <v>7</v>
      </c>
      <c r="D12" s="54" t="s">
        <v>49</v>
      </c>
      <c r="E12" s="49">
        <v>20</v>
      </c>
      <c r="F12" s="49">
        <v>398</v>
      </c>
      <c r="G12" s="49">
        <v>3741898</v>
      </c>
      <c r="H12" s="78">
        <f t="shared" si="0"/>
        <v>9401.75376884422</v>
      </c>
      <c r="I12" s="90"/>
      <c r="J12" s="53"/>
      <c r="K12" s="53"/>
      <c r="L12" s="90"/>
    </row>
    <row r="13" spans="1:12" ht="13.5">
      <c r="A13" s="68">
        <v>2</v>
      </c>
      <c r="B13" s="47" t="s">
        <v>18</v>
      </c>
      <c r="C13" s="55">
        <v>8</v>
      </c>
      <c r="D13" s="54" t="s">
        <v>50</v>
      </c>
      <c r="E13" s="49">
        <v>20</v>
      </c>
      <c r="F13" s="49">
        <v>166</v>
      </c>
      <c r="G13" s="49">
        <v>1431840</v>
      </c>
      <c r="H13" s="78">
        <f t="shared" si="0"/>
        <v>8625.5421686747</v>
      </c>
      <c r="I13" s="90"/>
      <c r="J13" s="53"/>
      <c r="K13" s="53"/>
      <c r="L13" s="90"/>
    </row>
    <row r="14" spans="1:12" ht="13.5">
      <c r="A14" s="68">
        <v>2</v>
      </c>
      <c r="B14" s="47" t="s">
        <v>18</v>
      </c>
      <c r="C14" s="55">
        <v>9</v>
      </c>
      <c r="D14" s="54" t="s">
        <v>51</v>
      </c>
      <c r="E14" s="49">
        <v>30</v>
      </c>
      <c r="F14" s="49">
        <v>347</v>
      </c>
      <c r="G14" s="49">
        <v>1631000</v>
      </c>
      <c r="H14" s="78">
        <f t="shared" si="0"/>
        <v>4700.28818443804</v>
      </c>
      <c r="I14" s="90"/>
      <c r="J14" s="53"/>
      <c r="K14" s="53"/>
      <c r="L14" s="90"/>
    </row>
    <row r="15" spans="1:12" ht="13.5">
      <c r="A15" s="68">
        <v>2</v>
      </c>
      <c r="B15" s="47" t="s">
        <v>18</v>
      </c>
      <c r="C15" s="55" t="s">
        <v>179</v>
      </c>
      <c r="D15" s="54" t="s">
        <v>182</v>
      </c>
      <c r="E15" s="49"/>
      <c r="F15" s="49"/>
      <c r="G15" s="49"/>
      <c r="H15" s="78">
        <f t="shared" si="0"/>
        <v>0</v>
      </c>
      <c r="I15" s="90"/>
      <c r="J15" s="53" t="s">
        <v>111</v>
      </c>
      <c r="K15" s="53"/>
      <c r="L15" s="90"/>
    </row>
    <row r="16" spans="1:12" ht="13.5">
      <c r="A16" s="68">
        <v>2</v>
      </c>
      <c r="B16" s="47" t="s">
        <v>18</v>
      </c>
      <c r="C16" s="55">
        <v>10</v>
      </c>
      <c r="D16" s="54" t="s">
        <v>52</v>
      </c>
      <c r="E16" s="49">
        <v>38</v>
      </c>
      <c r="F16" s="49">
        <v>422</v>
      </c>
      <c r="G16" s="49">
        <v>2384700</v>
      </c>
      <c r="H16" s="78">
        <f t="shared" si="0"/>
        <v>5650.947867298578</v>
      </c>
      <c r="I16" s="90"/>
      <c r="J16" s="53"/>
      <c r="K16" s="53"/>
      <c r="L16" s="90"/>
    </row>
    <row r="17" spans="1:12" ht="13.5">
      <c r="A17" s="68">
        <v>2</v>
      </c>
      <c r="B17" s="47" t="s">
        <v>18</v>
      </c>
      <c r="C17" s="55">
        <v>11</v>
      </c>
      <c r="D17" s="54" t="s">
        <v>53</v>
      </c>
      <c r="E17" s="49">
        <v>30</v>
      </c>
      <c r="F17" s="49">
        <v>459</v>
      </c>
      <c r="G17" s="49">
        <v>2396131</v>
      </c>
      <c r="H17" s="78">
        <f t="shared" si="0"/>
        <v>5220.328976034858</v>
      </c>
      <c r="I17" s="90"/>
      <c r="J17" s="53"/>
      <c r="K17" s="53"/>
      <c r="L17" s="90"/>
    </row>
    <row r="18" spans="1:12" ht="13.5">
      <c r="A18" s="68">
        <v>2</v>
      </c>
      <c r="B18" s="47" t="s">
        <v>18</v>
      </c>
      <c r="C18" s="55">
        <v>12</v>
      </c>
      <c r="D18" s="89" t="s">
        <v>54</v>
      </c>
      <c r="E18" s="49">
        <v>20</v>
      </c>
      <c r="F18" s="49">
        <v>349</v>
      </c>
      <c r="G18" s="49">
        <v>1745820</v>
      </c>
      <c r="H18" s="78">
        <f t="shared" si="0"/>
        <v>5002.349570200573</v>
      </c>
      <c r="I18" s="65"/>
      <c r="J18" s="53"/>
      <c r="K18" s="53"/>
      <c r="L18" s="65"/>
    </row>
    <row r="19" spans="1:12" ht="13.5">
      <c r="A19" s="68">
        <v>2</v>
      </c>
      <c r="B19" s="47" t="s">
        <v>18</v>
      </c>
      <c r="C19" s="55" t="s">
        <v>179</v>
      </c>
      <c r="D19" s="54" t="s">
        <v>183</v>
      </c>
      <c r="E19" s="49"/>
      <c r="F19" s="49"/>
      <c r="G19" s="49"/>
      <c r="H19" s="78">
        <f t="shared" si="0"/>
        <v>0</v>
      </c>
      <c r="I19" s="65"/>
      <c r="J19" s="53" t="s">
        <v>116</v>
      </c>
      <c r="K19" s="53"/>
      <c r="L19" s="65"/>
    </row>
    <row r="20" spans="1:12" ht="13.5">
      <c r="A20" s="68">
        <v>2</v>
      </c>
      <c r="B20" s="47" t="s">
        <v>18</v>
      </c>
      <c r="C20" s="55">
        <v>13</v>
      </c>
      <c r="D20" s="54" t="s">
        <v>55</v>
      </c>
      <c r="E20" s="49">
        <v>30</v>
      </c>
      <c r="F20" s="49">
        <v>351</v>
      </c>
      <c r="G20" s="49">
        <v>2601000</v>
      </c>
      <c r="H20" s="78">
        <f t="shared" si="0"/>
        <v>7410.25641025641</v>
      </c>
      <c r="I20" s="65"/>
      <c r="J20" s="53"/>
      <c r="K20" s="53"/>
      <c r="L20" s="65"/>
    </row>
    <row r="21" spans="1:12" ht="13.5">
      <c r="A21" s="68">
        <v>2</v>
      </c>
      <c r="B21" s="47" t="s">
        <v>18</v>
      </c>
      <c r="C21" s="55" t="s">
        <v>179</v>
      </c>
      <c r="D21" s="54" t="s">
        <v>184</v>
      </c>
      <c r="E21" s="49"/>
      <c r="F21" s="49"/>
      <c r="G21" s="49"/>
      <c r="H21" s="78">
        <f t="shared" si="0"/>
        <v>0</v>
      </c>
      <c r="I21" s="65"/>
      <c r="J21" s="53" t="s">
        <v>115</v>
      </c>
      <c r="K21" s="53"/>
      <c r="L21" s="65"/>
    </row>
    <row r="22" spans="1:12" ht="13.5">
      <c r="A22" s="68">
        <v>2</v>
      </c>
      <c r="B22" s="47" t="s">
        <v>18</v>
      </c>
      <c r="C22" s="55" t="s">
        <v>179</v>
      </c>
      <c r="D22" s="54" t="s">
        <v>185</v>
      </c>
      <c r="E22" s="49"/>
      <c r="F22" s="49"/>
      <c r="G22" s="49"/>
      <c r="H22" s="78">
        <f t="shared" si="0"/>
        <v>0</v>
      </c>
      <c r="I22" s="65"/>
      <c r="J22" s="53" t="s">
        <v>114</v>
      </c>
      <c r="K22" s="53"/>
      <c r="L22" s="65"/>
    </row>
    <row r="23" spans="1:12" ht="13.5">
      <c r="A23" s="68">
        <v>2</v>
      </c>
      <c r="B23" s="47" t="s">
        <v>18</v>
      </c>
      <c r="C23" s="55" t="s">
        <v>179</v>
      </c>
      <c r="D23" s="89" t="s">
        <v>186</v>
      </c>
      <c r="E23" s="49"/>
      <c r="F23" s="49"/>
      <c r="G23" s="49"/>
      <c r="H23" s="78">
        <f t="shared" si="0"/>
        <v>0</v>
      </c>
      <c r="I23" s="65"/>
      <c r="J23" s="53" t="s">
        <v>113</v>
      </c>
      <c r="K23" s="53"/>
      <c r="L23" s="65"/>
    </row>
    <row r="24" spans="1:12" ht="13.5">
      <c r="A24" s="68">
        <v>2</v>
      </c>
      <c r="B24" s="47" t="s">
        <v>18</v>
      </c>
      <c r="C24" s="55">
        <v>14</v>
      </c>
      <c r="D24" s="54" t="s">
        <v>56</v>
      </c>
      <c r="E24" s="49">
        <v>27</v>
      </c>
      <c r="F24" s="49">
        <v>311</v>
      </c>
      <c r="G24" s="49">
        <v>1105557</v>
      </c>
      <c r="H24" s="78">
        <f t="shared" si="0"/>
        <v>3554.845659163987</v>
      </c>
      <c r="I24" s="65"/>
      <c r="J24" s="53"/>
      <c r="K24" s="53"/>
      <c r="L24" s="65"/>
    </row>
    <row r="25" spans="1:12" ht="13.5">
      <c r="A25" s="68">
        <v>2</v>
      </c>
      <c r="B25" s="47" t="s">
        <v>18</v>
      </c>
      <c r="C25" s="55" t="s">
        <v>179</v>
      </c>
      <c r="D25" s="89" t="s">
        <v>187</v>
      </c>
      <c r="E25" s="49"/>
      <c r="F25" s="49"/>
      <c r="G25" s="49"/>
      <c r="H25" s="78">
        <f t="shared" si="0"/>
        <v>0</v>
      </c>
      <c r="I25" s="65"/>
      <c r="J25" s="53" t="s">
        <v>112</v>
      </c>
      <c r="K25" s="53"/>
      <c r="L25" s="65"/>
    </row>
    <row r="26" spans="1:12" ht="13.5">
      <c r="A26" s="68">
        <v>2</v>
      </c>
      <c r="B26" s="47" t="s">
        <v>18</v>
      </c>
      <c r="C26" s="55">
        <v>15</v>
      </c>
      <c r="D26" s="54" t="s">
        <v>57</v>
      </c>
      <c r="E26" s="49">
        <v>20</v>
      </c>
      <c r="F26" s="49">
        <v>330</v>
      </c>
      <c r="G26" s="49">
        <v>3035600</v>
      </c>
      <c r="H26" s="78">
        <f t="shared" si="0"/>
        <v>9198.787878787878</v>
      </c>
      <c r="I26" s="65"/>
      <c r="J26" s="53"/>
      <c r="K26" s="53"/>
      <c r="L26" s="65"/>
    </row>
    <row r="27" spans="1:12" ht="13.5">
      <c r="A27" s="68">
        <v>2</v>
      </c>
      <c r="B27" s="47" t="s">
        <v>18</v>
      </c>
      <c r="C27" s="55">
        <v>16</v>
      </c>
      <c r="D27" s="54" t="s">
        <v>58</v>
      </c>
      <c r="E27" s="49">
        <v>30</v>
      </c>
      <c r="F27" s="49">
        <v>329</v>
      </c>
      <c r="G27" s="49">
        <v>769680</v>
      </c>
      <c r="H27" s="78">
        <f t="shared" si="0"/>
        <v>2339.452887537994</v>
      </c>
      <c r="I27" s="65"/>
      <c r="J27" s="53"/>
      <c r="K27" s="53"/>
      <c r="L27" s="65"/>
    </row>
    <row r="28" spans="1:12" ht="13.5">
      <c r="A28" s="68">
        <v>2</v>
      </c>
      <c r="B28" s="47" t="s">
        <v>18</v>
      </c>
      <c r="C28" s="55">
        <v>17</v>
      </c>
      <c r="D28" s="54" t="s">
        <v>59</v>
      </c>
      <c r="E28" s="49">
        <v>20</v>
      </c>
      <c r="F28" s="49">
        <v>324</v>
      </c>
      <c r="G28" s="49">
        <v>2279155</v>
      </c>
      <c r="H28" s="78">
        <f t="shared" si="0"/>
        <v>7034.429012345679</v>
      </c>
      <c r="I28" s="65"/>
      <c r="J28" s="53"/>
      <c r="K28" s="53"/>
      <c r="L28" s="65"/>
    </row>
    <row r="29" spans="1:12" ht="13.5">
      <c r="A29" s="68">
        <v>2</v>
      </c>
      <c r="B29" s="47" t="s">
        <v>18</v>
      </c>
      <c r="C29" s="55">
        <v>18</v>
      </c>
      <c r="D29" s="89" t="s">
        <v>60</v>
      </c>
      <c r="E29" s="49">
        <v>40</v>
      </c>
      <c r="F29" s="49">
        <v>554</v>
      </c>
      <c r="G29" s="49">
        <v>2875045</v>
      </c>
      <c r="H29" s="78">
        <f t="shared" si="0"/>
        <v>5189.611913357401</v>
      </c>
      <c r="I29" s="65"/>
      <c r="J29" s="53"/>
      <c r="K29" s="53"/>
      <c r="L29" s="65"/>
    </row>
    <row r="30" spans="1:12" ht="13.5">
      <c r="A30" s="68">
        <v>2</v>
      </c>
      <c r="B30" s="47" t="s">
        <v>18</v>
      </c>
      <c r="C30" s="55">
        <v>19</v>
      </c>
      <c r="D30" s="54" t="s">
        <v>61</v>
      </c>
      <c r="E30" s="49">
        <v>20</v>
      </c>
      <c r="F30" s="49">
        <v>291</v>
      </c>
      <c r="G30" s="49">
        <v>7965000</v>
      </c>
      <c r="H30" s="78">
        <f t="shared" si="0"/>
        <v>27371.134020618556</v>
      </c>
      <c r="I30" s="65"/>
      <c r="J30" s="53"/>
      <c r="K30" s="53"/>
      <c r="L30" s="65"/>
    </row>
    <row r="31" spans="1:12" ht="13.5">
      <c r="A31" s="68">
        <v>2</v>
      </c>
      <c r="B31" s="47" t="s">
        <v>18</v>
      </c>
      <c r="C31" s="55">
        <v>20</v>
      </c>
      <c r="D31" s="102" t="s">
        <v>1</v>
      </c>
      <c r="E31" s="49">
        <v>20</v>
      </c>
      <c r="F31" s="49">
        <v>285</v>
      </c>
      <c r="G31" s="49">
        <v>1586933</v>
      </c>
      <c r="H31" s="78">
        <f t="shared" si="0"/>
        <v>5568.185964912281</v>
      </c>
      <c r="I31" s="65"/>
      <c r="J31" s="53"/>
      <c r="K31" s="53"/>
      <c r="L31" s="65"/>
    </row>
    <row r="32" spans="1:12" ht="13.5">
      <c r="A32" s="68">
        <v>2</v>
      </c>
      <c r="B32" s="47" t="s">
        <v>18</v>
      </c>
      <c r="C32" s="55">
        <v>21</v>
      </c>
      <c r="D32" s="102" t="s">
        <v>21</v>
      </c>
      <c r="E32" s="49">
        <v>20</v>
      </c>
      <c r="F32" s="49">
        <v>206</v>
      </c>
      <c r="G32" s="49">
        <v>1800000</v>
      </c>
      <c r="H32" s="78">
        <f t="shared" si="0"/>
        <v>8737.864077669903</v>
      </c>
      <c r="I32" s="65"/>
      <c r="J32" s="53"/>
      <c r="K32" s="53"/>
      <c r="L32" s="65"/>
    </row>
    <row r="33" spans="1:12" ht="13.5">
      <c r="A33" s="68">
        <v>2</v>
      </c>
      <c r="B33" s="47" t="s">
        <v>18</v>
      </c>
      <c r="C33" s="55">
        <v>22</v>
      </c>
      <c r="D33" s="102" t="s">
        <v>188</v>
      </c>
      <c r="E33" s="49">
        <v>20</v>
      </c>
      <c r="F33" s="49">
        <v>298</v>
      </c>
      <c r="G33" s="49">
        <v>1475520</v>
      </c>
      <c r="H33" s="78">
        <f t="shared" si="0"/>
        <v>4951.4093959731545</v>
      </c>
      <c r="I33" s="65"/>
      <c r="J33" s="53"/>
      <c r="K33" s="53"/>
      <c r="L33" s="65"/>
    </row>
    <row r="34" spans="1:12" ht="13.5">
      <c r="A34" s="68"/>
      <c r="B34" s="47" t="s">
        <v>125</v>
      </c>
      <c r="C34" s="55"/>
      <c r="D34" s="62"/>
      <c r="E34" s="85">
        <f>SUM(E4:E33)</f>
        <v>525</v>
      </c>
      <c r="F34" s="85">
        <f>SUM(F4:F33)</f>
        <v>7103</v>
      </c>
      <c r="G34" s="85">
        <f>SUM(G4:G33)</f>
        <v>52107977</v>
      </c>
      <c r="H34" s="86">
        <f>IF(AND(F34&gt;0,G34&gt;0),G34/F34,0)</f>
        <v>7336.051949880332</v>
      </c>
      <c r="I34" s="103"/>
      <c r="J34" s="103"/>
      <c r="K34" s="103"/>
      <c r="L34" s="103"/>
    </row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49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61" bestFit="1" customWidth="1"/>
    <col min="2" max="2" width="11.00390625" style="58" bestFit="1" customWidth="1"/>
    <col min="3" max="3" width="4.50390625" style="58" bestFit="1" customWidth="1"/>
    <col min="4" max="4" width="50.625" style="59" customWidth="1"/>
    <col min="5" max="5" width="6.625" style="60" customWidth="1"/>
    <col min="6" max="6" width="12.625" style="60" customWidth="1"/>
    <col min="7" max="8" width="16.625" style="60" customWidth="1"/>
    <col min="9" max="9" width="6.625" style="60" customWidth="1"/>
    <col min="10" max="11" width="12.625" style="60" customWidth="1"/>
    <col min="12" max="12" width="6.625" style="60" customWidth="1"/>
    <col min="13" max="16384" width="9.00390625" style="61" customWidth="1"/>
  </cols>
  <sheetData>
    <row r="1" ht="17.25" customHeight="1">
      <c r="A1" s="72" t="s">
        <v>73</v>
      </c>
    </row>
    <row r="2" spans="1:12" ht="13.5" customHeight="1">
      <c r="A2" s="159" t="s">
        <v>23</v>
      </c>
      <c r="B2" s="160"/>
      <c r="C2" s="163" t="s">
        <v>24</v>
      </c>
      <c r="D2" s="160"/>
      <c r="E2" s="164" t="s">
        <v>126</v>
      </c>
      <c r="F2" s="165"/>
      <c r="G2" s="165"/>
      <c r="H2" s="166"/>
      <c r="I2" s="153" t="s">
        <v>25</v>
      </c>
      <c r="J2" s="155" t="s">
        <v>26</v>
      </c>
      <c r="K2" s="156"/>
      <c r="L2" s="153" t="s">
        <v>27</v>
      </c>
    </row>
    <row r="3" spans="1:12" s="57" customFormat="1" ht="15" customHeight="1">
      <c r="A3" s="161"/>
      <c r="B3" s="162"/>
      <c r="C3" s="161"/>
      <c r="D3" s="162"/>
      <c r="E3" s="43" t="s">
        <v>28</v>
      </c>
      <c r="F3" s="43" t="s">
        <v>29</v>
      </c>
      <c r="G3" s="43" t="s">
        <v>30</v>
      </c>
      <c r="H3" s="43" t="s">
        <v>31</v>
      </c>
      <c r="I3" s="154"/>
      <c r="J3" s="44" t="s">
        <v>32</v>
      </c>
      <c r="K3" s="44" t="s">
        <v>33</v>
      </c>
      <c r="L3" s="154"/>
    </row>
    <row r="4" spans="1:12" ht="15" customHeight="1">
      <c r="A4" s="68">
        <v>2</v>
      </c>
      <c r="B4" s="47" t="s">
        <v>18</v>
      </c>
      <c r="C4" s="47">
        <v>1</v>
      </c>
      <c r="D4" s="89" t="s">
        <v>62</v>
      </c>
      <c r="E4" s="50">
        <v>30</v>
      </c>
      <c r="F4" s="50">
        <v>294</v>
      </c>
      <c r="G4" s="50">
        <v>1545724</v>
      </c>
      <c r="H4" s="51">
        <f>IF(AND(F4&gt;0,G4&gt;0),G4/F4,0)</f>
        <v>5257.56462585034</v>
      </c>
      <c r="I4" s="90"/>
      <c r="J4" s="53"/>
      <c r="K4" s="53"/>
      <c r="L4" s="90"/>
    </row>
    <row r="5" spans="1:12" ht="15" customHeight="1">
      <c r="A5" s="94">
        <v>2</v>
      </c>
      <c r="B5" s="95" t="s">
        <v>18</v>
      </c>
      <c r="C5" s="95">
        <v>2</v>
      </c>
      <c r="D5" s="96" t="s">
        <v>63</v>
      </c>
      <c r="E5" s="97">
        <v>30</v>
      </c>
      <c r="F5" s="97">
        <v>235</v>
      </c>
      <c r="G5" s="97">
        <v>1163019</v>
      </c>
      <c r="H5" s="98">
        <f>IF(AND(F5&gt;0,G5&gt;0),G5/F5,0)</f>
        <v>4949.017021276596</v>
      </c>
      <c r="I5" s="99"/>
      <c r="J5" s="100"/>
      <c r="K5" s="100"/>
      <c r="L5" s="99"/>
    </row>
    <row r="6" spans="1:12" ht="15" customHeight="1">
      <c r="A6" s="68"/>
      <c r="B6" s="47" t="s">
        <v>125</v>
      </c>
      <c r="C6" s="47"/>
      <c r="D6" s="62"/>
      <c r="E6" s="69">
        <f>SUM(E4:E5)</f>
        <v>60</v>
      </c>
      <c r="F6" s="69">
        <f>SUM(F4:F5)</f>
        <v>529</v>
      </c>
      <c r="G6" s="69">
        <f>SUM(G4:G5)</f>
        <v>2708743</v>
      </c>
      <c r="H6" s="70">
        <f>IF(AND(F6&gt;0,G6&gt;0),G6/F6,0)</f>
        <v>5120.497164461248</v>
      </c>
      <c r="I6" s="69"/>
      <c r="J6" s="69"/>
      <c r="K6" s="69"/>
      <c r="L6" s="69"/>
    </row>
    <row r="7" ht="15" customHeight="1"/>
    <row r="8" ht="15" customHeight="1"/>
    <row r="9" ht="15" customHeight="1"/>
    <row r="10" ht="15" customHeight="1"/>
  </sheetData>
  <sheetProtection/>
  <mergeCells count="6">
    <mergeCell ref="A2:B3"/>
    <mergeCell ref="C2:D3"/>
    <mergeCell ref="E2:H2"/>
    <mergeCell ref="I2:I3"/>
    <mergeCell ref="J2:K2"/>
    <mergeCell ref="L2:L3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精神保福祉班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青森県障害福祉課</dc:creator>
  <cp:keywords/>
  <dc:description/>
  <cp:lastModifiedBy>青森県</cp:lastModifiedBy>
  <cp:lastPrinted>2010-10-05T10:03:04Z</cp:lastPrinted>
  <dcterms:created xsi:type="dcterms:W3CDTF">2003-05-02T00:48:07Z</dcterms:created>
  <dcterms:modified xsi:type="dcterms:W3CDTF">2010-10-08T04:08:10Z</dcterms:modified>
  <cp:category/>
  <cp:version/>
  <cp:contentType/>
  <cp:contentStatus/>
</cp:coreProperties>
</file>