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0" windowWidth="15930" windowHeight="7380" tabRatio="837" activeTab="0"/>
  </bookViews>
  <sheets>
    <sheet name="平均工賃（月額）" sheetId="1" r:id="rId1"/>
    <sheet name="平均工賃（時間額）" sheetId="2" r:id="rId2"/>
    <sheet name="施設数" sheetId="3" r:id="rId3"/>
    <sheet name="就労Ａ型 (月額)" sheetId="4" r:id="rId4"/>
    <sheet name="就労B型（月額）" sheetId="5" r:id="rId5"/>
    <sheet name="就労Ａ型（時間額）" sheetId="6" r:id="rId6"/>
    <sheet name="就労B型（時間額）" sheetId="7" r:id="rId7"/>
  </sheets>
  <externalReferences>
    <externalReference r:id="rId10"/>
  </externalReferences>
  <definedNames>
    <definedName name="_20030502_daicho_saishin" localSheetId="3">#REF!</definedName>
    <definedName name="_20030502_daicho_saishin" localSheetId="5">#REF!</definedName>
    <definedName name="_20030502_daicho_saishin" localSheetId="4">#REF!</definedName>
    <definedName name="_20030502_daicho_saishin" localSheetId="6">#REF!</definedName>
    <definedName name="_xlnm._FilterDatabase" localSheetId="3" hidden="1">'就労Ａ型 (月額)'!$A$1:$N$706</definedName>
    <definedName name="_xlnm._FilterDatabase" localSheetId="5" hidden="1">'就労Ａ型（時間額）'!$A$1:$N$706</definedName>
    <definedName name="_xlnm._FilterDatabase" localSheetId="4" hidden="1">'就労B型（月額）'!$A$1:$Q$796</definedName>
    <definedName name="_xlnm._FilterDatabase" localSheetId="6" hidden="1">'就労B型（時間額）'!$A$1:$Q$796</definedName>
    <definedName name="_xlnm.Print_Area" localSheetId="3">'就労Ａ型 (月額)'!$A$1:$P$47</definedName>
    <definedName name="_xlnm.Print_Area" localSheetId="5">'就労Ａ型（時間額）'!$A$1:$P$47</definedName>
    <definedName name="_xlnm.Print_Area" localSheetId="4">'就労B型（月額）'!$A$1:$S$137</definedName>
    <definedName name="_xlnm.Print_Area" localSheetId="6">'就労B型（時間額）'!$A$1:$S$137</definedName>
    <definedName name="_xlnm.Print_Titles" localSheetId="3">'就労Ａ型 (月額)'!$B:$D,'就労Ａ型 (月額)'!$1:$4</definedName>
    <definedName name="_xlnm.Print_Titles" localSheetId="5">'就労Ａ型（時間額）'!$B:$D,'就労Ａ型（時間額）'!$1:$4</definedName>
    <definedName name="_xlnm.Print_Titles" localSheetId="4">'就労B型（月額）'!$B:$D,'就労B型（月額）'!$1:$4</definedName>
    <definedName name="_xlnm.Print_Titles" localSheetId="6">'就労B型（時間額）'!$B:$D,'就労B型（時間額）'!$1:$4</definedName>
  </definedNames>
  <calcPr fullCalcOnLoad="1"/>
</workbook>
</file>

<file path=xl/sharedStrings.xml><?xml version="1.0" encoding="utf-8"?>
<sst xmlns="http://schemas.openxmlformats.org/spreadsheetml/2006/main" count="833" uniqueCount="228">
  <si>
    <t>対象者延人数</t>
  </si>
  <si>
    <t>廃止</t>
  </si>
  <si>
    <t>定員</t>
  </si>
  <si>
    <t>都道府県名</t>
  </si>
  <si>
    <t>都道府県</t>
  </si>
  <si>
    <t>工賃平均額</t>
  </si>
  <si>
    <t>工賃支払総額</t>
  </si>
  <si>
    <t>新設</t>
  </si>
  <si>
    <t>就労継続
支援Ａ型</t>
  </si>
  <si>
    <t>就労継続
支援Ｂ型</t>
  </si>
  <si>
    <t>報告
施設数</t>
  </si>
  <si>
    <t>調査対象施設数</t>
  </si>
  <si>
    <t>回収状況</t>
  </si>
  <si>
    <t>回収率</t>
  </si>
  <si>
    <t>施設数</t>
  </si>
  <si>
    <t>全施設</t>
  </si>
  <si>
    <t>時間額</t>
  </si>
  <si>
    <t>平成24年度</t>
  </si>
  <si>
    <t>平成24年度各施設種別平均工賃一覧（月額）</t>
  </si>
  <si>
    <t>平成24年度各施設種別平均工賃一覧（時間額）</t>
  </si>
  <si>
    <t>事業所名</t>
  </si>
  <si>
    <t>平成23年度（月額）</t>
  </si>
  <si>
    <t>青森県</t>
  </si>
  <si>
    <t>備考欄</t>
  </si>
  <si>
    <t>(0210100723) セルプステーション青森</t>
  </si>
  <si>
    <t>(0210200648) つがる野工房パッケージセンター</t>
  </si>
  <si>
    <t>(0210200747) 障害福祉就労継続支援施設（Ａ型）三和の里</t>
  </si>
  <si>
    <t>(0211600309) 株式会社エンジェルス</t>
  </si>
  <si>
    <t>(0210300216) クローバーズピア八戸東</t>
  </si>
  <si>
    <t>(0210100772) 障害者就労継続支援「Ａ型」事業所「希望」</t>
  </si>
  <si>
    <t>(0210100640) 就労継続支援「A型」事業所「響」</t>
  </si>
  <si>
    <t>(0210100657) 就労継続支援「A型」事業所「希望の園」</t>
  </si>
  <si>
    <r>
      <t>(0210600201) 特定非営利活動法人農楽郷hibiki</t>
    </r>
    <r>
      <rPr>
        <sz val="8"/>
        <color indexed="10"/>
        <rFont val="ＭＳ Ｐゴシック"/>
        <family val="3"/>
      </rPr>
      <t>（H24.10末で廃止）</t>
    </r>
  </si>
  <si>
    <t>(0211700059) 工房あぐりの里</t>
  </si>
  <si>
    <t>(0210100301) 青森コロニーソレイユ</t>
  </si>
  <si>
    <t>(0210200788) 株式会社サポート大樹</t>
  </si>
  <si>
    <t>(0210600342) 社団法人日々木の森</t>
  </si>
  <si>
    <t>(0210700084) 就労継続支援Ａ型事業所「希望」蓬田</t>
  </si>
  <si>
    <r>
      <t>(0210300943) はあと・ぴあ虹</t>
    </r>
    <r>
      <rPr>
        <sz val="8"/>
        <color indexed="10"/>
        <rFont val="ＭＳ Ｐゴシック"/>
        <family val="3"/>
      </rPr>
      <t>（H24.3末で廃止）</t>
    </r>
  </si>
  <si>
    <t>(0210300968) あっとワーク</t>
  </si>
  <si>
    <t>(0211000112) 多機能型事業所飛翔食房</t>
  </si>
  <si>
    <t>(0212000236) 月見野食房</t>
  </si>
  <si>
    <r>
      <t>(0210101523) 就労継続支援Ａ型事業所ドーナツ</t>
    </r>
    <r>
      <rPr>
        <sz val="8"/>
        <color indexed="10"/>
        <rFont val="ＭＳ Ｐゴシック"/>
        <family val="3"/>
      </rPr>
      <t>（23年度は実績なし）</t>
    </r>
  </si>
  <si>
    <t>(0210101317) 丸山の郷</t>
  </si>
  <si>
    <t>(0210200820) co na</t>
  </si>
  <si>
    <t>(0210301073) 宝の社</t>
  </si>
  <si>
    <t>(0210301115) 就労継続支援Ａ型「ドリーム」</t>
  </si>
  <si>
    <t>(0210400339) ワークセンターのれそれ</t>
  </si>
  <si>
    <t>(0210600409) 一般社団法人HRPSとわだ作業所</t>
  </si>
  <si>
    <t>(0211200100) 心の里うぐいす</t>
  </si>
  <si>
    <t>(0211600226) 就労継続支援Ａ型事業所ひろばのまんま</t>
  </si>
  <si>
    <t>(0212000186) 株式会社太陽ファーム</t>
  </si>
  <si>
    <t>(0212000194) 株式会社しあわせ農園</t>
  </si>
  <si>
    <t>(0210101481) くいーる作業所</t>
  </si>
  <si>
    <t>(0210101549) パッソ ア パッソ</t>
  </si>
  <si>
    <t>(0210101564) 就労継続支援Ａ型事業所フラット</t>
  </si>
  <si>
    <t>(0210400271) ふ～どスタジオ八晃園</t>
  </si>
  <si>
    <t>(0210400511) 指定障害者就労継続支援Ａ型事業所「創」</t>
  </si>
  <si>
    <t>(0211100136) 多機能型障害福祉サービス事業所 城西の杜</t>
  </si>
  <si>
    <t>(0211200167) 特定非営利活動法人三本の木 就労継続支援Ａ型・Ｂ型フレンド</t>
  </si>
  <si>
    <t>(0210100749) 青森コロニーセンター</t>
  </si>
  <si>
    <t>(0210100301) 青森コロニーソレイユ</t>
  </si>
  <si>
    <t>(0210200358) エイブル</t>
  </si>
  <si>
    <t>(0210100673) 就労継続支援（Ｂ型）あづまーる</t>
  </si>
  <si>
    <t>(0211030028) 就労継続支援事業所鶴花塾</t>
  </si>
  <si>
    <t>(0210100731) 障害者サービスセンターさくら</t>
  </si>
  <si>
    <t>(0210200648) つがる野工房</t>
  </si>
  <si>
    <t>(0210400362) 特定非営利活動法人ＭＥＧＯ</t>
  </si>
  <si>
    <t>(0210300612) いろどり</t>
  </si>
  <si>
    <t>(0210200820) ゆいまある</t>
  </si>
  <si>
    <t>(0211000096) 夢の森</t>
  </si>
  <si>
    <t>(0210100020) 地域サービスセンターＳＡＮＮet</t>
  </si>
  <si>
    <t>(0210300190) 柿の木苑</t>
  </si>
  <si>
    <t>(0211200027) すまいる工房</t>
  </si>
  <si>
    <t>(0210300265) こだまの園</t>
  </si>
  <si>
    <t>(0211000013) 就労継続支援センターあいゆう工房</t>
  </si>
  <si>
    <t>(0210100418) 夢香房すてっぷ</t>
  </si>
  <si>
    <t>(0210900049) ワークショップ大鰐</t>
  </si>
  <si>
    <t>(0210100699) はっこう</t>
  </si>
  <si>
    <t>(0211260021) ホープフルのぎく園</t>
  </si>
  <si>
    <t>(0210300711) リヴェールユートピア</t>
  </si>
  <si>
    <r>
      <t>(0210300703) 俊公園</t>
    </r>
    <r>
      <rPr>
        <sz val="8"/>
        <color indexed="10"/>
        <rFont val="ＭＳ Ｐゴシック"/>
        <family val="3"/>
      </rPr>
      <t>（23年11月からＢ型（№85）ソーシャルファームエッグスに統合）</t>
    </r>
  </si>
  <si>
    <t>(0210700035) 障害者総合福祉センターなつどまり就労サポートセンターさつき</t>
  </si>
  <si>
    <t>(0210500013) 山郷館デイサービスセンター黒石</t>
  </si>
  <si>
    <t>(0210200739) 就労サポートひろさき</t>
  </si>
  <si>
    <t>(0210200226) 多機能型障害福祉サービス事業所　りんごの里</t>
  </si>
  <si>
    <t>(0212000087) 就労継続支援センター　ひまわりの家</t>
  </si>
  <si>
    <t>(0210200416) ワークいずみ</t>
  </si>
  <si>
    <t>(0211200043) 就労継続支援Ｂ型事業所　移山寮</t>
  </si>
  <si>
    <t>(0210300745) 青森ワークキャンパス</t>
  </si>
  <si>
    <t>(0211600093) 特定非営利活動法人アックス工房</t>
  </si>
  <si>
    <t>(0210100657) 就労継続支援「B型」事業所「サンジャラット」</t>
  </si>
  <si>
    <t>(0210200515) 就労継続支援事業所　ないすらいふ</t>
  </si>
  <si>
    <t>(0210300794) 就労継続支援Ｂ型事業所あおば</t>
  </si>
  <si>
    <t>(0210600201) カシスのしずく</t>
  </si>
  <si>
    <t>(0210300539) 障害者サポートセンターくるみの里</t>
  </si>
  <si>
    <t>(0210300844) エンジェルハウス</t>
  </si>
  <si>
    <t>(0210300836) 第二のぞみ園</t>
  </si>
  <si>
    <t>(0210400339) ワークセンターのれそれ</t>
  </si>
  <si>
    <t>(0210900056) ワークキャンパス大鰐</t>
  </si>
  <si>
    <t>(0211600192) 障害福祉サービス事業所工房「歩み」</t>
  </si>
  <si>
    <t>(0210600334) 肉のどてやま</t>
  </si>
  <si>
    <t>(0210100947) 待望園</t>
  </si>
  <si>
    <t>(0210100962) 障害福祉サービス事業所ひまわり会</t>
  </si>
  <si>
    <t>(0210100970) ハーモニー作業所</t>
  </si>
  <si>
    <t>(0210100996) 青森コロニーリハビリ</t>
  </si>
  <si>
    <r>
      <t>(0210200804) 弘前市弥生荘</t>
    </r>
    <r>
      <rPr>
        <sz val="8"/>
        <color indexed="10"/>
        <rFont val="ＭＳ Ｐゴシック"/>
        <family val="3"/>
      </rPr>
      <t>（Ｂ型事業は休止中）</t>
    </r>
  </si>
  <si>
    <t>(0210300489) うみねこ幸房</t>
  </si>
  <si>
    <t>(0210300604) ジョイフルパークユートピア</t>
  </si>
  <si>
    <t>(0210300893) 障害福祉サービス事業所　田面木の家</t>
  </si>
  <si>
    <t>(0210600342) 一般社団法人日々木の森農園カフェ日々木</t>
  </si>
  <si>
    <t>(0210101010) ふうあの家</t>
  </si>
  <si>
    <t>(0211700059) 就労継続支援Ｂ型工房あぐりの里</t>
  </si>
  <si>
    <t>(0211200019) 三戸郡地域生活支援センター</t>
  </si>
  <si>
    <t>(0212000160) 夢工房月見野</t>
  </si>
  <si>
    <t>(0210101036) 障害福祉サービス事業者アップルハウス大釈迦</t>
  </si>
  <si>
    <t>(0210101069) 月見野作業所</t>
  </si>
  <si>
    <t>(0210101077) 月見野第２</t>
  </si>
  <si>
    <t>(0210300992) サポートセンター虹</t>
  </si>
  <si>
    <t>(0211100102) 日中活動支援センターつばさ館</t>
  </si>
  <si>
    <t>(0210300588) 特定非営利活動法人コスモス園友愛の会</t>
  </si>
  <si>
    <t>(0210101119) こぶしの家</t>
  </si>
  <si>
    <t>(0210400271) ワークサポート八晃園</t>
  </si>
  <si>
    <t>(0210301016) 指定障害福祉サービス事業所ドッグガーデン茶居花</t>
  </si>
  <si>
    <t>(0210301024) 指定障害福祉サービス事業所カフェレストラン茶居花</t>
  </si>
  <si>
    <t>(0210301008) 多機能型サービス事業所ベル・エポック</t>
  </si>
  <si>
    <t>(0210301032) 大輪</t>
  </si>
  <si>
    <t>(0210101028) 夢中CLUB</t>
  </si>
  <si>
    <t>(0210101523) 就労継続支援Ｂ型事業所チョコレート</t>
  </si>
  <si>
    <t>(0210101135) ハートフレンド</t>
  </si>
  <si>
    <t>(0210101143) やましろ作業所</t>
  </si>
  <si>
    <t>(0210101259) スタジオとまと</t>
  </si>
  <si>
    <t>(0210101267) 福祉ショップ西部</t>
  </si>
  <si>
    <t>(0210101333) 特定非営利活動法人ドリーム工房</t>
  </si>
  <si>
    <t>(0210201018) 障害者支援施設草薙園　ひまわり</t>
  </si>
  <si>
    <t>(0210201042) サポートセンターさくら</t>
  </si>
  <si>
    <t>(0210300596) 特定非営利活動法人来夢の里</t>
  </si>
  <si>
    <t>(0210301040) ワーク柿の木苑</t>
  </si>
  <si>
    <t>(0210301107) ソーシャルファームエッグス</t>
  </si>
  <si>
    <t>(0210400057) ワークセンターつばき</t>
  </si>
  <si>
    <t>(0210400305) 就労継続支援Ｂ型事業所　栄幸園</t>
  </si>
  <si>
    <t>(0210400412) トライアルセンターあさひ</t>
  </si>
  <si>
    <t>(0210600417) クリエイティブサポートぷちぶろう</t>
  </si>
  <si>
    <t>(0210600425) 障がい福祉サービス事業所農工園千里平</t>
  </si>
  <si>
    <t>(0210600433) ゆにパン工房</t>
  </si>
  <si>
    <t>(0210800025) ゆきあいの里</t>
  </si>
  <si>
    <t>(0210900072) 玄輝門</t>
  </si>
  <si>
    <t>(0211100128) 障害者支援施設あすなろクリーナース</t>
  </si>
  <si>
    <t>(0211100136) 多機能型障害福祉サービス事業所城西の杜</t>
  </si>
  <si>
    <t>(0211100151) シャーローム</t>
  </si>
  <si>
    <t>(0211200084) 森の菜園</t>
  </si>
  <si>
    <t>(0211200092) 森の菜園・たっこ</t>
  </si>
  <si>
    <t>(0211500129) ありすブレッドスタジオ</t>
  </si>
  <si>
    <t>(0211600226) 就労継続支援Ｂ型事業所　サポートセンターひろば</t>
  </si>
  <si>
    <t>(0210201034) 就労継続支援Ｂ型事業所つくしの家</t>
  </si>
  <si>
    <t>(0210100871) くりぃむ</t>
  </si>
  <si>
    <t>(0210101358) 指定障害福祉サービス事業所　うとうの園</t>
  </si>
  <si>
    <t>(0210101366) 就労継続支援Ｂ型　Ｃ－ＦＬＯＷＥＲ</t>
  </si>
  <si>
    <t>(0210101416) 森の工房　ふれ・あい</t>
  </si>
  <si>
    <t>(0210101432) 障害者サービスセンター　さくら第二</t>
  </si>
  <si>
    <t>(0210201109) ワークランド茜</t>
  </si>
  <si>
    <t>(0210201117) 多機能型事業所　大石の里</t>
  </si>
  <si>
    <t>(0210201125) 弘前大清水希望の家</t>
  </si>
  <si>
    <t>(0210300901) グッジョブ妙光園</t>
  </si>
  <si>
    <t>(0210300984) ライブリー妙光園</t>
  </si>
  <si>
    <t>(0210400503) 北風と太陽の川原</t>
  </si>
  <si>
    <t>(0210400511) 指定障害者就労継続支援Ｂ型事業所「拓」</t>
  </si>
  <si>
    <t>(0210600441) フレンドリーホーム公立もくもっく</t>
  </si>
  <si>
    <t>(0210600458) 特定非営利活動法人ワークハウスとわだ</t>
  </si>
  <si>
    <t>(0210700076) エコル</t>
  </si>
  <si>
    <t>(0210900106) 就労継続支援Ｂ型事業所　せせらぎの園</t>
  </si>
  <si>
    <t>(0211100193) クローバー作業所</t>
  </si>
  <si>
    <t>(0211100227) 公立ぎんなん寮</t>
  </si>
  <si>
    <t>(0211200159) 特定非営利活動法人どんぐりの家多機能型小規模福祉施設就労支援施設「すてっぷ」</t>
  </si>
  <si>
    <t>(0211500111) 就労継続支援Ｂ型事業所　ワークランドつばさ</t>
  </si>
  <si>
    <t>(0211700067) 就労継続支援Ｂ型事業所　ワークハウスサポート</t>
  </si>
  <si>
    <t>(0211700075) 日中活動支援センターわいわい(WAIWAI)</t>
  </si>
  <si>
    <t>(0212100135) カリフラワー</t>
  </si>
  <si>
    <t>(0212100143) 障害者支援施設　旭光園</t>
  </si>
  <si>
    <t>○</t>
  </si>
  <si>
    <t>多機能型に移行</t>
  </si>
  <si>
    <t>(0211800057) 障害者支援施設かけはし寮</t>
  </si>
  <si>
    <t>提出なし</t>
  </si>
  <si>
    <r>
      <t>(0210101317) ウェルビー</t>
    </r>
    <r>
      <rPr>
        <sz val="8"/>
        <color indexed="10"/>
        <rFont val="ＭＳ Ｐゴシック"/>
        <family val="3"/>
      </rPr>
      <t>（H25.1末で廃止）</t>
    </r>
  </si>
  <si>
    <t>(0211100177) 指定就労継続支援Ａ型事業所　ぽぷらのもり太陽</t>
  </si>
  <si>
    <t>休止中</t>
  </si>
  <si>
    <t>月額</t>
  </si>
  <si>
    <t>(0210100301) 青森コロニーソレイユ</t>
  </si>
  <si>
    <t>(0210100640) 就労継続支援「A型」事業所「響」</t>
  </si>
  <si>
    <t>(0210100657) 就労継続支援「A型」事業所「希望の園」</t>
  </si>
  <si>
    <t>○</t>
  </si>
  <si>
    <t>(0210101549) パッソ ア パッソ</t>
  </si>
  <si>
    <t>(0210200788) 株式会社サポート大樹</t>
  </si>
  <si>
    <t>(0210200820) co na</t>
  </si>
  <si>
    <t>(0210300968) あっとワーク</t>
  </si>
  <si>
    <t>(0210400339) ワークセンターのれそれ</t>
  </si>
  <si>
    <r>
      <t>(0210600201) 特定非営利活動法人農楽郷hibiki</t>
    </r>
    <r>
      <rPr>
        <sz val="8"/>
        <color indexed="10"/>
        <rFont val="ＭＳ Ｐゴシック"/>
        <family val="3"/>
      </rPr>
      <t>（H24.10末で廃止）</t>
    </r>
  </si>
  <si>
    <t>(0211700059) 工房あぐりの里</t>
  </si>
  <si>
    <t>(0210100657) 就労継続支援「B型」事業所「サンジャラット」</t>
  </si>
  <si>
    <t>(0210100699) はっこう</t>
  </si>
  <si>
    <t>(0210100871) くりぃむ</t>
  </si>
  <si>
    <t>(0210100947) 待望園</t>
  </si>
  <si>
    <t>(0210101135) ハートフレンド</t>
  </si>
  <si>
    <t>(0210101259) スタジオとまと</t>
  </si>
  <si>
    <r>
      <t>(0210101317) ウェルビー</t>
    </r>
    <r>
      <rPr>
        <sz val="8"/>
        <color indexed="10"/>
        <rFont val="ＭＳ Ｐゴシック"/>
        <family val="3"/>
      </rPr>
      <t>（H25.1末で廃止）</t>
    </r>
  </si>
  <si>
    <t>(0210200358) エイブル</t>
  </si>
  <si>
    <t>(0210200416) ワークいずみ</t>
  </si>
  <si>
    <t>(0210200515) 就労継続支援事業所　ないすらいふ</t>
  </si>
  <si>
    <t>(0210200820) ゆいまある</t>
  </si>
  <si>
    <t>(0210201042) サポートセンターさくら</t>
  </si>
  <si>
    <t>(0210300604) ジョイフルパークユートピア</t>
  </si>
  <si>
    <t>(0210300612) いろどり</t>
  </si>
  <si>
    <t>(0210300711) リヴェールユートピア</t>
  </si>
  <si>
    <t>(0210300794) 就労継続支援Ｂ型事業所あおば</t>
  </si>
  <si>
    <t>(0210300844) エンジェルハウス</t>
  </si>
  <si>
    <t>(0210301107) ソーシャルファームエッグス</t>
  </si>
  <si>
    <t>(0210400057) ワークセンターつばき</t>
  </si>
  <si>
    <t>(0210400412) トライアルセンターあさひ</t>
  </si>
  <si>
    <t>(0210600201) カシスのしずく</t>
  </si>
  <si>
    <t>(0210600334) 肉のどてやま</t>
  </si>
  <si>
    <t>(0210600417) クリエイティブサポートぷちぶろう</t>
  </si>
  <si>
    <t>(0210700076) エコル</t>
  </si>
  <si>
    <t>(0210900049) ワークショップ大鰐</t>
  </si>
  <si>
    <t>(0211100151) シャーローム</t>
  </si>
  <si>
    <t>(0211500129) ありすブレッドスタジオ</t>
  </si>
  <si>
    <t>(0211600093) 特定非営利活動法人アックス工房</t>
  </si>
  <si>
    <t>(0211700059) 就労継続支援Ｂ型工房あぐりの里</t>
  </si>
  <si>
    <t>(0212100135) カリフラワー</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</si>
</sst>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_);[Red]\(0\)"/>
    <numFmt numFmtId="180" formatCode="#,##0&quot;人&quot;"/>
    <numFmt numFmtId="181" formatCode="#,##0&quot;円&quot;"/>
    <numFmt numFmtId="182" formatCode="#,##0;[Red]#,##0"/>
    <numFmt numFmtId="183" formatCode="#,##0\ "/>
    <numFmt numFmtId="184" formatCode="\(#,###&quot;人&quot;\)"/>
    <numFmt numFmtId="185" formatCode="\(#,###&quot;円&quot;\)"/>
    <numFmt numFmtId="186" formatCode="#,###&quot;人&quot;"/>
    <numFmt numFmtId="187" formatCode="#,###&quot;円&quot;"/>
    <numFmt numFmtId="188" formatCode="[$-411]ge\.m\.d;@"/>
    <numFmt numFmtId="189" formatCode="\(&quot;日&quot;&quot;給&quot;&quot;制&quot;\)\ \ #,##0\ "/>
    <numFmt numFmtId="190" formatCode="\(&quot;日&quot;&quot;給&quot;&quot;制&quot;\)\ #,##0\ "/>
    <numFmt numFmtId="191" formatCode="0.000000_ "/>
    <numFmt numFmtId="192" formatCode="0.00000_ "/>
    <numFmt numFmtId="193" formatCode="0.0000_ "/>
    <numFmt numFmtId="194" formatCode="0.000_ "/>
    <numFmt numFmtId="195" formatCode="0.00_ "/>
    <numFmt numFmtId="196" formatCode="0.0_ "/>
    <numFmt numFmtId="197" formatCode="0_ "/>
    <numFmt numFmtId="198" formatCode="#,##0.0_ "/>
    <numFmt numFmtId="199" formatCode="#,##0.00_ "/>
    <numFmt numFmtId="200" formatCode="#,##0.000_ "/>
    <numFmt numFmtId="201" formatCode="#,##0.0;[Red]\-#,##0.0"/>
    <numFmt numFmtId="202" formatCode="#,##0.0_);[Red]\(#,##0.0\)"/>
    <numFmt numFmtId="203" formatCode="#,##0.0_ ;[Red]\-#,##0.0\ "/>
    <numFmt numFmtId="204" formatCode="#,##0.00_);[Red]\(#,##0.00\)"/>
    <numFmt numFmtId="205" formatCode="0.0%"/>
    <numFmt numFmtId="206" formatCode="#,##0.000_);[Red]\(#,##0.000\)"/>
  </numFmts>
  <fonts count="46">
    <font>
      <sz val="11"/>
      <name val="ＭＳ Ｐゴシック"/>
      <family val="3"/>
    </font>
    <font>
      <sz val="6"/>
      <name val="ＭＳ Ｐゴシック"/>
      <family val="3"/>
    </font>
    <font>
      <u val="single"/>
      <sz val="11"/>
      <color indexed="12"/>
      <name val="ＭＳ Ｐゴシック"/>
      <family val="3"/>
    </font>
    <font>
      <u val="single"/>
      <sz val="8.25"/>
      <color indexed="36"/>
      <name val="ＭＳ Ｐゴシック"/>
      <family val="3"/>
    </font>
    <font>
      <sz val="12"/>
      <name val="ＭＳ Ｐゴシック"/>
      <family val="3"/>
    </font>
    <font>
      <b/>
      <sz val="18"/>
      <name val="ＭＳ Ｐゴシック"/>
      <family val="3"/>
    </font>
    <font>
      <sz val="10"/>
      <name val="ＭＳ Ｐゴシック"/>
      <family val="3"/>
    </font>
    <font>
      <sz val="9"/>
      <name val="ＭＳ Ｐゴシック"/>
      <family val="3"/>
    </font>
    <font>
      <sz val="8"/>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0"/>
        <bgColor indexed="64"/>
      </patternFill>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27">
    <xf numFmtId="0" fontId="0" fillId="0" borderId="0" xfId="0" applyAlignment="1">
      <alignment vertical="center"/>
    </xf>
    <xf numFmtId="0" fontId="0" fillId="0" borderId="0" xfId="0" applyFont="1" applyAlignment="1">
      <alignment vertical="center"/>
    </xf>
    <xf numFmtId="177" fontId="0" fillId="0" borderId="0" xfId="0" applyNumberFormat="1" applyFont="1" applyAlignment="1">
      <alignment horizontal="righ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0" xfId="0" applyFont="1" applyAlignment="1">
      <alignment horizontal="center" vertical="center"/>
    </xf>
    <xf numFmtId="176" fontId="5" fillId="0" borderId="0" xfId="0" applyNumberFormat="1" applyFont="1" applyFill="1" applyAlignment="1">
      <alignment vertical="center"/>
    </xf>
    <xf numFmtId="177" fontId="0" fillId="0" borderId="10" xfId="0" applyNumberFormat="1" applyFont="1" applyFill="1" applyBorder="1" applyAlignment="1">
      <alignment vertical="center"/>
    </xf>
    <xf numFmtId="202" fontId="0" fillId="0" borderId="10" xfId="0" applyNumberFormat="1" applyFont="1" applyFill="1" applyBorder="1" applyAlignment="1">
      <alignment vertical="center"/>
    </xf>
    <xf numFmtId="177" fontId="0"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7" fontId="0" fillId="0" borderId="0" xfId="0" applyNumberFormat="1" applyFont="1" applyBorder="1" applyAlignment="1">
      <alignment horizontal="right" vertical="center"/>
    </xf>
    <xf numFmtId="202" fontId="4" fillId="0" borderId="10" xfId="49" applyNumberFormat="1" applyFont="1" applyFill="1" applyBorder="1" applyAlignment="1">
      <alignment horizontal="right" vertical="center"/>
    </xf>
    <xf numFmtId="0" fontId="7" fillId="0" borderId="0" xfId="0" applyFont="1" applyAlignment="1">
      <alignment vertical="center" wrapText="1"/>
    </xf>
    <xf numFmtId="0" fontId="7" fillId="33" borderId="11" xfId="0" applyFont="1" applyFill="1" applyBorder="1" applyAlignment="1">
      <alignment horizontal="center" vertical="center" wrapText="1"/>
    </xf>
    <xf numFmtId="0" fontId="7" fillId="34" borderId="10" xfId="0" applyFont="1" applyFill="1" applyBorder="1" applyAlignment="1">
      <alignment horizontal="center" vertical="center" wrapText="1" shrinkToFit="1"/>
    </xf>
    <xf numFmtId="177" fontId="0" fillId="0" borderId="10" xfId="43" applyNumberFormat="1" applyFont="1" applyFill="1" applyBorder="1" applyAlignment="1" applyProtection="1">
      <alignment vertical="center"/>
      <protection/>
    </xf>
    <xf numFmtId="177" fontId="4" fillId="0" borderId="10" xfId="49" applyNumberFormat="1" applyFont="1" applyFill="1" applyBorder="1" applyAlignment="1">
      <alignment vertical="center"/>
    </xf>
    <xf numFmtId="198" fontId="4" fillId="0" borderId="11" xfId="0" applyNumberFormat="1" applyFont="1" applyBorder="1" applyAlignment="1">
      <alignment horizontal="right" vertical="center"/>
    </xf>
    <xf numFmtId="177" fontId="0" fillId="0" borderId="0" xfId="0" applyNumberFormat="1" applyFont="1" applyAlignment="1">
      <alignment vertical="center"/>
    </xf>
    <xf numFmtId="0" fontId="0" fillId="0" borderId="10" xfId="0" applyFont="1" applyFill="1" applyBorder="1" applyAlignment="1">
      <alignment horizontal="center" vertical="center"/>
    </xf>
    <xf numFmtId="0" fontId="0" fillId="0" borderId="12" xfId="0" applyFill="1" applyBorder="1" applyAlignment="1">
      <alignment horizontal="center" vertical="center" shrinkToFit="1"/>
    </xf>
    <xf numFmtId="0" fontId="0" fillId="0" borderId="0" xfId="0" applyFont="1" applyFill="1" applyAlignment="1">
      <alignment horizontal="center" vertical="center"/>
    </xf>
    <xf numFmtId="177" fontId="0" fillId="0" borderId="0" xfId="0" applyNumberFormat="1" applyFont="1" applyFill="1" applyAlignment="1">
      <alignment vertical="center"/>
    </xf>
    <xf numFmtId="177" fontId="0" fillId="0" borderId="0" xfId="0" applyNumberFormat="1" applyFont="1" applyFill="1" applyAlignment="1">
      <alignment horizontal="right" vertical="center"/>
    </xf>
    <xf numFmtId="202" fontId="0" fillId="0" borderId="0" xfId="0" applyNumberFormat="1" applyFont="1" applyFill="1" applyAlignment="1">
      <alignment horizontal="right" vertical="center"/>
    </xf>
    <xf numFmtId="177" fontId="0" fillId="0" borderId="0" xfId="0" applyNumberFormat="1" applyFont="1" applyFill="1" applyBorder="1" applyAlignment="1">
      <alignment horizontal="right" vertical="center"/>
    </xf>
    <xf numFmtId="0" fontId="0" fillId="0" borderId="12" xfId="0" applyFont="1" applyFill="1" applyBorder="1" applyAlignment="1">
      <alignment horizontal="center" vertical="center" shrinkToFit="1"/>
    </xf>
    <xf numFmtId="202" fontId="0" fillId="0" borderId="12" xfId="0" applyNumberFormat="1" applyFont="1" applyFill="1" applyBorder="1" applyAlignment="1">
      <alignment horizontal="right" vertical="center"/>
    </xf>
    <xf numFmtId="202" fontId="0" fillId="0" borderId="0" xfId="0" applyNumberFormat="1" applyFont="1" applyFill="1" applyBorder="1" applyAlignment="1">
      <alignment horizontal="right" vertical="center"/>
    </xf>
    <xf numFmtId="0" fontId="0" fillId="35" borderId="10" xfId="0" applyFill="1" applyBorder="1" applyAlignment="1">
      <alignment horizontal="center" vertical="center" shrinkToFit="1"/>
    </xf>
    <xf numFmtId="177" fontId="0" fillId="35" borderId="10" xfId="0" applyNumberFormat="1" applyFill="1" applyBorder="1" applyAlignment="1">
      <alignment horizontal="center" vertical="center" shrinkToFit="1"/>
    </xf>
    <xf numFmtId="177" fontId="0" fillId="0" borderId="10" xfId="0" applyNumberFormat="1" applyFont="1" applyFill="1" applyBorder="1" applyAlignment="1">
      <alignment vertical="center"/>
    </xf>
    <xf numFmtId="0" fontId="0" fillId="35" borderId="13" xfId="0" applyFill="1" applyBorder="1" applyAlignment="1">
      <alignment vertical="center" shrinkToFit="1"/>
    </xf>
    <xf numFmtId="177" fontId="0" fillId="35" borderId="14" xfId="0" applyNumberFormat="1" applyFill="1" applyBorder="1" applyAlignment="1">
      <alignment horizontal="center" vertical="center" shrinkToFit="1"/>
    </xf>
    <xf numFmtId="177" fontId="0" fillId="0" borderId="11" xfId="0" applyNumberFormat="1" applyFont="1" applyFill="1" applyBorder="1" applyAlignment="1">
      <alignment vertical="center"/>
    </xf>
    <xf numFmtId="177" fontId="0" fillId="36" borderId="15" xfId="0" applyNumberFormat="1" applyFont="1" applyFill="1" applyBorder="1" applyAlignment="1">
      <alignment horizontal="center" vertical="center" shrinkToFit="1"/>
    </xf>
    <xf numFmtId="177" fontId="0" fillId="36" borderId="16" xfId="0" applyNumberFormat="1" applyFont="1" applyFill="1" applyBorder="1" applyAlignment="1">
      <alignment horizontal="center" vertical="center" shrinkToFit="1"/>
    </xf>
    <xf numFmtId="0" fontId="0" fillId="36" borderId="17" xfId="0" applyFont="1" applyFill="1" applyBorder="1" applyAlignment="1">
      <alignment horizontal="center" vertical="center" shrinkToFit="1"/>
    </xf>
    <xf numFmtId="177" fontId="0" fillId="0" borderId="14"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202" fontId="0" fillId="0" borderId="20"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6" xfId="0" applyNumberFormat="1" applyFont="1" applyFill="1" applyBorder="1" applyAlignment="1">
      <alignment vertical="center"/>
    </xf>
    <xf numFmtId="202" fontId="0" fillId="0" borderId="17" xfId="0" applyNumberFormat="1" applyFont="1" applyFill="1" applyBorder="1" applyAlignment="1">
      <alignment vertical="center"/>
    </xf>
    <xf numFmtId="177" fontId="0" fillId="37" borderId="21" xfId="0" applyNumberFormat="1" applyFont="1" applyFill="1" applyBorder="1" applyAlignment="1">
      <alignment horizontal="center" vertical="center" shrinkToFit="1"/>
    </xf>
    <xf numFmtId="177" fontId="0" fillId="37" borderId="16" xfId="0" applyNumberFormat="1" applyFont="1" applyFill="1" applyBorder="1" applyAlignment="1">
      <alignment horizontal="center" vertical="center" shrinkToFit="1"/>
    </xf>
    <xf numFmtId="0" fontId="0" fillId="37" borderId="17" xfId="0" applyFont="1" applyFill="1" applyBorder="1" applyAlignment="1">
      <alignment horizontal="center" vertical="center" shrinkToFit="1"/>
    </xf>
    <xf numFmtId="177" fontId="0" fillId="0" borderId="22" xfId="0" applyNumberFormat="1" applyFont="1" applyFill="1" applyBorder="1" applyAlignment="1">
      <alignment horizontal="center" vertical="center" shrinkToFit="1"/>
    </xf>
    <xf numFmtId="177"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202" fontId="0" fillId="0" borderId="25" xfId="0" applyNumberFormat="1" applyFont="1" applyFill="1" applyBorder="1" applyAlignment="1">
      <alignment vertical="center"/>
    </xf>
    <xf numFmtId="177" fontId="0" fillId="0" borderId="19" xfId="0" applyNumberFormat="1" applyFont="1" applyFill="1" applyBorder="1" applyAlignment="1">
      <alignment vertical="center"/>
    </xf>
    <xf numFmtId="202" fontId="0" fillId="0" borderId="20"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6" xfId="0" applyNumberFormat="1" applyFont="1" applyFill="1" applyBorder="1" applyAlignment="1">
      <alignment vertical="center"/>
    </xf>
    <xf numFmtId="202" fontId="0" fillId="0" borderId="17" xfId="0" applyNumberFormat="1" applyFont="1" applyFill="1" applyBorder="1" applyAlignment="1">
      <alignment vertical="center"/>
    </xf>
    <xf numFmtId="0" fontId="0" fillId="0" borderId="10" xfId="0" applyFont="1" applyFill="1" applyBorder="1" applyAlignment="1">
      <alignment vertical="center"/>
    </xf>
    <xf numFmtId="0" fontId="8" fillId="0" borderId="10" xfId="0" applyFont="1" applyFill="1" applyBorder="1" applyAlignment="1">
      <alignment vertical="center" shrinkToFit="1"/>
    </xf>
    <xf numFmtId="0" fontId="8" fillId="0" borderId="10" xfId="0" applyFont="1" applyFill="1" applyBorder="1" applyAlignment="1">
      <alignment horizontal="left" vertical="center" shrinkToFit="1"/>
    </xf>
    <xf numFmtId="0" fontId="8" fillId="0" borderId="10" xfId="0" applyFont="1" applyFill="1" applyBorder="1" applyAlignment="1">
      <alignment horizontal="left" vertical="center" wrapText="1"/>
    </xf>
    <xf numFmtId="202" fontId="0" fillId="0" borderId="10" xfId="0" applyNumberFormat="1" applyFont="1" applyFill="1" applyBorder="1" applyAlignment="1">
      <alignment vertical="center"/>
    </xf>
    <xf numFmtId="177" fontId="0" fillId="38" borderId="10"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27" xfId="0" applyNumberFormat="1" applyFont="1" applyFill="1" applyBorder="1" applyAlignment="1">
      <alignment vertical="center"/>
    </xf>
    <xf numFmtId="202" fontId="0" fillId="0" borderId="28"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27" xfId="0" applyNumberFormat="1" applyFont="1" applyFill="1" applyBorder="1" applyAlignment="1">
      <alignment vertical="center"/>
    </xf>
    <xf numFmtId="202" fontId="0" fillId="0" borderId="28" xfId="0" applyNumberFormat="1" applyFont="1" applyFill="1" applyBorder="1" applyAlignment="1">
      <alignment vertical="center"/>
    </xf>
    <xf numFmtId="177" fontId="0" fillId="0" borderId="10" xfId="0" applyNumberFormat="1" applyFont="1" applyBorder="1" applyAlignment="1">
      <alignment vertical="center"/>
    </xf>
    <xf numFmtId="0" fontId="8" fillId="0" borderId="0" xfId="0" applyFont="1" applyFill="1" applyAlignment="1">
      <alignment horizontal="left" vertical="center" shrinkToFit="1"/>
    </xf>
    <xf numFmtId="0" fontId="8" fillId="0" borderId="10" xfId="0" applyFont="1" applyBorder="1" applyAlignment="1">
      <alignment horizontal="left" vertical="center" shrinkToFit="1"/>
    </xf>
    <xf numFmtId="0" fontId="8" fillId="0" borderId="10" xfId="0" applyFont="1" applyFill="1" applyBorder="1" applyAlignment="1">
      <alignment horizontal="left" vertical="center" wrapText="1" shrinkToFit="1"/>
    </xf>
    <xf numFmtId="49" fontId="8" fillId="0" borderId="10" xfId="0" applyNumberFormat="1" applyFont="1" applyFill="1" applyBorder="1" applyAlignment="1">
      <alignment vertical="center" wrapText="1" shrinkToFit="1"/>
    </xf>
    <xf numFmtId="0" fontId="8" fillId="0" borderId="10" xfId="0" applyFont="1" applyFill="1" applyBorder="1" applyAlignment="1">
      <alignment vertical="center" wrapText="1"/>
    </xf>
    <xf numFmtId="0" fontId="8" fillId="0" borderId="10" xfId="0" applyFont="1" applyFill="1" applyBorder="1" applyAlignment="1">
      <alignment vertical="center" wrapText="1" shrinkToFit="1"/>
    </xf>
    <xf numFmtId="0" fontId="8" fillId="0" borderId="0" xfId="0" applyFont="1" applyAlignment="1">
      <alignment horizontal="left" vertical="center" shrinkToFit="1"/>
    </xf>
    <xf numFmtId="202" fontId="0" fillId="0" borderId="10" xfId="0" applyNumberFormat="1" applyFont="1" applyFill="1" applyBorder="1" applyAlignment="1">
      <alignment vertical="center" shrinkToFit="1"/>
    </xf>
    <xf numFmtId="0" fontId="0" fillId="0" borderId="10" xfId="0" applyFont="1" applyFill="1" applyBorder="1" applyAlignment="1">
      <alignment vertical="center" shrinkToFit="1"/>
    </xf>
    <xf numFmtId="177" fontId="0" fillId="0" borderId="22" xfId="0" applyNumberFormat="1"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201" fontId="0" fillId="0" borderId="10" xfId="49" applyNumberFormat="1" applyFont="1" applyFill="1" applyBorder="1" applyAlignment="1" applyProtection="1">
      <alignment horizontal="right" vertical="center"/>
      <protection/>
    </xf>
    <xf numFmtId="176" fontId="6" fillId="0" borderId="10" xfId="0" applyNumberFormat="1" applyFont="1" applyBorder="1" applyAlignment="1">
      <alignment horizontal="center" vertical="center" shrinkToFit="1"/>
    </xf>
    <xf numFmtId="0" fontId="6" fillId="0" borderId="10" xfId="0" applyFont="1" applyBorder="1" applyAlignment="1">
      <alignment horizontal="center" vertical="center" shrinkToFit="1"/>
    </xf>
    <xf numFmtId="176" fontId="6" fillId="33" borderId="27" xfId="0" applyNumberFormat="1" applyFont="1" applyFill="1" applyBorder="1" applyAlignment="1">
      <alignment horizontal="center" vertical="center" wrapText="1" shrinkToFit="1"/>
    </xf>
    <xf numFmtId="0" fontId="0" fillId="33" borderId="11" xfId="0" applyFill="1" applyBorder="1" applyAlignment="1">
      <alignment horizontal="center" vertical="center"/>
    </xf>
    <xf numFmtId="176" fontId="6" fillId="34" borderId="27" xfId="0" applyNumberFormat="1" applyFont="1" applyFill="1" applyBorder="1" applyAlignment="1">
      <alignment horizontal="center" vertical="center" wrapText="1"/>
    </xf>
    <xf numFmtId="0" fontId="0" fillId="0" borderId="11" xfId="0" applyBorder="1" applyAlignment="1">
      <alignment vertical="center"/>
    </xf>
    <xf numFmtId="0" fontId="0" fillId="34" borderId="29"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13" xfId="0"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176" fontId="6" fillId="33" borderId="29" xfId="0" applyNumberFormat="1" applyFont="1" applyFill="1" applyBorder="1" applyAlignment="1">
      <alignment horizontal="center" vertical="center" wrapText="1" shrinkToFit="1"/>
    </xf>
    <xf numFmtId="0" fontId="0" fillId="33" borderId="31" xfId="0" applyFill="1" applyBorder="1" applyAlignment="1">
      <alignment horizontal="center" vertical="center"/>
    </xf>
    <xf numFmtId="0" fontId="0" fillId="33" borderId="13" xfId="0" applyFill="1" applyBorder="1" applyAlignment="1">
      <alignment horizontal="center" vertical="center"/>
    </xf>
    <xf numFmtId="0" fontId="0" fillId="33" borderId="33" xfId="0" applyFill="1" applyBorder="1" applyAlignment="1">
      <alignment horizontal="center" vertical="center"/>
    </xf>
    <xf numFmtId="176" fontId="6" fillId="0" borderId="27" xfId="0" applyNumberFormat="1"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0" fillId="0" borderId="11" xfId="0" applyBorder="1" applyAlignment="1">
      <alignment horizontal="center" vertical="center" wrapText="1" shrinkToFit="1"/>
    </xf>
    <xf numFmtId="177" fontId="0" fillId="35" borderId="27" xfId="0" applyNumberFormat="1" applyFont="1" applyFill="1" applyBorder="1" applyAlignment="1">
      <alignment horizontal="center" vertical="center"/>
    </xf>
    <xf numFmtId="177" fontId="0" fillId="35" borderId="12" xfId="0" applyNumberFormat="1" applyFont="1" applyFill="1" applyBorder="1" applyAlignment="1">
      <alignment horizontal="center" vertical="center"/>
    </xf>
    <xf numFmtId="0" fontId="0" fillId="35" borderId="11" xfId="0" applyFill="1" applyBorder="1" applyAlignment="1">
      <alignment horizontal="center" vertical="center"/>
    </xf>
    <xf numFmtId="177" fontId="0" fillId="35" borderId="27" xfId="0" applyNumberFormat="1" applyFont="1" applyFill="1" applyBorder="1" applyAlignment="1">
      <alignment horizontal="center" vertical="center"/>
    </xf>
    <xf numFmtId="0" fontId="45" fillId="36" borderId="34" xfId="0" applyFont="1" applyFill="1" applyBorder="1" applyAlignment="1">
      <alignment horizontal="center" vertical="center" shrinkToFit="1"/>
    </xf>
    <xf numFmtId="0" fontId="45" fillId="36" borderId="35" xfId="0" applyFont="1" applyFill="1" applyBorder="1" applyAlignment="1">
      <alignment horizontal="center" vertical="center" shrinkToFit="1"/>
    </xf>
    <xf numFmtId="0" fontId="45" fillId="36" borderId="36" xfId="0" applyFont="1" applyFill="1" applyBorder="1" applyAlignment="1">
      <alignment horizontal="center" vertical="center" shrinkToFit="1"/>
    </xf>
    <xf numFmtId="0" fontId="0" fillId="0" borderId="27"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35" borderId="10" xfId="0" applyFill="1" applyBorder="1" applyAlignment="1">
      <alignment horizontal="center" vertical="center" shrinkToFit="1"/>
    </xf>
    <xf numFmtId="0" fontId="0" fillId="35" borderId="10" xfId="0" applyFill="1" applyBorder="1" applyAlignment="1">
      <alignment vertical="center"/>
    </xf>
    <xf numFmtId="0" fontId="0" fillId="35" borderId="10" xfId="0" applyFont="1" applyFill="1" applyBorder="1" applyAlignment="1">
      <alignment horizontal="center" vertical="center" shrinkToFit="1"/>
    </xf>
    <xf numFmtId="0" fontId="0" fillId="35" borderId="29" xfId="0" applyFill="1" applyBorder="1" applyAlignment="1">
      <alignment horizontal="center" vertical="center" shrinkToFit="1"/>
    </xf>
    <xf numFmtId="0" fontId="0" fillId="35" borderId="30" xfId="0" applyFill="1" applyBorder="1" applyAlignment="1">
      <alignment horizontal="center" vertical="center" shrinkToFit="1"/>
    </xf>
    <xf numFmtId="0" fontId="0" fillId="35" borderId="31" xfId="0" applyFill="1" applyBorder="1" applyAlignment="1">
      <alignment horizontal="center" vertical="center" shrinkToFit="1"/>
    </xf>
    <xf numFmtId="0" fontId="0" fillId="35" borderId="13" xfId="0" applyFill="1" applyBorder="1" applyAlignment="1">
      <alignment horizontal="center" vertical="center" shrinkToFit="1"/>
    </xf>
    <xf numFmtId="0" fontId="0" fillId="35" borderId="32" xfId="0" applyFill="1" applyBorder="1" applyAlignment="1">
      <alignment horizontal="center" vertical="center" shrinkToFit="1"/>
    </xf>
    <xf numFmtId="0" fontId="0" fillId="35" borderId="33" xfId="0" applyFill="1" applyBorder="1" applyAlignment="1">
      <alignment horizontal="center" vertical="center" shrinkToFit="1"/>
    </xf>
    <xf numFmtId="177" fontId="0" fillId="35" borderId="37" xfId="0" applyNumberFormat="1" applyFont="1" applyFill="1" applyBorder="1" applyAlignment="1">
      <alignment horizontal="center" vertical="center"/>
    </xf>
    <xf numFmtId="0" fontId="0" fillId="35" borderId="33" xfId="0" applyFill="1" applyBorder="1" applyAlignment="1">
      <alignment horizontal="center" vertical="center"/>
    </xf>
    <xf numFmtId="0" fontId="0" fillId="37" borderId="35" xfId="0" applyFont="1" applyFill="1" applyBorder="1" applyAlignment="1">
      <alignment horizontal="center" vertical="center" shrinkToFit="1"/>
    </xf>
    <xf numFmtId="0" fontId="0" fillId="37" borderId="36"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31"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6%20&#21402;&#29983;&#21172;&#20685;&#30465;&#12363;&#12425;&#22577;&#21578;&#25351;&#31034;\02.&#38738;&#26862;&#30476;&#35519;&#26619;&#31080;_&#6528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均工賃（月額）"/>
      <sheetName val="平均工賃（時間額）"/>
      <sheetName val="施設数"/>
      <sheetName val="就労Ａ型"/>
      <sheetName val="就労B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D5"/>
  <sheetViews>
    <sheetView tabSelected="1" zoomScaleSheetLayoutView="100" zoomScalePageLayoutView="0" workbookViewId="0" topLeftCell="A1">
      <pane xSplit="1" ySplit="4" topLeftCell="B5" activePane="bottomRight" state="frozen"/>
      <selection pane="topLeft" activeCell="A5" sqref="A5"/>
      <selection pane="topRight" activeCell="A5" sqref="A5"/>
      <selection pane="bottomLeft" activeCell="A5" sqref="A5"/>
      <selection pane="bottomRight" activeCell="A3" sqref="A3:A4"/>
    </sheetView>
  </sheetViews>
  <sheetFormatPr defaultColWidth="9.00390625" defaultRowHeight="13.5"/>
  <cols>
    <col min="1" max="3" width="10.625" style="0" customWidth="1"/>
    <col min="4" max="4" width="11.375" style="0" customWidth="1"/>
  </cols>
  <sheetData>
    <row r="1" ht="21">
      <c r="A1" s="6" t="s">
        <v>18</v>
      </c>
    </row>
    <row r="3" spans="1:4" ht="15" customHeight="1">
      <c r="A3" s="83" t="s">
        <v>4</v>
      </c>
      <c r="B3" s="85" t="s">
        <v>8</v>
      </c>
      <c r="C3" s="85" t="s">
        <v>9</v>
      </c>
      <c r="D3" s="87" t="s">
        <v>15</v>
      </c>
    </row>
    <row r="4" spans="1:4" ht="36.75" customHeight="1">
      <c r="A4" s="84"/>
      <c r="B4" s="86"/>
      <c r="C4" s="86"/>
      <c r="D4" s="88"/>
    </row>
    <row r="5" spans="1:4" ht="15.75" customHeight="1">
      <c r="A5" s="10" t="s">
        <v>22</v>
      </c>
      <c r="B5" s="12">
        <f>'就労Ａ型 (月額)'!M45</f>
        <v>61297.60162861249</v>
      </c>
      <c r="C5" s="12">
        <f>'就労B型（月額）'!M135</f>
        <v>11293.90201955862</v>
      </c>
      <c r="D5" s="18">
        <f>('就労Ａ型 (月額)'!L45+'就労B型（月額）'!L135)/('就労Ａ型 (月額)'!K45+'就労B型（月額）'!K135)</f>
        <v>20797.82198349114</v>
      </c>
    </row>
  </sheetData>
  <sheetProtection/>
  <mergeCells count="4">
    <mergeCell ref="A3:A4"/>
    <mergeCell ref="B3:B4"/>
    <mergeCell ref="C3:C4"/>
    <mergeCell ref="D3:D4"/>
  </mergeCells>
  <printOptions horizontalCentered="1"/>
  <pageMargins left="0.3937007874015748" right="0.3937007874015748" top="2.362204724409449"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rgb="FF92D050"/>
  </sheetPr>
  <dimension ref="A1:D5"/>
  <sheetViews>
    <sheetView zoomScaleSheetLayoutView="100" zoomScalePageLayoutView="0" workbookViewId="0" topLeftCell="A1">
      <pane xSplit="1" ySplit="4" topLeftCell="B5" activePane="bottomRight" state="frozen"/>
      <selection pane="topLeft" activeCell="A5" sqref="A5"/>
      <selection pane="topRight" activeCell="A5" sqref="A5"/>
      <selection pane="bottomLeft" activeCell="A5" sqref="A5"/>
      <selection pane="bottomRight" activeCell="A3" sqref="A3:A4"/>
    </sheetView>
  </sheetViews>
  <sheetFormatPr defaultColWidth="9.00390625" defaultRowHeight="13.5"/>
  <cols>
    <col min="1" max="3" width="10.625" style="0" customWidth="1"/>
    <col min="4" max="4" width="11.375" style="0" customWidth="1"/>
  </cols>
  <sheetData>
    <row r="1" ht="21">
      <c r="A1" s="6" t="s">
        <v>19</v>
      </c>
    </row>
    <row r="3" spans="1:4" ht="15" customHeight="1">
      <c r="A3" s="83" t="s">
        <v>4</v>
      </c>
      <c r="B3" s="85" t="s">
        <v>8</v>
      </c>
      <c r="C3" s="85" t="s">
        <v>9</v>
      </c>
      <c r="D3" s="87" t="s">
        <v>15</v>
      </c>
    </row>
    <row r="4" spans="1:4" ht="36.75" customHeight="1">
      <c r="A4" s="84"/>
      <c r="B4" s="86"/>
      <c r="C4" s="86"/>
      <c r="D4" s="88"/>
    </row>
    <row r="5" spans="1:4" ht="15.75" customHeight="1">
      <c r="A5" s="10" t="s">
        <v>22</v>
      </c>
      <c r="B5" s="12">
        <f>'就労Ａ型（時間額）'!M45</f>
        <v>696.8089282149016</v>
      </c>
      <c r="C5" s="12">
        <f>'就労B型（時間額）'!M135</f>
        <v>124.63234438579002</v>
      </c>
      <c r="D5" s="18">
        <f>('就労Ａ型（時間額）'!L45+'就労B型（時間額）'!L135)/('就労Ａ型（時間額）'!K45+'就労B型（時間額）'!K135)</f>
        <v>230.79375722146244</v>
      </c>
    </row>
  </sheetData>
  <sheetProtection/>
  <mergeCells count="4">
    <mergeCell ref="A3:A4"/>
    <mergeCell ref="B3:B4"/>
    <mergeCell ref="C3:C4"/>
    <mergeCell ref="D3:D4"/>
  </mergeCells>
  <printOptions horizontalCentered="1"/>
  <pageMargins left="0.3937007874015748" right="0.3937007874015748" top="2.362204724409449"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10"/>
  </sheetPr>
  <dimension ref="A1:H6"/>
  <sheetViews>
    <sheetView zoomScaleSheetLayoutView="100" zoomScalePageLayoutView="0" workbookViewId="0" topLeftCell="A1">
      <pane xSplit="1" ySplit="5" topLeftCell="B6" activePane="bottomRight" state="frozen"/>
      <selection pane="topLeft" activeCell="A5" sqref="A5"/>
      <selection pane="topRight" activeCell="A5" sqref="A5"/>
      <selection pane="bottomLeft" activeCell="A5" sqref="A5"/>
      <selection pane="bottomRight" activeCell="A3" sqref="A3:A5"/>
    </sheetView>
  </sheetViews>
  <sheetFormatPr defaultColWidth="9.00390625" defaultRowHeight="13.5"/>
  <cols>
    <col min="1" max="1" width="10.00390625" style="0" customWidth="1"/>
    <col min="2" max="20" width="7.875" style="0" customWidth="1"/>
  </cols>
  <sheetData>
    <row r="1" ht="21">
      <c r="A1" s="6" t="s">
        <v>14</v>
      </c>
    </row>
    <row r="3" spans="1:8" ht="15" customHeight="1">
      <c r="A3" s="99" t="s">
        <v>3</v>
      </c>
      <c r="B3" s="95" t="s">
        <v>8</v>
      </c>
      <c r="C3" s="96"/>
      <c r="D3" s="95" t="s">
        <v>9</v>
      </c>
      <c r="E3" s="96"/>
      <c r="F3" s="89" t="s">
        <v>12</v>
      </c>
      <c r="G3" s="90"/>
      <c r="H3" s="91"/>
    </row>
    <row r="4" spans="1:8" ht="30" customHeight="1">
      <c r="A4" s="100"/>
      <c r="B4" s="97"/>
      <c r="C4" s="98"/>
      <c r="D4" s="97"/>
      <c r="E4" s="98"/>
      <c r="F4" s="92"/>
      <c r="G4" s="93"/>
      <c r="H4" s="94"/>
    </row>
    <row r="5" spans="1:8" s="13" customFormat="1" ht="38.25" customHeight="1">
      <c r="A5" s="101"/>
      <c r="B5" s="14" t="s">
        <v>10</v>
      </c>
      <c r="C5" s="14" t="s">
        <v>11</v>
      </c>
      <c r="D5" s="14" t="s">
        <v>10</v>
      </c>
      <c r="E5" s="14" t="s">
        <v>11</v>
      </c>
      <c r="F5" s="15" t="s">
        <v>10</v>
      </c>
      <c r="G5" s="15" t="s">
        <v>11</v>
      </c>
      <c r="H5" s="15" t="s">
        <v>13</v>
      </c>
    </row>
    <row r="6" spans="1:8" ht="15.75" customHeight="1">
      <c r="A6" s="10" t="s">
        <v>22</v>
      </c>
      <c r="B6" s="17">
        <v>36</v>
      </c>
      <c r="C6" s="17">
        <v>36</v>
      </c>
      <c r="D6" s="17">
        <v>124</v>
      </c>
      <c r="E6" s="17">
        <v>125</v>
      </c>
      <c r="F6" s="16">
        <f>B6+D6</f>
        <v>160</v>
      </c>
      <c r="G6" s="16">
        <f>C6+E6</f>
        <v>161</v>
      </c>
      <c r="H6" s="82">
        <f>ROUND(F6/G6*100,1)</f>
        <v>99.4</v>
      </c>
    </row>
  </sheetData>
  <sheetProtection/>
  <mergeCells count="4">
    <mergeCell ref="F3:H4"/>
    <mergeCell ref="B3:C4"/>
    <mergeCell ref="D3:E4"/>
    <mergeCell ref="A3:A5"/>
  </mergeCells>
  <printOptions horizontalCentered="1"/>
  <pageMargins left="0.3937007874015748" right="0.3937007874015748" top="2.362204724409449" bottom="0.5905511811023623"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A1:P206"/>
  <sheetViews>
    <sheetView view="pageBreakPreview" zoomScaleSheetLayoutView="100" zoomScalePageLayoutView="0" workbookViewId="0" topLeftCell="B1">
      <pane xSplit="3" ySplit="4" topLeftCell="E5" activePane="bottomRight" state="frozen"/>
      <selection pane="topLeft" activeCell="D344" sqref="D344"/>
      <selection pane="topRight" activeCell="D344" sqref="D344"/>
      <selection pane="bottomLeft" activeCell="D344" sqref="D344"/>
      <selection pane="bottomRight" activeCell="B2" sqref="B2:B4"/>
    </sheetView>
  </sheetViews>
  <sheetFormatPr defaultColWidth="9.00390625" defaultRowHeight="13.5"/>
  <cols>
    <col min="1" max="1" width="4.625" style="5" hidden="1" customWidth="1"/>
    <col min="2" max="2" width="8.375" style="3" customWidth="1"/>
    <col min="3" max="3" width="4.50390625" style="3" bestFit="1" customWidth="1"/>
    <col min="4" max="4" width="38.625" style="77" customWidth="1"/>
    <col min="5" max="5" width="6.75390625" style="19" customWidth="1"/>
    <col min="6" max="7" width="13.375" style="19" customWidth="1"/>
    <col min="8" max="8" width="13.375" style="2" customWidth="1"/>
    <col min="9" max="9" width="3.625" style="11" customWidth="1"/>
    <col min="10" max="10" width="6.75390625" style="19" customWidth="1"/>
    <col min="11" max="12" width="13.375" style="19" customWidth="1"/>
    <col min="13" max="13" width="13.375" style="2" customWidth="1"/>
    <col min="14" max="14" width="7.625" style="1" customWidth="1"/>
    <col min="15" max="16384" width="9.00390625" style="1" customWidth="1"/>
  </cols>
  <sheetData>
    <row r="1" spans="1:13" s="3" customFormat="1" ht="13.5" customHeight="1">
      <c r="A1" s="22"/>
      <c r="D1" s="71"/>
      <c r="E1" s="23"/>
      <c r="F1" s="23"/>
      <c r="G1" s="23"/>
      <c r="H1" s="24"/>
      <c r="I1" s="26"/>
      <c r="J1" s="23"/>
      <c r="K1" s="23"/>
      <c r="L1" s="23"/>
      <c r="M1" s="24"/>
    </row>
    <row r="2" spans="1:16" s="3" customFormat="1" ht="16.5" customHeight="1" thickBot="1">
      <c r="A2" s="109"/>
      <c r="B2" s="112" t="s">
        <v>3</v>
      </c>
      <c r="C2" s="112" t="s">
        <v>20</v>
      </c>
      <c r="D2" s="113"/>
      <c r="E2" s="115" t="s">
        <v>21</v>
      </c>
      <c r="F2" s="116"/>
      <c r="G2" s="116"/>
      <c r="H2" s="117"/>
      <c r="I2" s="27"/>
      <c r="J2" s="115" t="s">
        <v>17</v>
      </c>
      <c r="K2" s="116"/>
      <c r="L2" s="116"/>
      <c r="M2" s="116"/>
      <c r="N2" s="102" t="s">
        <v>7</v>
      </c>
      <c r="O2" s="102" t="s">
        <v>1</v>
      </c>
      <c r="P2" s="105" t="s">
        <v>23</v>
      </c>
    </row>
    <row r="3" spans="1:16" s="3" customFormat="1" ht="16.5" customHeight="1">
      <c r="A3" s="110"/>
      <c r="B3" s="112"/>
      <c r="C3" s="114"/>
      <c r="D3" s="113"/>
      <c r="E3" s="118"/>
      <c r="F3" s="119"/>
      <c r="G3" s="119"/>
      <c r="H3" s="120"/>
      <c r="I3" s="27"/>
      <c r="J3" s="33"/>
      <c r="K3" s="106" t="s">
        <v>186</v>
      </c>
      <c r="L3" s="107"/>
      <c r="M3" s="108"/>
      <c r="N3" s="121"/>
      <c r="O3" s="103"/>
      <c r="P3" s="103"/>
    </row>
    <row r="4" spans="1:16" s="22" customFormat="1" ht="16.5" customHeight="1" thickBot="1">
      <c r="A4" s="111"/>
      <c r="B4" s="112"/>
      <c r="C4" s="113"/>
      <c r="D4" s="113"/>
      <c r="E4" s="31" t="s">
        <v>2</v>
      </c>
      <c r="F4" s="31" t="s">
        <v>0</v>
      </c>
      <c r="G4" s="31" t="s">
        <v>6</v>
      </c>
      <c r="H4" s="30" t="s">
        <v>5</v>
      </c>
      <c r="I4" s="21"/>
      <c r="J4" s="34" t="s">
        <v>2</v>
      </c>
      <c r="K4" s="36" t="s">
        <v>0</v>
      </c>
      <c r="L4" s="37" t="s">
        <v>6</v>
      </c>
      <c r="M4" s="38" t="s">
        <v>5</v>
      </c>
      <c r="N4" s="122"/>
      <c r="O4" s="104"/>
      <c r="P4" s="104"/>
    </row>
    <row r="5" spans="1:16" s="3" customFormat="1" ht="27" customHeight="1">
      <c r="A5" s="20"/>
      <c r="B5" s="58" t="s">
        <v>22</v>
      </c>
      <c r="C5" s="58">
        <v>11</v>
      </c>
      <c r="D5" s="61" t="s">
        <v>187</v>
      </c>
      <c r="E5" s="63">
        <v>10</v>
      </c>
      <c r="F5" s="32">
        <v>89</v>
      </c>
      <c r="G5" s="32">
        <v>3194056</v>
      </c>
      <c r="H5" s="62">
        <f aca="true" t="shared" si="0" ref="H5:H10">IF(AND(F5&gt;0,G5&gt;0),G5/F5,0)</f>
        <v>35888.269662921346</v>
      </c>
      <c r="I5" s="28"/>
      <c r="J5" s="39">
        <v>10</v>
      </c>
      <c r="K5" s="40">
        <v>115</v>
      </c>
      <c r="L5" s="35">
        <v>4529146</v>
      </c>
      <c r="M5" s="62">
        <f aca="true" t="shared" si="1" ref="M5:M41">IF(AND(K5&gt;0,L5&gt;0),L5/K5,0)</f>
        <v>39383.87826086956</v>
      </c>
      <c r="N5" s="49"/>
      <c r="O5" s="9"/>
      <c r="P5" s="79"/>
    </row>
    <row r="6" spans="1:16" s="3" customFormat="1" ht="27" customHeight="1">
      <c r="A6" s="20"/>
      <c r="B6" s="58" t="s">
        <v>22</v>
      </c>
      <c r="C6" s="58">
        <v>7</v>
      </c>
      <c r="D6" s="61" t="s">
        <v>188</v>
      </c>
      <c r="E6" s="63">
        <v>20</v>
      </c>
      <c r="F6" s="32">
        <v>264</v>
      </c>
      <c r="G6" s="32">
        <v>12982524</v>
      </c>
      <c r="H6" s="62">
        <f t="shared" si="0"/>
        <v>49176.22727272727</v>
      </c>
      <c r="I6" s="28"/>
      <c r="J6" s="39">
        <v>20</v>
      </c>
      <c r="K6" s="41">
        <v>278</v>
      </c>
      <c r="L6" s="7">
        <v>14733711</v>
      </c>
      <c r="M6" s="54">
        <f t="shared" si="1"/>
        <v>52998.960431654676</v>
      </c>
      <c r="N6" s="49"/>
      <c r="O6" s="9"/>
      <c r="P6" s="79"/>
    </row>
    <row r="7" spans="1:16" s="3" customFormat="1" ht="27" customHeight="1">
      <c r="A7" s="20"/>
      <c r="B7" s="58" t="s">
        <v>22</v>
      </c>
      <c r="C7" s="58">
        <v>8</v>
      </c>
      <c r="D7" s="61" t="s">
        <v>189</v>
      </c>
      <c r="E7" s="63">
        <v>18</v>
      </c>
      <c r="F7" s="32">
        <v>265</v>
      </c>
      <c r="G7" s="32">
        <v>14226695</v>
      </c>
      <c r="H7" s="62">
        <f t="shared" si="0"/>
        <v>53685.64150943396</v>
      </c>
      <c r="I7" s="28"/>
      <c r="J7" s="39">
        <v>20</v>
      </c>
      <c r="K7" s="41">
        <v>293</v>
      </c>
      <c r="L7" s="7">
        <v>17163318</v>
      </c>
      <c r="M7" s="54">
        <f t="shared" si="1"/>
        <v>58577.8771331058</v>
      </c>
      <c r="N7" s="49"/>
      <c r="O7" s="9"/>
      <c r="P7" s="79"/>
    </row>
    <row r="8" spans="1:16" s="3" customFormat="1" ht="27" customHeight="1">
      <c r="A8" s="20"/>
      <c r="B8" s="58" t="s">
        <v>22</v>
      </c>
      <c r="C8" s="58">
        <v>1</v>
      </c>
      <c r="D8" s="59" t="s">
        <v>24</v>
      </c>
      <c r="E8" s="63">
        <v>30</v>
      </c>
      <c r="F8" s="32">
        <v>305</v>
      </c>
      <c r="G8" s="32">
        <v>61145369</v>
      </c>
      <c r="H8" s="62">
        <f t="shared" si="0"/>
        <v>200476.61967213114</v>
      </c>
      <c r="I8" s="28"/>
      <c r="J8" s="39">
        <v>30</v>
      </c>
      <c r="K8" s="41">
        <v>312</v>
      </c>
      <c r="L8" s="7">
        <v>67931158</v>
      </c>
      <c r="M8" s="54">
        <f t="shared" si="1"/>
        <v>217728.0705128205</v>
      </c>
      <c r="N8" s="49"/>
      <c r="O8" s="9"/>
      <c r="P8" s="78"/>
    </row>
    <row r="9" spans="1:16" s="3" customFormat="1" ht="27" customHeight="1">
      <c r="A9" s="20"/>
      <c r="B9" s="58" t="s">
        <v>22</v>
      </c>
      <c r="C9" s="58">
        <v>6</v>
      </c>
      <c r="D9" s="61" t="s">
        <v>29</v>
      </c>
      <c r="E9" s="63">
        <v>10</v>
      </c>
      <c r="F9" s="32">
        <v>53</v>
      </c>
      <c r="G9" s="32">
        <v>1067951</v>
      </c>
      <c r="H9" s="62">
        <f t="shared" si="0"/>
        <v>20150.01886792453</v>
      </c>
      <c r="I9" s="28"/>
      <c r="J9" s="39">
        <v>10</v>
      </c>
      <c r="K9" s="41">
        <v>58</v>
      </c>
      <c r="L9" s="7">
        <v>1320293</v>
      </c>
      <c r="M9" s="54">
        <f t="shared" si="1"/>
        <v>22763.672413793105</v>
      </c>
      <c r="N9" s="49"/>
      <c r="O9" s="9"/>
      <c r="P9" s="79"/>
    </row>
    <row r="10" spans="1:16" s="3" customFormat="1" ht="27" customHeight="1">
      <c r="A10" s="20"/>
      <c r="B10" s="58" t="s">
        <v>22</v>
      </c>
      <c r="C10" s="58">
        <v>20</v>
      </c>
      <c r="D10" s="61" t="s">
        <v>43</v>
      </c>
      <c r="E10" s="63">
        <v>20</v>
      </c>
      <c r="F10" s="32">
        <v>1</v>
      </c>
      <c r="G10" s="32">
        <v>49780</v>
      </c>
      <c r="H10" s="62">
        <f t="shared" si="0"/>
        <v>49780</v>
      </c>
      <c r="I10" s="28"/>
      <c r="J10" s="39">
        <v>20</v>
      </c>
      <c r="K10" s="41">
        <v>209</v>
      </c>
      <c r="L10" s="7">
        <v>10018388</v>
      </c>
      <c r="M10" s="54">
        <f t="shared" si="1"/>
        <v>47934.87081339713</v>
      </c>
      <c r="N10" s="49"/>
      <c r="O10" s="9"/>
      <c r="P10" s="79"/>
    </row>
    <row r="11" spans="1:16" s="3" customFormat="1" ht="27" customHeight="1">
      <c r="A11" s="20"/>
      <c r="B11" s="58" t="s">
        <v>22</v>
      </c>
      <c r="C11" s="4">
        <v>31</v>
      </c>
      <c r="D11" s="73" t="s">
        <v>53</v>
      </c>
      <c r="E11" s="7"/>
      <c r="F11" s="7"/>
      <c r="G11" s="7"/>
      <c r="H11" s="8"/>
      <c r="I11" s="28"/>
      <c r="J11" s="39">
        <v>20</v>
      </c>
      <c r="K11" s="41">
        <v>76</v>
      </c>
      <c r="L11" s="7">
        <v>2816676</v>
      </c>
      <c r="M11" s="54">
        <f t="shared" si="1"/>
        <v>37061.52631578947</v>
      </c>
      <c r="N11" s="80" t="s">
        <v>190</v>
      </c>
      <c r="O11" s="9"/>
      <c r="P11" s="79"/>
    </row>
    <row r="12" spans="1:16" s="3" customFormat="1" ht="27" customHeight="1">
      <c r="A12" s="20"/>
      <c r="B12" s="58" t="s">
        <v>22</v>
      </c>
      <c r="C12" s="58">
        <v>19</v>
      </c>
      <c r="D12" s="61" t="s">
        <v>42</v>
      </c>
      <c r="E12" s="63">
        <v>15</v>
      </c>
      <c r="F12" s="32">
        <v>0</v>
      </c>
      <c r="G12" s="32">
        <v>0</v>
      </c>
      <c r="H12" s="62">
        <f>IF(AND(F12&gt;0,G12&gt;0),G12/F12,0)</f>
        <v>0</v>
      </c>
      <c r="I12" s="28"/>
      <c r="J12" s="39">
        <v>10</v>
      </c>
      <c r="K12" s="41">
        <v>24</v>
      </c>
      <c r="L12" s="7">
        <v>987343</v>
      </c>
      <c r="M12" s="54">
        <f t="shared" si="1"/>
        <v>41139.291666666664</v>
      </c>
      <c r="N12" s="49"/>
      <c r="O12" s="9"/>
      <c r="P12" s="79"/>
    </row>
    <row r="13" spans="1:16" s="3" customFormat="1" ht="27" customHeight="1">
      <c r="A13" s="20"/>
      <c r="B13" s="58" t="s">
        <v>22</v>
      </c>
      <c r="C13" s="4">
        <v>32</v>
      </c>
      <c r="D13" s="73" t="s">
        <v>191</v>
      </c>
      <c r="E13" s="7"/>
      <c r="F13" s="7"/>
      <c r="G13" s="7"/>
      <c r="H13" s="8"/>
      <c r="I13" s="28"/>
      <c r="J13" s="39">
        <v>20</v>
      </c>
      <c r="K13" s="41">
        <v>2</v>
      </c>
      <c r="L13" s="7">
        <v>100980</v>
      </c>
      <c r="M13" s="54">
        <f t="shared" si="1"/>
        <v>50490</v>
      </c>
      <c r="N13" s="80" t="s">
        <v>190</v>
      </c>
      <c r="O13" s="9"/>
      <c r="P13" s="79"/>
    </row>
    <row r="14" spans="1:16" s="3" customFormat="1" ht="27" customHeight="1">
      <c r="A14" s="20"/>
      <c r="B14" s="58" t="s">
        <v>22</v>
      </c>
      <c r="C14" s="4">
        <v>33</v>
      </c>
      <c r="D14" s="73" t="s">
        <v>55</v>
      </c>
      <c r="E14" s="7"/>
      <c r="F14" s="7"/>
      <c r="G14" s="7"/>
      <c r="H14" s="8"/>
      <c r="I14" s="28"/>
      <c r="J14" s="39">
        <v>20</v>
      </c>
      <c r="K14" s="41">
        <v>3</v>
      </c>
      <c r="L14" s="7">
        <v>90810</v>
      </c>
      <c r="M14" s="54">
        <f t="shared" si="1"/>
        <v>30270</v>
      </c>
      <c r="N14" s="80" t="s">
        <v>190</v>
      </c>
      <c r="O14" s="9"/>
      <c r="P14" s="79"/>
    </row>
    <row r="15" spans="1:16" s="3" customFormat="1" ht="27" customHeight="1">
      <c r="A15" s="20"/>
      <c r="B15" s="58" t="s">
        <v>22</v>
      </c>
      <c r="C15" s="58">
        <v>2</v>
      </c>
      <c r="D15" s="60" t="s">
        <v>25</v>
      </c>
      <c r="E15" s="63">
        <v>10</v>
      </c>
      <c r="F15" s="32">
        <v>91</v>
      </c>
      <c r="G15" s="32">
        <v>5276393</v>
      </c>
      <c r="H15" s="62">
        <f aca="true" t="shared" si="2" ref="H15:H23">IF(AND(F15&gt;0,G15&gt;0),G15/F15,0)</f>
        <v>57982.34065934066</v>
      </c>
      <c r="I15" s="28"/>
      <c r="J15" s="39">
        <v>10</v>
      </c>
      <c r="K15" s="41">
        <v>96</v>
      </c>
      <c r="L15" s="7">
        <v>5926156</v>
      </c>
      <c r="M15" s="54">
        <f t="shared" si="1"/>
        <v>61730.791666666664</v>
      </c>
      <c r="N15" s="49"/>
      <c r="O15" s="9"/>
      <c r="P15" s="78"/>
    </row>
    <row r="16" spans="1:16" s="3" customFormat="1" ht="27" customHeight="1">
      <c r="A16" s="20"/>
      <c r="B16" s="58" t="s">
        <v>22</v>
      </c>
      <c r="C16" s="58">
        <v>3</v>
      </c>
      <c r="D16" s="59" t="s">
        <v>26</v>
      </c>
      <c r="E16" s="63">
        <v>19</v>
      </c>
      <c r="F16" s="32">
        <v>111</v>
      </c>
      <c r="G16" s="32">
        <v>1559968</v>
      </c>
      <c r="H16" s="62">
        <f t="shared" si="2"/>
        <v>14053.765765765766</v>
      </c>
      <c r="I16" s="28"/>
      <c r="J16" s="39">
        <v>19</v>
      </c>
      <c r="K16" s="41">
        <v>108</v>
      </c>
      <c r="L16" s="7">
        <v>1540863</v>
      </c>
      <c r="M16" s="54">
        <f t="shared" si="1"/>
        <v>14267.25</v>
      </c>
      <c r="N16" s="49"/>
      <c r="O16" s="9"/>
      <c r="P16" s="78"/>
    </row>
    <row r="17" spans="1:16" s="3" customFormat="1" ht="27" customHeight="1">
      <c r="A17" s="20"/>
      <c r="B17" s="58" t="s">
        <v>22</v>
      </c>
      <c r="C17" s="58">
        <v>12</v>
      </c>
      <c r="D17" s="61" t="s">
        <v>192</v>
      </c>
      <c r="E17" s="63">
        <v>20</v>
      </c>
      <c r="F17" s="32">
        <v>297</v>
      </c>
      <c r="G17" s="32">
        <v>16465590</v>
      </c>
      <c r="H17" s="62">
        <f t="shared" si="2"/>
        <v>55439.69696969697</v>
      </c>
      <c r="I17" s="28"/>
      <c r="J17" s="39">
        <v>30</v>
      </c>
      <c r="K17" s="41">
        <v>348</v>
      </c>
      <c r="L17" s="7">
        <v>19363917</v>
      </c>
      <c r="M17" s="54">
        <f t="shared" si="1"/>
        <v>55643.43965517241</v>
      </c>
      <c r="N17" s="49"/>
      <c r="O17" s="9"/>
      <c r="P17" s="79"/>
    </row>
    <row r="18" spans="1:16" s="3" customFormat="1" ht="27" customHeight="1">
      <c r="A18" s="20"/>
      <c r="B18" s="58" t="s">
        <v>22</v>
      </c>
      <c r="C18" s="58">
        <v>21</v>
      </c>
      <c r="D18" s="61" t="s">
        <v>193</v>
      </c>
      <c r="E18" s="63">
        <v>10</v>
      </c>
      <c r="F18" s="32">
        <v>110</v>
      </c>
      <c r="G18" s="32">
        <v>6292686</v>
      </c>
      <c r="H18" s="62">
        <f t="shared" si="2"/>
        <v>57206.236363636366</v>
      </c>
      <c r="I18" s="28"/>
      <c r="J18" s="39">
        <v>10</v>
      </c>
      <c r="K18" s="41">
        <v>132</v>
      </c>
      <c r="L18" s="7">
        <v>7553109</v>
      </c>
      <c r="M18" s="54">
        <f t="shared" si="1"/>
        <v>57220.52272727273</v>
      </c>
      <c r="N18" s="49"/>
      <c r="O18" s="9"/>
      <c r="P18" s="79"/>
    </row>
    <row r="19" spans="1:16" s="3" customFormat="1" ht="27" customHeight="1">
      <c r="A19" s="20"/>
      <c r="B19" s="58" t="s">
        <v>22</v>
      </c>
      <c r="C19" s="58">
        <v>5</v>
      </c>
      <c r="D19" s="59" t="s">
        <v>28</v>
      </c>
      <c r="E19" s="63">
        <v>60</v>
      </c>
      <c r="F19" s="32">
        <v>909</v>
      </c>
      <c r="G19" s="32">
        <v>45521071</v>
      </c>
      <c r="H19" s="62">
        <f t="shared" si="2"/>
        <v>50078.18591859186</v>
      </c>
      <c r="I19" s="28"/>
      <c r="J19" s="39">
        <v>60</v>
      </c>
      <c r="K19" s="41">
        <v>840</v>
      </c>
      <c r="L19" s="7">
        <v>43791073</v>
      </c>
      <c r="M19" s="54">
        <f t="shared" si="1"/>
        <v>52132.22976190476</v>
      </c>
      <c r="N19" s="49"/>
      <c r="O19" s="9"/>
      <c r="P19" s="79"/>
    </row>
    <row r="20" spans="1:16" s="3" customFormat="1" ht="27" customHeight="1">
      <c r="A20" s="20"/>
      <c r="B20" s="58" t="s">
        <v>22</v>
      </c>
      <c r="C20" s="58">
        <v>15</v>
      </c>
      <c r="D20" s="61" t="s">
        <v>38</v>
      </c>
      <c r="E20" s="63">
        <v>10</v>
      </c>
      <c r="F20" s="32">
        <v>51</v>
      </c>
      <c r="G20" s="32">
        <v>2450246</v>
      </c>
      <c r="H20" s="62">
        <f t="shared" si="2"/>
        <v>48044.03921568627</v>
      </c>
      <c r="I20" s="28"/>
      <c r="J20" s="39"/>
      <c r="K20" s="41"/>
      <c r="L20" s="7"/>
      <c r="M20" s="54">
        <f t="shared" si="1"/>
        <v>0</v>
      </c>
      <c r="N20" s="49"/>
      <c r="O20" s="9"/>
      <c r="P20" s="79"/>
    </row>
    <row r="21" spans="1:16" s="3" customFormat="1" ht="27" customHeight="1">
      <c r="A21" s="20"/>
      <c r="B21" s="58" t="s">
        <v>22</v>
      </c>
      <c r="C21" s="58">
        <v>16</v>
      </c>
      <c r="D21" s="61" t="s">
        <v>194</v>
      </c>
      <c r="E21" s="63">
        <v>20</v>
      </c>
      <c r="F21" s="32">
        <v>187</v>
      </c>
      <c r="G21" s="32">
        <v>5941032</v>
      </c>
      <c r="H21" s="62">
        <f t="shared" si="2"/>
        <v>31770.224598930483</v>
      </c>
      <c r="I21" s="28"/>
      <c r="J21" s="39">
        <v>14</v>
      </c>
      <c r="K21" s="41">
        <v>184</v>
      </c>
      <c r="L21" s="7">
        <v>6512766</v>
      </c>
      <c r="M21" s="54">
        <f t="shared" si="1"/>
        <v>35395.467391304344</v>
      </c>
      <c r="N21" s="49"/>
      <c r="O21" s="9"/>
      <c r="P21" s="79"/>
    </row>
    <row r="22" spans="1:16" s="3" customFormat="1" ht="27" customHeight="1">
      <c r="A22" s="20"/>
      <c r="B22" s="58" t="s">
        <v>22</v>
      </c>
      <c r="C22" s="58">
        <v>22</v>
      </c>
      <c r="D22" s="61" t="s">
        <v>45</v>
      </c>
      <c r="E22" s="63">
        <v>20</v>
      </c>
      <c r="F22" s="32">
        <v>42</v>
      </c>
      <c r="G22" s="32">
        <v>2098226</v>
      </c>
      <c r="H22" s="62">
        <f t="shared" si="2"/>
        <v>49957.76190476191</v>
      </c>
      <c r="I22" s="28"/>
      <c r="J22" s="39">
        <v>20</v>
      </c>
      <c r="K22" s="41">
        <v>190</v>
      </c>
      <c r="L22" s="7">
        <v>10754049</v>
      </c>
      <c r="M22" s="54">
        <f t="shared" si="1"/>
        <v>56600.257894736846</v>
      </c>
      <c r="N22" s="49"/>
      <c r="O22" s="9"/>
      <c r="P22" s="79"/>
    </row>
    <row r="23" spans="1:16" s="3" customFormat="1" ht="27" customHeight="1">
      <c r="A23" s="20"/>
      <c r="B23" s="58" t="s">
        <v>22</v>
      </c>
      <c r="C23" s="58">
        <v>23</v>
      </c>
      <c r="D23" s="61" t="s">
        <v>46</v>
      </c>
      <c r="E23" s="63">
        <v>10</v>
      </c>
      <c r="F23" s="32">
        <v>2</v>
      </c>
      <c r="G23" s="32">
        <v>178728</v>
      </c>
      <c r="H23" s="62">
        <f t="shared" si="2"/>
        <v>89364</v>
      </c>
      <c r="I23" s="28"/>
      <c r="J23" s="39">
        <v>20</v>
      </c>
      <c r="K23" s="41">
        <v>113</v>
      </c>
      <c r="L23" s="7">
        <v>8649235</v>
      </c>
      <c r="M23" s="54">
        <f t="shared" si="1"/>
        <v>76541.90265486726</v>
      </c>
      <c r="N23" s="49"/>
      <c r="O23" s="9"/>
      <c r="P23" s="79"/>
    </row>
    <row r="24" spans="1:16" s="3" customFormat="1" ht="27" customHeight="1">
      <c r="A24" s="20"/>
      <c r="B24" s="58" t="s">
        <v>22</v>
      </c>
      <c r="C24" s="4">
        <v>34</v>
      </c>
      <c r="D24" s="73" t="s">
        <v>56</v>
      </c>
      <c r="E24" s="7"/>
      <c r="F24" s="7"/>
      <c r="G24" s="7"/>
      <c r="H24" s="8"/>
      <c r="I24" s="28"/>
      <c r="J24" s="39">
        <v>10</v>
      </c>
      <c r="K24" s="41">
        <v>66</v>
      </c>
      <c r="L24" s="7">
        <v>3783585</v>
      </c>
      <c r="M24" s="54">
        <f t="shared" si="1"/>
        <v>57327.045454545456</v>
      </c>
      <c r="N24" s="80" t="s">
        <v>190</v>
      </c>
      <c r="O24" s="9"/>
      <c r="P24" s="79"/>
    </row>
    <row r="25" spans="1:16" s="3" customFormat="1" ht="27" customHeight="1">
      <c r="A25" s="20"/>
      <c r="B25" s="58" t="s">
        <v>22</v>
      </c>
      <c r="C25" s="58">
        <v>24</v>
      </c>
      <c r="D25" s="61" t="s">
        <v>195</v>
      </c>
      <c r="E25" s="63">
        <v>10</v>
      </c>
      <c r="F25" s="32">
        <v>27</v>
      </c>
      <c r="G25" s="32">
        <v>1432600</v>
      </c>
      <c r="H25" s="62">
        <f>IF(AND(F25&gt;0,G25&gt;0),G25/F25,0)</f>
        <v>53059.25925925926</v>
      </c>
      <c r="I25" s="28"/>
      <c r="J25" s="39">
        <v>10</v>
      </c>
      <c r="K25" s="41">
        <v>120</v>
      </c>
      <c r="L25" s="7">
        <v>6747395</v>
      </c>
      <c r="M25" s="54">
        <f t="shared" si="1"/>
        <v>56228.291666666664</v>
      </c>
      <c r="N25" s="49"/>
      <c r="O25" s="9"/>
      <c r="P25" s="79"/>
    </row>
    <row r="26" spans="1:16" s="3" customFormat="1" ht="27" customHeight="1">
      <c r="A26" s="20"/>
      <c r="B26" s="58" t="s">
        <v>22</v>
      </c>
      <c r="C26" s="4">
        <v>35</v>
      </c>
      <c r="D26" s="73" t="s">
        <v>57</v>
      </c>
      <c r="E26" s="7"/>
      <c r="F26" s="7"/>
      <c r="G26" s="7"/>
      <c r="H26" s="8"/>
      <c r="I26" s="28"/>
      <c r="J26" s="39">
        <v>10</v>
      </c>
      <c r="K26" s="41">
        <v>21</v>
      </c>
      <c r="L26" s="7">
        <v>1132732</v>
      </c>
      <c r="M26" s="54">
        <f t="shared" si="1"/>
        <v>53939.619047619046</v>
      </c>
      <c r="N26" s="80" t="s">
        <v>190</v>
      </c>
      <c r="O26" s="9"/>
      <c r="P26" s="79"/>
    </row>
    <row r="27" spans="1:16" s="3" customFormat="1" ht="27" customHeight="1">
      <c r="A27" s="20"/>
      <c r="B27" s="58" t="s">
        <v>22</v>
      </c>
      <c r="C27" s="58">
        <v>9</v>
      </c>
      <c r="D27" s="61" t="s">
        <v>196</v>
      </c>
      <c r="E27" s="63">
        <v>10</v>
      </c>
      <c r="F27" s="32">
        <v>62</v>
      </c>
      <c r="G27" s="32">
        <v>2396660</v>
      </c>
      <c r="H27" s="62">
        <f>IF(AND(F27&gt;0,G27&gt;0),G27/F27,0)</f>
        <v>38655.8064516129</v>
      </c>
      <c r="I27" s="28"/>
      <c r="J27" s="39">
        <v>10</v>
      </c>
      <c r="K27" s="41">
        <v>40</v>
      </c>
      <c r="L27" s="7">
        <v>1713445</v>
      </c>
      <c r="M27" s="54">
        <f t="shared" si="1"/>
        <v>42836.125</v>
      </c>
      <c r="N27" s="49"/>
      <c r="O27" s="81" t="s">
        <v>190</v>
      </c>
      <c r="P27" s="79"/>
    </row>
    <row r="28" spans="1:16" s="3" customFormat="1" ht="27" customHeight="1">
      <c r="A28" s="20"/>
      <c r="B28" s="58" t="s">
        <v>22</v>
      </c>
      <c r="C28" s="58">
        <v>13</v>
      </c>
      <c r="D28" s="61" t="s">
        <v>36</v>
      </c>
      <c r="E28" s="63">
        <v>10</v>
      </c>
      <c r="F28" s="32">
        <v>146</v>
      </c>
      <c r="G28" s="32">
        <v>5012445</v>
      </c>
      <c r="H28" s="62">
        <f>IF(AND(F28&gt;0,G28&gt;0),G28/F28,0)</f>
        <v>34331.81506849315</v>
      </c>
      <c r="I28" s="28"/>
      <c r="J28" s="39">
        <v>10</v>
      </c>
      <c r="K28" s="41">
        <v>162</v>
      </c>
      <c r="L28" s="7">
        <v>6742361</v>
      </c>
      <c r="M28" s="54">
        <f t="shared" si="1"/>
        <v>41619.51234567901</v>
      </c>
      <c r="N28" s="49"/>
      <c r="O28" s="9"/>
      <c r="P28" s="79"/>
    </row>
    <row r="29" spans="1:16" s="3" customFormat="1" ht="27" customHeight="1">
      <c r="A29" s="20"/>
      <c r="B29" s="58" t="s">
        <v>22</v>
      </c>
      <c r="C29" s="58">
        <v>25</v>
      </c>
      <c r="D29" s="61" t="s">
        <v>48</v>
      </c>
      <c r="E29" s="63">
        <v>10</v>
      </c>
      <c r="F29" s="32">
        <v>8</v>
      </c>
      <c r="G29" s="32">
        <v>169551</v>
      </c>
      <c r="H29" s="62">
        <f>IF(AND(F29&gt;0,G29&gt;0),G29/F29,0)</f>
        <v>21193.875</v>
      </c>
      <c r="I29" s="28"/>
      <c r="J29" s="39">
        <v>10</v>
      </c>
      <c r="K29" s="41">
        <v>69</v>
      </c>
      <c r="L29" s="7">
        <v>1957738</v>
      </c>
      <c r="M29" s="54">
        <f t="shared" si="1"/>
        <v>28373.014492753624</v>
      </c>
      <c r="N29" s="49"/>
      <c r="O29" s="9"/>
      <c r="P29" s="79"/>
    </row>
    <row r="30" spans="1:16" s="3" customFormat="1" ht="27" customHeight="1">
      <c r="A30" s="20"/>
      <c r="B30" s="58" t="s">
        <v>22</v>
      </c>
      <c r="C30" s="58">
        <v>14</v>
      </c>
      <c r="D30" s="61" t="s">
        <v>37</v>
      </c>
      <c r="E30" s="63">
        <v>20</v>
      </c>
      <c r="F30" s="32">
        <v>113</v>
      </c>
      <c r="G30" s="32">
        <v>2098582</v>
      </c>
      <c r="H30" s="62">
        <f>IF(AND(F30&gt;0,G30&gt;0),G30/F30,0)</f>
        <v>18571.522123893807</v>
      </c>
      <c r="I30" s="28"/>
      <c r="J30" s="39">
        <v>20</v>
      </c>
      <c r="K30" s="41">
        <v>119</v>
      </c>
      <c r="L30" s="7">
        <v>2265230</v>
      </c>
      <c r="M30" s="54">
        <f t="shared" si="1"/>
        <v>19035.546218487394</v>
      </c>
      <c r="N30" s="49"/>
      <c r="O30" s="9"/>
      <c r="P30" s="79"/>
    </row>
    <row r="31" spans="1:16" s="3" customFormat="1" ht="27" customHeight="1">
      <c r="A31" s="20"/>
      <c r="B31" s="58" t="s">
        <v>22</v>
      </c>
      <c r="C31" s="58">
        <v>17</v>
      </c>
      <c r="D31" s="61" t="s">
        <v>40</v>
      </c>
      <c r="E31" s="63">
        <v>10</v>
      </c>
      <c r="F31" s="32">
        <v>47</v>
      </c>
      <c r="G31" s="32">
        <v>2208822</v>
      </c>
      <c r="H31" s="62">
        <f>IF(AND(F31&gt;0,G31&gt;0),G31/F31,0)</f>
        <v>46996.21276595745</v>
      </c>
      <c r="I31" s="28"/>
      <c r="J31" s="39">
        <v>10</v>
      </c>
      <c r="K31" s="41">
        <v>61</v>
      </c>
      <c r="L31" s="7">
        <v>3089068</v>
      </c>
      <c r="M31" s="54">
        <f t="shared" si="1"/>
        <v>50640.45901639344</v>
      </c>
      <c r="N31" s="49"/>
      <c r="O31" s="9"/>
      <c r="P31" s="79"/>
    </row>
    <row r="32" spans="1:16" s="3" customFormat="1" ht="27" customHeight="1">
      <c r="A32" s="20"/>
      <c r="B32" s="58" t="s">
        <v>22</v>
      </c>
      <c r="C32" s="4">
        <v>36</v>
      </c>
      <c r="D32" s="73" t="s">
        <v>58</v>
      </c>
      <c r="E32" s="7"/>
      <c r="F32" s="7"/>
      <c r="G32" s="7"/>
      <c r="H32" s="8"/>
      <c r="I32" s="28"/>
      <c r="J32" s="39">
        <v>10</v>
      </c>
      <c r="K32" s="41">
        <v>0</v>
      </c>
      <c r="L32" s="7">
        <v>0</v>
      </c>
      <c r="M32" s="54">
        <f t="shared" si="1"/>
        <v>0</v>
      </c>
      <c r="N32" s="80" t="s">
        <v>190</v>
      </c>
      <c r="O32" s="9"/>
      <c r="P32" s="76" t="s">
        <v>180</v>
      </c>
    </row>
    <row r="33" spans="1:16" s="3" customFormat="1" ht="27" customHeight="1">
      <c r="A33" s="20"/>
      <c r="B33" s="58" t="s">
        <v>22</v>
      </c>
      <c r="C33" s="58">
        <v>26</v>
      </c>
      <c r="D33" s="61" t="s">
        <v>184</v>
      </c>
      <c r="E33" s="63">
        <v>15</v>
      </c>
      <c r="F33" s="32">
        <v>25</v>
      </c>
      <c r="G33" s="32">
        <v>1213299</v>
      </c>
      <c r="H33" s="62">
        <f>IF(AND(F33&gt;0,G33&gt;0),G33/F33,0)</f>
        <v>48531.96</v>
      </c>
      <c r="I33" s="28"/>
      <c r="J33" s="39">
        <v>20</v>
      </c>
      <c r="K33" s="41">
        <v>153</v>
      </c>
      <c r="L33" s="7">
        <v>8235560</v>
      </c>
      <c r="M33" s="54">
        <f t="shared" si="1"/>
        <v>53827.18954248366</v>
      </c>
      <c r="N33" s="49"/>
      <c r="O33" s="9"/>
      <c r="P33" s="79"/>
    </row>
    <row r="34" spans="1:16" s="3" customFormat="1" ht="27" customHeight="1">
      <c r="A34" s="20"/>
      <c r="B34" s="58" t="s">
        <v>22</v>
      </c>
      <c r="C34" s="58">
        <v>27</v>
      </c>
      <c r="D34" s="61" t="s">
        <v>49</v>
      </c>
      <c r="E34" s="63">
        <v>20</v>
      </c>
      <c r="F34" s="32">
        <v>2</v>
      </c>
      <c r="G34" s="32">
        <v>27300</v>
      </c>
      <c r="H34" s="62">
        <f>IF(AND(F34&gt;0,G34&gt;0),G34/F34,0)</f>
        <v>13650</v>
      </c>
      <c r="I34" s="28"/>
      <c r="J34" s="39">
        <v>20</v>
      </c>
      <c r="K34" s="41">
        <v>176</v>
      </c>
      <c r="L34" s="7">
        <v>8416254</v>
      </c>
      <c r="M34" s="54">
        <f t="shared" si="1"/>
        <v>47819.625</v>
      </c>
      <c r="N34" s="49"/>
      <c r="O34" s="9"/>
      <c r="P34" s="79"/>
    </row>
    <row r="35" spans="1:16" s="3" customFormat="1" ht="27" customHeight="1">
      <c r="A35" s="20"/>
      <c r="B35" s="58" t="s">
        <v>22</v>
      </c>
      <c r="C35" s="4">
        <v>37</v>
      </c>
      <c r="D35" s="73" t="s">
        <v>59</v>
      </c>
      <c r="E35" s="7"/>
      <c r="F35" s="7"/>
      <c r="G35" s="7"/>
      <c r="H35" s="8"/>
      <c r="I35" s="28"/>
      <c r="J35" s="39">
        <v>10</v>
      </c>
      <c r="K35" s="41">
        <v>11</v>
      </c>
      <c r="L35" s="7">
        <v>602822</v>
      </c>
      <c r="M35" s="54">
        <f t="shared" si="1"/>
        <v>54802</v>
      </c>
      <c r="N35" s="80" t="s">
        <v>190</v>
      </c>
      <c r="O35" s="9"/>
      <c r="P35" s="79"/>
    </row>
    <row r="36" spans="1:16" s="3" customFormat="1" ht="27" customHeight="1">
      <c r="A36" s="20"/>
      <c r="B36" s="58" t="s">
        <v>22</v>
      </c>
      <c r="C36" s="58">
        <v>28</v>
      </c>
      <c r="D36" s="61" t="s">
        <v>50</v>
      </c>
      <c r="E36" s="63">
        <v>10</v>
      </c>
      <c r="F36" s="32">
        <v>125</v>
      </c>
      <c r="G36" s="32">
        <v>5338125</v>
      </c>
      <c r="H36" s="62">
        <f aca="true" t="shared" si="3" ref="H36:H41">IF(AND(F36&gt;0,G36&gt;0),G36/F36,0)</f>
        <v>42705</v>
      </c>
      <c r="I36" s="28"/>
      <c r="J36" s="39">
        <v>10</v>
      </c>
      <c r="K36" s="41">
        <v>133</v>
      </c>
      <c r="L36" s="7">
        <v>6399762</v>
      </c>
      <c r="M36" s="54">
        <f t="shared" si="1"/>
        <v>48118.51127819549</v>
      </c>
      <c r="N36" s="49"/>
      <c r="O36" s="9"/>
      <c r="P36" s="79"/>
    </row>
    <row r="37" spans="1:16" s="3" customFormat="1" ht="27" customHeight="1">
      <c r="A37" s="20"/>
      <c r="B37" s="58" t="s">
        <v>22</v>
      </c>
      <c r="C37" s="58">
        <v>4</v>
      </c>
      <c r="D37" s="59" t="s">
        <v>27</v>
      </c>
      <c r="E37" s="63">
        <v>30</v>
      </c>
      <c r="F37" s="32">
        <v>228</v>
      </c>
      <c r="G37" s="32">
        <v>14545327</v>
      </c>
      <c r="H37" s="62">
        <f t="shared" si="3"/>
        <v>63795.29385964912</v>
      </c>
      <c r="I37" s="28"/>
      <c r="J37" s="39">
        <v>30</v>
      </c>
      <c r="K37" s="41">
        <v>261</v>
      </c>
      <c r="L37" s="7">
        <v>18560192</v>
      </c>
      <c r="M37" s="54">
        <f t="shared" si="1"/>
        <v>71111.84674329501</v>
      </c>
      <c r="N37" s="49"/>
      <c r="O37" s="9"/>
      <c r="P37" s="79"/>
    </row>
    <row r="38" spans="1:16" s="3" customFormat="1" ht="27" customHeight="1">
      <c r="A38" s="20"/>
      <c r="B38" s="58" t="s">
        <v>22</v>
      </c>
      <c r="C38" s="58">
        <v>10</v>
      </c>
      <c r="D38" s="61" t="s">
        <v>197</v>
      </c>
      <c r="E38" s="63">
        <v>20</v>
      </c>
      <c r="F38" s="32">
        <v>237</v>
      </c>
      <c r="G38" s="32">
        <v>19244197</v>
      </c>
      <c r="H38" s="62">
        <f t="shared" si="3"/>
        <v>81199.1434599156</v>
      </c>
      <c r="I38" s="28"/>
      <c r="J38" s="39">
        <v>20</v>
      </c>
      <c r="K38" s="41">
        <v>238</v>
      </c>
      <c r="L38" s="7">
        <v>20596157</v>
      </c>
      <c r="M38" s="54">
        <f t="shared" si="1"/>
        <v>86538.47478991597</v>
      </c>
      <c r="N38" s="49"/>
      <c r="O38" s="9"/>
      <c r="P38" s="79"/>
    </row>
    <row r="39" spans="1:16" s="3" customFormat="1" ht="27" customHeight="1">
      <c r="A39" s="20"/>
      <c r="B39" s="58" t="s">
        <v>22</v>
      </c>
      <c r="C39" s="58">
        <v>29</v>
      </c>
      <c r="D39" s="61" t="s">
        <v>51</v>
      </c>
      <c r="E39" s="63">
        <v>20</v>
      </c>
      <c r="F39" s="32">
        <v>274</v>
      </c>
      <c r="G39" s="32">
        <v>15316112</v>
      </c>
      <c r="H39" s="62">
        <f t="shared" si="3"/>
        <v>55898.21897810219</v>
      </c>
      <c r="I39" s="28"/>
      <c r="J39" s="39">
        <v>20</v>
      </c>
      <c r="K39" s="41">
        <v>390</v>
      </c>
      <c r="L39" s="7">
        <v>26139793</v>
      </c>
      <c r="M39" s="54">
        <f t="shared" si="1"/>
        <v>67025.11025641026</v>
      </c>
      <c r="N39" s="49"/>
      <c r="O39" s="9"/>
      <c r="P39" s="79"/>
    </row>
    <row r="40" spans="1:16" s="3" customFormat="1" ht="27" customHeight="1">
      <c r="A40" s="20"/>
      <c r="B40" s="58" t="s">
        <v>22</v>
      </c>
      <c r="C40" s="58">
        <v>30</v>
      </c>
      <c r="D40" s="61" t="s">
        <v>52</v>
      </c>
      <c r="E40" s="63">
        <v>20</v>
      </c>
      <c r="F40" s="32">
        <v>180</v>
      </c>
      <c r="G40" s="32">
        <v>8679895</v>
      </c>
      <c r="H40" s="62">
        <f t="shared" si="3"/>
        <v>48221.63888888889</v>
      </c>
      <c r="I40" s="28"/>
      <c r="J40" s="39">
        <v>40</v>
      </c>
      <c r="K40" s="41">
        <v>371</v>
      </c>
      <c r="L40" s="7">
        <v>20025782</v>
      </c>
      <c r="M40" s="54">
        <f t="shared" si="1"/>
        <v>53977.84905660377</v>
      </c>
      <c r="N40" s="49"/>
      <c r="O40" s="9"/>
      <c r="P40" s="79"/>
    </row>
    <row r="41" spans="1:16" s="3" customFormat="1" ht="27" customHeight="1">
      <c r="A41" s="20"/>
      <c r="B41" s="58" t="s">
        <v>22</v>
      </c>
      <c r="C41" s="58">
        <v>18</v>
      </c>
      <c r="D41" s="61" t="s">
        <v>41</v>
      </c>
      <c r="E41" s="63">
        <v>40</v>
      </c>
      <c r="F41" s="32">
        <v>356</v>
      </c>
      <c r="G41" s="32">
        <v>13390696</v>
      </c>
      <c r="H41" s="62">
        <f t="shared" si="3"/>
        <v>37614.31460674157</v>
      </c>
      <c r="I41" s="28"/>
      <c r="J41" s="39">
        <v>40</v>
      </c>
      <c r="K41" s="41">
        <v>491</v>
      </c>
      <c r="L41" s="7">
        <v>23716012</v>
      </c>
      <c r="M41" s="54">
        <f t="shared" si="1"/>
        <v>48301.450101833</v>
      </c>
      <c r="N41" s="49"/>
      <c r="O41" s="9"/>
      <c r="P41" s="79"/>
    </row>
    <row r="42" spans="1:16" s="3" customFormat="1" ht="27" customHeight="1">
      <c r="A42" s="20"/>
      <c r="B42" s="20"/>
      <c r="C42" s="4">
        <v>38</v>
      </c>
      <c r="D42" s="73"/>
      <c r="E42" s="7"/>
      <c r="F42" s="7"/>
      <c r="G42" s="7"/>
      <c r="H42" s="8"/>
      <c r="I42" s="28"/>
      <c r="J42" s="39"/>
      <c r="K42" s="41"/>
      <c r="L42" s="7"/>
      <c r="M42" s="42"/>
      <c r="N42" s="49"/>
      <c r="O42" s="9"/>
      <c r="P42" s="79"/>
    </row>
    <row r="43" spans="1:16" s="3" customFormat="1" ht="27" customHeight="1">
      <c r="A43" s="20"/>
      <c r="B43" s="20"/>
      <c r="C43" s="4">
        <v>39</v>
      </c>
      <c r="D43" s="73"/>
      <c r="E43" s="7"/>
      <c r="F43" s="7"/>
      <c r="G43" s="7"/>
      <c r="H43" s="8"/>
      <c r="I43" s="28"/>
      <c r="J43" s="39"/>
      <c r="K43" s="41"/>
      <c r="L43" s="7"/>
      <c r="M43" s="42"/>
      <c r="N43" s="49"/>
      <c r="O43" s="9"/>
      <c r="P43" s="79"/>
    </row>
    <row r="44" spans="1:16" s="3" customFormat="1" ht="27" customHeight="1">
      <c r="A44" s="20"/>
      <c r="B44" s="20"/>
      <c r="C44" s="4">
        <v>40</v>
      </c>
      <c r="D44" s="73"/>
      <c r="E44" s="7"/>
      <c r="F44" s="7"/>
      <c r="G44" s="7"/>
      <c r="H44" s="8"/>
      <c r="I44" s="28"/>
      <c r="J44" s="39"/>
      <c r="K44" s="41"/>
      <c r="L44" s="7"/>
      <c r="M44" s="42"/>
      <c r="N44" s="49"/>
      <c r="O44" s="9"/>
      <c r="P44" s="79"/>
    </row>
    <row r="45" spans="1:13" s="3" customFormat="1" ht="15" customHeight="1">
      <c r="A45" s="22"/>
      <c r="D45" s="71"/>
      <c r="E45" s="23">
        <f>SUM(E5:E44)</f>
        <v>547</v>
      </c>
      <c r="F45" s="23">
        <f>SUM(F5:F44)</f>
        <v>4607</v>
      </c>
      <c r="G45" s="23">
        <f>SUM(G5:G44)</f>
        <v>269523926</v>
      </c>
      <c r="H45" s="25">
        <f>IF(AND(F45&gt;0,G45&gt;0),G45/F45,0)</f>
        <v>58503.131321901456</v>
      </c>
      <c r="I45" s="29"/>
      <c r="J45" s="23">
        <f>SUM(J5:J44)</f>
        <v>673</v>
      </c>
      <c r="K45" s="23">
        <f>SUM(K5:K44)</f>
        <v>6263</v>
      </c>
      <c r="L45" s="23">
        <f>SUM(L5:L44)</f>
        <v>383906879</v>
      </c>
      <c r="M45" s="25">
        <f>IF(AND(K45&gt;0,L45&gt;0),L45/K45,0)</f>
        <v>61297.60162861249</v>
      </c>
    </row>
    <row r="46" spans="1:13" s="3" customFormat="1" ht="15" customHeight="1">
      <c r="A46" s="22"/>
      <c r="D46" s="71"/>
      <c r="E46" s="23"/>
      <c r="F46" s="23"/>
      <c r="G46" s="23"/>
      <c r="H46" s="24"/>
      <c r="I46" s="26"/>
      <c r="J46" s="23"/>
      <c r="K46" s="23"/>
      <c r="L46" s="23"/>
      <c r="M46" s="24"/>
    </row>
    <row r="47" spans="1:13" s="3" customFormat="1" ht="15" customHeight="1">
      <c r="A47" s="22"/>
      <c r="C47" s="3">
        <f>COUNT(C5:C44)</f>
        <v>40</v>
      </c>
      <c r="D47" s="71"/>
      <c r="E47" s="23"/>
      <c r="F47" s="23"/>
      <c r="G47" s="23"/>
      <c r="H47" s="24"/>
      <c r="I47" s="26"/>
      <c r="J47" s="23">
        <f>COUNTA(J5:J44)</f>
        <v>36</v>
      </c>
      <c r="K47" s="23"/>
      <c r="L47" s="23"/>
      <c r="M47" s="24"/>
    </row>
    <row r="48" spans="1:13" s="3" customFormat="1" ht="15" customHeight="1">
      <c r="A48" s="22"/>
      <c r="D48" s="71"/>
      <c r="E48" s="23"/>
      <c r="F48" s="23"/>
      <c r="G48" s="23"/>
      <c r="H48" s="24"/>
      <c r="I48" s="26"/>
      <c r="J48" s="23"/>
      <c r="K48" s="23"/>
      <c r="L48" s="23"/>
      <c r="M48" s="24"/>
    </row>
    <row r="49" spans="1:13" s="3" customFormat="1" ht="15" customHeight="1">
      <c r="A49" s="22"/>
      <c r="D49" s="71"/>
      <c r="E49" s="23"/>
      <c r="F49" s="23"/>
      <c r="G49" s="23"/>
      <c r="H49" s="24"/>
      <c r="I49" s="26"/>
      <c r="J49" s="23"/>
      <c r="K49" s="23"/>
      <c r="L49" s="23"/>
      <c r="M49" s="24"/>
    </row>
    <row r="50" spans="1:13" s="3" customFormat="1" ht="15" customHeight="1">
      <c r="A50" s="22"/>
      <c r="D50" s="71"/>
      <c r="E50" s="23"/>
      <c r="F50" s="23"/>
      <c r="G50" s="23"/>
      <c r="H50" s="24"/>
      <c r="I50" s="26"/>
      <c r="J50" s="23"/>
      <c r="K50" s="23"/>
      <c r="L50" s="23"/>
      <c r="M50" s="24"/>
    </row>
    <row r="51" spans="1:13" s="3" customFormat="1" ht="15" customHeight="1">
      <c r="A51" s="22"/>
      <c r="D51" s="71"/>
      <c r="E51" s="23"/>
      <c r="F51" s="23"/>
      <c r="G51" s="23"/>
      <c r="H51" s="24"/>
      <c r="I51" s="26"/>
      <c r="J51" s="23"/>
      <c r="K51" s="23"/>
      <c r="L51" s="23"/>
      <c r="M51" s="24"/>
    </row>
    <row r="52" spans="1:13" s="3" customFormat="1" ht="15" customHeight="1">
      <c r="A52" s="22"/>
      <c r="D52" s="71"/>
      <c r="E52" s="23"/>
      <c r="F52" s="23"/>
      <c r="G52" s="23"/>
      <c r="H52" s="24"/>
      <c r="I52" s="26"/>
      <c r="J52" s="23"/>
      <c r="K52" s="23"/>
      <c r="L52" s="23"/>
      <c r="M52" s="24"/>
    </row>
    <row r="53" spans="1:13" s="3" customFormat="1" ht="15" customHeight="1">
      <c r="A53" s="22"/>
      <c r="D53" s="71"/>
      <c r="E53" s="23"/>
      <c r="F53" s="23"/>
      <c r="G53" s="23"/>
      <c r="H53" s="24"/>
      <c r="I53" s="26"/>
      <c r="J53" s="23"/>
      <c r="K53" s="23"/>
      <c r="L53" s="23"/>
      <c r="M53" s="24"/>
    </row>
    <row r="54" spans="1:13" s="3" customFormat="1" ht="15" customHeight="1">
      <c r="A54" s="22"/>
      <c r="D54" s="71"/>
      <c r="E54" s="23"/>
      <c r="F54" s="23"/>
      <c r="G54" s="23"/>
      <c r="H54" s="24"/>
      <c r="I54" s="26"/>
      <c r="J54" s="23"/>
      <c r="K54" s="23"/>
      <c r="L54" s="23"/>
      <c r="M54" s="24"/>
    </row>
    <row r="55" spans="1:13" s="3" customFormat="1" ht="15" customHeight="1">
      <c r="A55" s="22"/>
      <c r="D55" s="71"/>
      <c r="E55" s="23"/>
      <c r="F55" s="23"/>
      <c r="G55" s="23"/>
      <c r="H55" s="24"/>
      <c r="I55" s="26"/>
      <c r="J55" s="23"/>
      <c r="K55" s="23"/>
      <c r="L55" s="23"/>
      <c r="M55" s="24"/>
    </row>
    <row r="56" spans="1:13" s="3" customFormat="1" ht="15" customHeight="1">
      <c r="A56" s="22"/>
      <c r="D56" s="71"/>
      <c r="E56" s="23"/>
      <c r="F56" s="23"/>
      <c r="G56" s="23"/>
      <c r="H56" s="24"/>
      <c r="I56" s="26"/>
      <c r="J56" s="23"/>
      <c r="K56" s="23"/>
      <c r="L56" s="23"/>
      <c r="M56" s="24"/>
    </row>
    <row r="57" spans="1:13" s="3" customFormat="1" ht="15" customHeight="1">
      <c r="A57" s="22"/>
      <c r="D57" s="71"/>
      <c r="E57" s="23"/>
      <c r="F57" s="23"/>
      <c r="G57" s="23"/>
      <c r="H57" s="24"/>
      <c r="I57" s="26"/>
      <c r="J57" s="23"/>
      <c r="K57" s="23"/>
      <c r="L57" s="23"/>
      <c r="M57" s="24"/>
    </row>
    <row r="58" spans="1:13" s="3" customFormat="1" ht="15" customHeight="1">
      <c r="A58" s="22"/>
      <c r="D58" s="71"/>
      <c r="E58" s="23"/>
      <c r="F58" s="23"/>
      <c r="G58" s="23"/>
      <c r="H58" s="24"/>
      <c r="I58" s="26"/>
      <c r="J58" s="23"/>
      <c r="K58" s="23"/>
      <c r="L58" s="23"/>
      <c r="M58" s="24"/>
    </row>
    <row r="59" spans="1:13" s="3" customFormat="1" ht="15" customHeight="1">
      <c r="A59" s="22"/>
      <c r="D59" s="71"/>
      <c r="E59" s="23"/>
      <c r="F59" s="23"/>
      <c r="G59" s="23"/>
      <c r="H59" s="24"/>
      <c r="I59" s="26"/>
      <c r="J59" s="23"/>
      <c r="K59" s="23"/>
      <c r="L59" s="23"/>
      <c r="M59" s="24"/>
    </row>
    <row r="60" spans="1:13" s="3" customFormat="1" ht="15" customHeight="1">
      <c r="A60" s="22"/>
      <c r="D60" s="71"/>
      <c r="E60" s="23"/>
      <c r="F60" s="23"/>
      <c r="G60" s="23"/>
      <c r="H60" s="24"/>
      <c r="I60" s="26"/>
      <c r="J60" s="23"/>
      <c r="K60" s="23"/>
      <c r="L60" s="23"/>
      <c r="M60" s="24"/>
    </row>
    <row r="61" spans="1:13" s="3" customFormat="1" ht="15" customHeight="1">
      <c r="A61" s="22"/>
      <c r="D61" s="71"/>
      <c r="E61" s="23"/>
      <c r="F61" s="23"/>
      <c r="G61" s="23"/>
      <c r="H61" s="24"/>
      <c r="I61" s="26"/>
      <c r="J61" s="23"/>
      <c r="K61" s="23"/>
      <c r="L61" s="23"/>
      <c r="M61" s="24"/>
    </row>
    <row r="62" spans="1:13" s="3" customFormat="1" ht="15" customHeight="1">
      <c r="A62" s="22"/>
      <c r="D62" s="71"/>
      <c r="E62" s="23"/>
      <c r="F62" s="23"/>
      <c r="G62" s="23"/>
      <c r="H62" s="24"/>
      <c r="I62" s="26"/>
      <c r="J62" s="23"/>
      <c r="K62" s="23"/>
      <c r="L62" s="23"/>
      <c r="M62" s="24"/>
    </row>
    <row r="63" spans="1:13" s="3" customFormat="1" ht="15" customHeight="1">
      <c r="A63" s="22"/>
      <c r="D63" s="71"/>
      <c r="E63" s="23"/>
      <c r="F63" s="23"/>
      <c r="G63" s="23"/>
      <c r="H63" s="24"/>
      <c r="I63" s="26"/>
      <c r="J63" s="23"/>
      <c r="K63" s="23"/>
      <c r="L63" s="23"/>
      <c r="M63" s="24"/>
    </row>
    <row r="64" spans="1:13" s="3" customFormat="1" ht="15" customHeight="1">
      <c r="A64" s="22"/>
      <c r="D64" s="71"/>
      <c r="E64" s="23"/>
      <c r="F64" s="23"/>
      <c r="G64" s="23"/>
      <c r="H64" s="24"/>
      <c r="I64" s="26"/>
      <c r="J64" s="23"/>
      <c r="K64" s="23"/>
      <c r="L64" s="23"/>
      <c r="M64" s="24"/>
    </row>
    <row r="65" spans="1:13" s="3" customFormat="1" ht="15" customHeight="1">
      <c r="A65" s="22"/>
      <c r="D65" s="71"/>
      <c r="E65" s="23"/>
      <c r="F65" s="23"/>
      <c r="G65" s="23"/>
      <c r="H65" s="24"/>
      <c r="I65" s="26"/>
      <c r="J65" s="23"/>
      <c r="K65" s="23"/>
      <c r="L65" s="23"/>
      <c r="M65" s="24"/>
    </row>
    <row r="66" spans="1:13" s="3" customFormat="1" ht="15" customHeight="1">
      <c r="A66" s="22"/>
      <c r="D66" s="71"/>
      <c r="E66" s="23"/>
      <c r="F66" s="23"/>
      <c r="G66" s="23"/>
      <c r="H66" s="24"/>
      <c r="I66" s="26"/>
      <c r="J66" s="23"/>
      <c r="K66" s="23"/>
      <c r="L66" s="23"/>
      <c r="M66" s="24"/>
    </row>
    <row r="67" spans="1:13" s="3" customFormat="1" ht="15" customHeight="1">
      <c r="A67" s="22"/>
      <c r="D67" s="71"/>
      <c r="E67" s="23"/>
      <c r="F67" s="23"/>
      <c r="G67" s="23"/>
      <c r="H67" s="24"/>
      <c r="I67" s="26"/>
      <c r="J67" s="23"/>
      <c r="K67" s="23"/>
      <c r="L67" s="23"/>
      <c r="M67" s="24"/>
    </row>
    <row r="68" spans="1:13" s="3" customFormat="1" ht="15" customHeight="1">
      <c r="A68" s="22"/>
      <c r="D68" s="71"/>
      <c r="E68" s="23"/>
      <c r="F68" s="23"/>
      <c r="G68" s="23"/>
      <c r="H68" s="24"/>
      <c r="I68" s="26"/>
      <c r="J68" s="23"/>
      <c r="K68" s="23"/>
      <c r="L68" s="23"/>
      <c r="M68" s="24"/>
    </row>
    <row r="69" spans="1:13" s="3" customFormat="1" ht="15" customHeight="1">
      <c r="A69" s="22"/>
      <c r="D69" s="71"/>
      <c r="E69" s="23"/>
      <c r="F69" s="23"/>
      <c r="G69" s="23"/>
      <c r="H69" s="24"/>
      <c r="I69" s="26"/>
      <c r="J69" s="23"/>
      <c r="K69" s="23"/>
      <c r="L69" s="23"/>
      <c r="M69" s="24"/>
    </row>
    <row r="70" spans="1:13" s="3" customFormat="1" ht="15" customHeight="1">
      <c r="A70" s="22"/>
      <c r="D70" s="71"/>
      <c r="E70" s="23"/>
      <c r="F70" s="23"/>
      <c r="G70" s="23"/>
      <c r="H70" s="24"/>
      <c r="I70" s="26"/>
      <c r="J70" s="23"/>
      <c r="K70" s="23"/>
      <c r="L70" s="23"/>
      <c r="M70" s="24"/>
    </row>
    <row r="71" spans="1:13" s="3" customFormat="1" ht="15" customHeight="1">
      <c r="A71" s="22"/>
      <c r="D71" s="71"/>
      <c r="E71" s="23"/>
      <c r="F71" s="23"/>
      <c r="G71" s="23"/>
      <c r="H71" s="24"/>
      <c r="I71" s="26"/>
      <c r="J71" s="23"/>
      <c r="K71" s="23"/>
      <c r="L71" s="23"/>
      <c r="M71" s="24"/>
    </row>
    <row r="72" spans="1:13" s="3" customFormat="1" ht="15" customHeight="1">
      <c r="A72" s="22"/>
      <c r="D72" s="71"/>
      <c r="E72" s="23"/>
      <c r="F72" s="23"/>
      <c r="G72" s="23"/>
      <c r="H72" s="24"/>
      <c r="I72" s="26"/>
      <c r="J72" s="23"/>
      <c r="K72" s="23"/>
      <c r="L72" s="23"/>
      <c r="M72" s="24"/>
    </row>
    <row r="73" spans="1:13" s="3" customFormat="1" ht="15" customHeight="1">
      <c r="A73" s="22"/>
      <c r="D73" s="71"/>
      <c r="E73" s="23"/>
      <c r="F73" s="23"/>
      <c r="G73" s="23"/>
      <c r="H73" s="24"/>
      <c r="I73" s="26"/>
      <c r="J73" s="23"/>
      <c r="K73" s="23"/>
      <c r="L73" s="23"/>
      <c r="M73" s="24"/>
    </row>
    <row r="74" spans="1:13" s="3" customFormat="1" ht="15" customHeight="1">
      <c r="A74" s="22"/>
      <c r="D74" s="71"/>
      <c r="E74" s="23"/>
      <c r="F74" s="23"/>
      <c r="G74" s="23"/>
      <c r="H74" s="24"/>
      <c r="I74" s="26"/>
      <c r="J74" s="23"/>
      <c r="K74" s="23"/>
      <c r="L74" s="23"/>
      <c r="M74" s="24"/>
    </row>
    <row r="75" spans="1:13" s="3" customFormat="1" ht="15" customHeight="1">
      <c r="A75" s="22"/>
      <c r="D75" s="71"/>
      <c r="E75" s="23"/>
      <c r="F75" s="23"/>
      <c r="G75" s="23"/>
      <c r="H75" s="24"/>
      <c r="I75" s="26"/>
      <c r="J75" s="23"/>
      <c r="K75" s="23"/>
      <c r="L75" s="23"/>
      <c r="M75" s="24"/>
    </row>
    <row r="76" spans="1:13" s="3" customFormat="1" ht="15" customHeight="1">
      <c r="A76" s="22"/>
      <c r="D76" s="71"/>
      <c r="E76" s="23"/>
      <c r="F76" s="23"/>
      <c r="G76" s="23"/>
      <c r="H76" s="24"/>
      <c r="I76" s="26"/>
      <c r="J76" s="23"/>
      <c r="K76" s="23"/>
      <c r="L76" s="23"/>
      <c r="M76" s="24"/>
    </row>
    <row r="77" spans="1:13" s="3" customFormat="1" ht="15" customHeight="1">
      <c r="A77" s="22"/>
      <c r="D77" s="71"/>
      <c r="E77" s="23"/>
      <c r="F77" s="23"/>
      <c r="G77" s="23"/>
      <c r="H77" s="24"/>
      <c r="I77" s="26"/>
      <c r="J77" s="23"/>
      <c r="K77" s="23"/>
      <c r="L77" s="23"/>
      <c r="M77" s="24"/>
    </row>
    <row r="78" spans="1:13" s="3" customFormat="1" ht="15" customHeight="1">
      <c r="A78" s="22"/>
      <c r="D78" s="71"/>
      <c r="E78" s="23"/>
      <c r="F78" s="23"/>
      <c r="G78" s="23"/>
      <c r="H78" s="24"/>
      <c r="I78" s="26"/>
      <c r="J78" s="23"/>
      <c r="K78" s="23"/>
      <c r="L78" s="23"/>
      <c r="M78" s="24"/>
    </row>
    <row r="79" spans="1:13" s="3" customFormat="1" ht="15" customHeight="1">
      <c r="A79" s="22"/>
      <c r="D79" s="71"/>
      <c r="E79" s="23"/>
      <c r="F79" s="23"/>
      <c r="G79" s="23"/>
      <c r="H79" s="24"/>
      <c r="I79" s="26"/>
      <c r="J79" s="23"/>
      <c r="K79" s="23"/>
      <c r="L79" s="23"/>
      <c r="M79" s="24"/>
    </row>
    <row r="80" spans="1:13" s="3" customFormat="1" ht="15" customHeight="1">
      <c r="A80" s="22"/>
      <c r="D80" s="71"/>
      <c r="E80" s="23"/>
      <c r="F80" s="23"/>
      <c r="G80" s="23"/>
      <c r="H80" s="24"/>
      <c r="I80" s="26"/>
      <c r="J80" s="23"/>
      <c r="K80" s="23"/>
      <c r="L80" s="23"/>
      <c r="M80" s="24"/>
    </row>
    <row r="81" spans="1:13" s="3" customFormat="1" ht="15" customHeight="1">
      <c r="A81" s="22"/>
      <c r="D81" s="71"/>
      <c r="E81" s="23"/>
      <c r="F81" s="23"/>
      <c r="G81" s="23"/>
      <c r="H81" s="24"/>
      <c r="I81" s="26"/>
      <c r="J81" s="23"/>
      <c r="K81" s="23"/>
      <c r="L81" s="23"/>
      <c r="M81" s="24"/>
    </row>
    <row r="82" spans="1:13" s="3" customFormat="1" ht="15" customHeight="1">
      <c r="A82" s="22"/>
      <c r="D82" s="71"/>
      <c r="E82" s="23"/>
      <c r="F82" s="23"/>
      <c r="G82" s="23"/>
      <c r="H82" s="24"/>
      <c r="I82" s="26"/>
      <c r="J82" s="23"/>
      <c r="K82" s="23"/>
      <c r="L82" s="23"/>
      <c r="M82" s="24"/>
    </row>
    <row r="83" spans="1:13" s="3" customFormat="1" ht="15" customHeight="1">
      <c r="A83" s="22"/>
      <c r="D83" s="71"/>
      <c r="E83" s="23"/>
      <c r="F83" s="23"/>
      <c r="G83" s="23"/>
      <c r="H83" s="24"/>
      <c r="I83" s="26"/>
      <c r="J83" s="23"/>
      <c r="K83" s="23"/>
      <c r="L83" s="23"/>
      <c r="M83" s="24"/>
    </row>
    <row r="84" spans="1:13" s="3" customFormat="1" ht="15" customHeight="1">
      <c r="A84" s="22"/>
      <c r="D84" s="71"/>
      <c r="E84" s="23"/>
      <c r="F84" s="23"/>
      <c r="G84" s="23"/>
      <c r="H84" s="24"/>
      <c r="I84" s="26"/>
      <c r="J84" s="23"/>
      <c r="K84" s="23"/>
      <c r="L84" s="23"/>
      <c r="M84" s="24"/>
    </row>
    <row r="85" spans="1:13" s="3" customFormat="1" ht="15" customHeight="1">
      <c r="A85" s="22"/>
      <c r="D85" s="71"/>
      <c r="E85" s="23"/>
      <c r="F85" s="23"/>
      <c r="G85" s="23"/>
      <c r="H85" s="24"/>
      <c r="I85" s="26"/>
      <c r="J85" s="23"/>
      <c r="K85" s="23"/>
      <c r="L85" s="23"/>
      <c r="M85" s="24"/>
    </row>
    <row r="86" spans="1:13" s="3" customFormat="1" ht="15" customHeight="1">
      <c r="A86" s="22"/>
      <c r="D86" s="71"/>
      <c r="E86" s="23"/>
      <c r="F86" s="23"/>
      <c r="G86" s="23"/>
      <c r="H86" s="24"/>
      <c r="I86" s="26"/>
      <c r="J86" s="23"/>
      <c r="K86" s="23"/>
      <c r="L86" s="23"/>
      <c r="M86" s="24"/>
    </row>
    <row r="87" spans="1:13" s="3" customFormat="1" ht="15" customHeight="1">
      <c r="A87" s="22"/>
      <c r="D87" s="71"/>
      <c r="E87" s="23"/>
      <c r="F87" s="23"/>
      <c r="G87" s="23"/>
      <c r="H87" s="24"/>
      <c r="I87" s="26"/>
      <c r="J87" s="23"/>
      <c r="K87" s="23"/>
      <c r="L87" s="23"/>
      <c r="M87" s="24"/>
    </row>
    <row r="88" spans="1:13" s="3" customFormat="1" ht="15" customHeight="1">
      <c r="A88" s="22"/>
      <c r="D88" s="71"/>
      <c r="E88" s="23"/>
      <c r="F88" s="23"/>
      <c r="G88" s="23"/>
      <c r="H88" s="24"/>
      <c r="I88" s="26"/>
      <c r="J88" s="23"/>
      <c r="K88" s="23"/>
      <c r="L88" s="23"/>
      <c r="M88" s="24"/>
    </row>
    <row r="89" spans="1:13" s="3" customFormat="1" ht="15" customHeight="1">
      <c r="A89" s="22"/>
      <c r="D89" s="71"/>
      <c r="E89" s="23"/>
      <c r="F89" s="23"/>
      <c r="G89" s="23"/>
      <c r="H89" s="24"/>
      <c r="I89" s="26"/>
      <c r="J89" s="23"/>
      <c r="K89" s="23"/>
      <c r="L89" s="23"/>
      <c r="M89" s="24"/>
    </row>
    <row r="90" spans="1:13" s="3" customFormat="1" ht="15" customHeight="1">
      <c r="A90" s="22"/>
      <c r="D90" s="71"/>
      <c r="E90" s="23"/>
      <c r="F90" s="23"/>
      <c r="G90" s="23"/>
      <c r="H90" s="24"/>
      <c r="I90" s="26"/>
      <c r="J90" s="23"/>
      <c r="K90" s="23"/>
      <c r="L90" s="23"/>
      <c r="M90" s="24"/>
    </row>
    <row r="91" spans="1:13" s="3" customFormat="1" ht="15" customHeight="1">
      <c r="A91" s="22"/>
      <c r="D91" s="71"/>
      <c r="E91" s="23"/>
      <c r="F91" s="23"/>
      <c r="G91" s="23"/>
      <c r="H91" s="24"/>
      <c r="I91" s="26"/>
      <c r="J91" s="23"/>
      <c r="K91" s="23"/>
      <c r="L91" s="23"/>
      <c r="M91" s="24"/>
    </row>
    <row r="92" spans="1:13" s="3" customFormat="1" ht="15" customHeight="1">
      <c r="A92" s="22"/>
      <c r="D92" s="71"/>
      <c r="E92" s="23"/>
      <c r="F92" s="23"/>
      <c r="G92" s="23"/>
      <c r="H92" s="24"/>
      <c r="I92" s="26"/>
      <c r="J92" s="23"/>
      <c r="K92" s="23"/>
      <c r="L92" s="23"/>
      <c r="M92" s="24"/>
    </row>
    <row r="93" spans="1:13" s="3" customFormat="1" ht="15" customHeight="1">
      <c r="A93" s="22"/>
      <c r="D93" s="71"/>
      <c r="E93" s="23"/>
      <c r="F93" s="23"/>
      <c r="G93" s="23"/>
      <c r="H93" s="24"/>
      <c r="I93" s="26"/>
      <c r="J93" s="23"/>
      <c r="K93" s="23"/>
      <c r="L93" s="23"/>
      <c r="M93" s="24"/>
    </row>
    <row r="94" spans="1:13" s="3" customFormat="1" ht="15" customHeight="1">
      <c r="A94" s="22"/>
      <c r="D94" s="71"/>
      <c r="E94" s="23"/>
      <c r="F94" s="23"/>
      <c r="G94" s="23"/>
      <c r="H94" s="24"/>
      <c r="I94" s="26"/>
      <c r="J94" s="23"/>
      <c r="K94" s="23"/>
      <c r="L94" s="23"/>
      <c r="M94" s="24"/>
    </row>
    <row r="95" spans="1:13" s="3" customFormat="1" ht="15" customHeight="1">
      <c r="A95" s="22"/>
      <c r="D95" s="71"/>
      <c r="E95" s="23"/>
      <c r="F95" s="23"/>
      <c r="G95" s="23"/>
      <c r="H95" s="24"/>
      <c r="I95" s="26"/>
      <c r="J95" s="23"/>
      <c r="K95" s="23"/>
      <c r="L95" s="23"/>
      <c r="M95" s="24"/>
    </row>
    <row r="96" spans="1:13" s="3" customFormat="1" ht="15" customHeight="1">
      <c r="A96" s="22"/>
      <c r="D96" s="71"/>
      <c r="E96" s="23"/>
      <c r="F96" s="23"/>
      <c r="G96" s="23"/>
      <c r="H96" s="24"/>
      <c r="I96" s="26"/>
      <c r="J96" s="23"/>
      <c r="K96" s="23"/>
      <c r="L96" s="23"/>
      <c r="M96" s="24"/>
    </row>
    <row r="97" spans="1:13" s="3" customFormat="1" ht="15" customHeight="1">
      <c r="A97" s="22"/>
      <c r="D97" s="71"/>
      <c r="E97" s="23"/>
      <c r="F97" s="23"/>
      <c r="G97" s="23"/>
      <c r="H97" s="24"/>
      <c r="I97" s="26"/>
      <c r="J97" s="23"/>
      <c r="K97" s="23"/>
      <c r="L97" s="23"/>
      <c r="M97" s="24"/>
    </row>
    <row r="98" spans="1:13" s="3" customFormat="1" ht="15" customHeight="1">
      <c r="A98" s="22"/>
      <c r="D98" s="71"/>
      <c r="E98" s="23"/>
      <c r="F98" s="23"/>
      <c r="G98" s="23"/>
      <c r="H98" s="24"/>
      <c r="I98" s="26"/>
      <c r="J98" s="23"/>
      <c r="K98" s="23"/>
      <c r="L98" s="23"/>
      <c r="M98" s="24"/>
    </row>
    <row r="99" spans="1:13" s="3" customFormat="1" ht="15" customHeight="1">
      <c r="A99" s="22"/>
      <c r="D99" s="71"/>
      <c r="E99" s="23"/>
      <c r="F99" s="23"/>
      <c r="G99" s="23"/>
      <c r="H99" s="24"/>
      <c r="I99" s="26"/>
      <c r="J99" s="23"/>
      <c r="K99" s="23"/>
      <c r="L99" s="23"/>
      <c r="M99" s="24"/>
    </row>
    <row r="100" spans="1:13" s="3" customFormat="1" ht="15" customHeight="1">
      <c r="A100" s="22"/>
      <c r="D100" s="71"/>
      <c r="E100" s="23"/>
      <c r="F100" s="23"/>
      <c r="G100" s="23"/>
      <c r="H100" s="24"/>
      <c r="I100" s="26"/>
      <c r="J100" s="23"/>
      <c r="K100" s="23"/>
      <c r="L100" s="23"/>
      <c r="M100" s="24"/>
    </row>
    <row r="101" spans="1:13" s="3" customFormat="1" ht="15" customHeight="1">
      <c r="A101" s="22"/>
      <c r="D101" s="71"/>
      <c r="E101" s="23"/>
      <c r="F101" s="23"/>
      <c r="G101" s="23"/>
      <c r="H101" s="24"/>
      <c r="I101" s="26"/>
      <c r="J101" s="23"/>
      <c r="K101" s="23"/>
      <c r="L101" s="23"/>
      <c r="M101" s="24"/>
    </row>
    <row r="102" spans="1:13" s="3" customFormat="1" ht="15" customHeight="1">
      <c r="A102" s="22"/>
      <c r="D102" s="71"/>
      <c r="E102" s="23"/>
      <c r="F102" s="23"/>
      <c r="G102" s="23"/>
      <c r="H102" s="24"/>
      <c r="I102" s="26"/>
      <c r="J102" s="23"/>
      <c r="K102" s="23"/>
      <c r="L102" s="23"/>
      <c r="M102" s="24"/>
    </row>
    <row r="103" spans="1:13" s="3" customFormat="1" ht="15" customHeight="1">
      <c r="A103" s="22"/>
      <c r="D103" s="71"/>
      <c r="E103" s="23"/>
      <c r="F103" s="23"/>
      <c r="G103" s="23"/>
      <c r="H103" s="24"/>
      <c r="I103" s="26"/>
      <c r="J103" s="23"/>
      <c r="K103" s="23"/>
      <c r="L103" s="23"/>
      <c r="M103" s="24"/>
    </row>
    <row r="104" spans="1:13" s="3" customFormat="1" ht="15" customHeight="1">
      <c r="A104" s="22"/>
      <c r="D104" s="71"/>
      <c r="E104" s="23"/>
      <c r="F104" s="23"/>
      <c r="G104" s="23"/>
      <c r="H104" s="24"/>
      <c r="I104" s="26"/>
      <c r="J104" s="23"/>
      <c r="K104" s="23"/>
      <c r="L104" s="23"/>
      <c r="M104" s="24"/>
    </row>
    <row r="105" spans="1:13" s="3" customFormat="1" ht="15" customHeight="1">
      <c r="A105" s="22"/>
      <c r="D105" s="71"/>
      <c r="E105" s="23"/>
      <c r="F105" s="23"/>
      <c r="G105" s="23"/>
      <c r="H105" s="24"/>
      <c r="I105" s="26"/>
      <c r="J105" s="23"/>
      <c r="K105" s="23"/>
      <c r="L105" s="23"/>
      <c r="M105" s="24"/>
    </row>
    <row r="106" spans="1:13" s="3" customFormat="1" ht="15" customHeight="1">
      <c r="A106" s="22"/>
      <c r="D106" s="71"/>
      <c r="E106" s="23"/>
      <c r="F106" s="23"/>
      <c r="G106" s="23"/>
      <c r="H106" s="24"/>
      <c r="I106" s="26"/>
      <c r="J106" s="23"/>
      <c r="K106" s="23"/>
      <c r="L106" s="23"/>
      <c r="M106" s="24"/>
    </row>
    <row r="107" spans="1:13" s="3" customFormat="1" ht="15" customHeight="1">
      <c r="A107" s="22"/>
      <c r="D107" s="71"/>
      <c r="E107" s="23"/>
      <c r="F107" s="23"/>
      <c r="G107" s="23"/>
      <c r="H107" s="24"/>
      <c r="I107" s="26"/>
      <c r="J107" s="23"/>
      <c r="K107" s="23"/>
      <c r="L107" s="23"/>
      <c r="M107" s="24"/>
    </row>
    <row r="108" spans="1:13" s="3" customFormat="1" ht="15" customHeight="1">
      <c r="A108" s="22"/>
      <c r="D108" s="71"/>
      <c r="E108" s="23"/>
      <c r="F108" s="23"/>
      <c r="G108" s="23"/>
      <c r="H108" s="24"/>
      <c r="I108" s="26"/>
      <c r="J108" s="23"/>
      <c r="K108" s="23"/>
      <c r="L108" s="23"/>
      <c r="M108" s="24"/>
    </row>
    <row r="109" spans="1:13" s="3" customFormat="1" ht="15" customHeight="1">
      <c r="A109" s="22"/>
      <c r="D109" s="71"/>
      <c r="E109" s="23"/>
      <c r="F109" s="23"/>
      <c r="G109" s="23"/>
      <c r="H109" s="24"/>
      <c r="I109" s="26"/>
      <c r="J109" s="23"/>
      <c r="K109" s="23"/>
      <c r="L109" s="23"/>
      <c r="M109" s="24"/>
    </row>
    <row r="110" spans="1:13" s="3" customFormat="1" ht="15" customHeight="1">
      <c r="A110" s="22"/>
      <c r="D110" s="71"/>
      <c r="E110" s="23"/>
      <c r="F110" s="23"/>
      <c r="G110" s="23"/>
      <c r="H110" s="24"/>
      <c r="I110" s="26"/>
      <c r="J110" s="23"/>
      <c r="K110" s="23"/>
      <c r="L110" s="23"/>
      <c r="M110" s="24"/>
    </row>
    <row r="111" spans="1:13" s="3" customFormat="1" ht="15" customHeight="1">
      <c r="A111" s="22"/>
      <c r="D111" s="71"/>
      <c r="E111" s="23"/>
      <c r="F111" s="23"/>
      <c r="G111" s="23"/>
      <c r="H111" s="24"/>
      <c r="I111" s="26"/>
      <c r="J111" s="23"/>
      <c r="K111" s="23"/>
      <c r="L111" s="23"/>
      <c r="M111" s="24"/>
    </row>
    <row r="112" spans="1:13" s="3" customFormat="1" ht="15" customHeight="1">
      <c r="A112" s="22"/>
      <c r="D112" s="71"/>
      <c r="E112" s="23"/>
      <c r="F112" s="23"/>
      <c r="G112" s="23"/>
      <c r="H112" s="24"/>
      <c r="I112" s="26"/>
      <c r="J112" s="23"/>
      <c r="K112" s="23"/>
      <c r="L112" s="23"/>
      <c r="M112" s="24"/>
    </row>
    <row r="113" spans="1:13" s="3" customFormat="1" ht="15" customHeight="1">
      <c r="A113" s="22"/>
      <c r="D113" s="71"/>
      <c r="E113" s="23"/>
      <c r="F113" s="23"/>
      <c r="G113" s="23"/>
      <c r="H113" s="24"/>
      <c r="I113" s="26"/>
      <c r="J113" s="23"/>
      <c r="K113" s="23"/>
      <c r="L113" s="23"/>
      <c r="M113" s="24"/>
    </row>
    <row r="114" spans="1:13" s="3" customFormat="1" ht="15" customHeight="1">
      <c r="A114" s="22"/>
      <c r="D114" s="71"/>
      <c r="E114" s="23"/>
      <c r="F114" s="23"/>
      <c r="G114" s="23"/>
      <c r="H114" s="24"/>
      <c r="I114" s="26"/>
      <c r="J114" s="23"/>
      <c r="K114" s="23"/>
      <c r="L114" s="23"/>
      <c r="M114" s="24"/>
    </row>
    <row r="115" spans="1:13" s="3" customFormat="1" ht="15" customHeight="1">
      <c r="A115" s="22"/>
      <c r="D115" s="71"/>
      <c r="E115" s="23"/>
      <c r="F115" s="23"/>
      <c r="G115" s="23"/>
      <c r="H115" s="24"/>
      <c r="I115" s="26"/>
      <c r="J115" s="23"/>
      <c r="K115" s="23"/>
      <c r="L115" s="23"/>
      <c r="M115" s="24"/>
    </row>
    <row r="116" spans="1:13" s="3" customFormat="1" ht="15" customHeight="1">
      <c r="A116" s="22"/>
      <c r="D116" s="71"/>
      <c r="E116" s="23"/>
      <c r="F116" s="23"/>
      <c r="G116" s="23"/>
      <c r="H116" s="24"/>
      <c r="I116" s="26"/>
      <c r="J116" s="23"/>
      <c r="K116" s="23"/>
      <c r="L116" s="23"/>
      <c r="M116" s="24"/>
    </row>
    <row r="117" spans="1:13" s="3" customFormat="1" ht="15" customHeight="1">
      <c r="A117" s="22"/>
      <c r="D117" s="71"/>
      <c r="E117" s="23"/>
      <c r="F117" s="23"/>
      <c r="G117" s="23"/>
      <c r="H117" s="24"/>
      <c r="I117" s="26"/>
      <c r="J117" s="23"/>
      <c r="K117" s="23"/>
      <c r="L117" s="23"/>
      <c r="M117" s="24"/>
    </row>
    <row r="118" spans="1:13" s="3" customFormat="1" ht="15" customHeight="1">
      <c r="A118" s="22"/>
      <c r="D118" s="71"/>
      <c r="E118" s="23"/>
      <c r="F118" s="23"/>
      <c r="G118" s="23"/>
      <c r="H118" s="24"/>
      <c r="I118" s="26"/>
      <c r="J118" s="23"/>
      <c r="K118" s="23"/>
      <c r="L118" s="23"/>
      <c r="M118" s="24"/>
    </row>
    <row r="119" spans="1:13" s="3" customFormat="1" ht="15" customHeight="1">
      <c r="A119" s="22"/>
      <c r="D119" s="71"/>
      <c r="E119" s="23"/>
      <c r="F119" s="23"/>
      <c r="G119" s="23"/>
      <c r="H119" s="24"/>
      <c r="I119" s="26"/>
      <c r="J119" s="23"/>
      <c r="K119" s="23"/>
      <c r="L119" s="23"/>
      <c r="M119" s="24"/>
    </row>
    <row r="120" spans="1:13" s="3" customFormat="1" ht="15" customHeight="1">
      <c r="A120" s="22"/>
      <c r="D120" s="71"/>
      <c r="E120" s="23"/>
      <c r="F120" s="23"/>
      <c r="G120" s="23"/>
      <c r="H120" s="24"/>
      <c r="I120" s="26"/>
      <c r="J120" s="23"/>
      <c r="K120" s="23"/>
      <c r="L120" s="23"/>
      <c r="M120" s="24"/>
    </row>
    <row r="121" spans="1:13" s="3" customFormat="1" ht="15" customHeight="1">
      <c r="A121" s="22"/>
      <c r="D121" s="71"/>
      <c r="E121" s="23"/>
      <c r="F121" s="23"/>
      <c r="G121" s="23"/>
      <c r="H121" s="24"/>
      <c r="I121" s="26"/>
      <c r="J121" s="23"/>
      <c r="K121" s="23"/>
      <c r="L121" s="23"/>
      <c r="M121" s="24"/>
    </row>
    <row r="122" spans="1:13" s="3" customFormat="1" ht="15" customHeight="1">
      <c r="A122" s="22"/>
      <c r="D122" s="71"/>
      <c r="E122" s="23"/>
      <c r="F122" s="23"/>
      <c r="G122" s="23"/>
      <c r="H122" s="24"/>
      <c r="I122" s="26"/>
      <c r="J122" s="23"/>
      <c r="K122" s="23"/>
      <c r="L122" s="23"/>
      <c r="M122" s="24"/>
    </row>
    <row r="123" spans="1:13" s="3" customFormat="1" ht="15" customHeight="1">
      <c r="A123" s="22"/>
      <c r="D123" s="71"/>
      <c r="E123" s="23"/>
      <c r="F123" s="23"/>
      <c r="G123" s="23"/>
      <c r="H123" s="24"/>
      <c r="I123" s="26"/>
      <c r="J123" s="23"/>
      <c r="K123" s="23"/>
      <c r="L123" s="23"/>
      <c r="M123" s="24"/>
    </row>
    <row r="124" spans="1:13" s="3" customFormat="1" ht="15" customHeight="1">
      <c r="A124" s="22"/>
      <c r="D124" s="71"/>
      <c r="E124" s="23"/>
      <c r="F124" s="23"/>
      <c r="G124" s="23"/>
      <c r="H124" s="24"/>
      <c r="I124" s="26"/>
      <c r="J124" s="23"/>
      <c r="K124" s="23"/>
      <c r="L124" s="23"/>
      <c r="M124" s="24"/>
    </row>
    <row r="125" spans="1:13" s="3" customFormat="1" ht="15" customHeight="1">
      <c r="A125" s="22"/>
      <c r="D125" s="71"/>
      <c r="E125" s="23"/>
      <c r="F125" s="23"/>
      <c r="G125" s="23"/>
      <c r="H125" s="24"/>
      <c r="I125" s="26"/>
      <c r="J125" s="23"/>
      <c r="K125" s="23"/>
      <c r="L125" s="23"/>
      <c r="M125" s="24"/>
    </row>
    <row r="126" spans="1:13" s="3" customFormat="1" ht="15" customHeight="1">
      <c r="A126" s="22"/>
      <c r="D126" s="71"/>
      <c r="E126" s="23"/>
      <c r="F126" s="23"/>
      <c r="G126" s="23"/>
      <c r="H126" s="24"/>
      <c r="I126" s="26"/>
      <c r="J126" s="23"/>
      <c r="K126" s="23"/>
      <c r="L126" s="23"/>
      <c r="M126" s="24"/>
    </row>
    <row r="127" spans="1:13" s="3" customFormat="1" ht="15" customHeight="1">
      <c r="A127" s="22"/>
      <c r="D127" s="71"/>
      <c r="E127" s="23"/>
      <c r="F127" s="23"/>
      <c r="G127" s="23"/>
      <c r="H127" s="24"/>
      <c r="I127" s="26"/>
      <c r="J127" s="23"/>
      <c r="K127" s="23"/>
      <c r="L127" s="23"/>
      <c r="M127" s="24"/>
    </row>
    <row r="128" spans="1:13" s="3" customFormat="1" ht="15" customHeight="1">
      <c r="A128" s="22"/>
      <c r="D128" s="71"/>
      <c r="E128" s="23"/>
      <c r="F128" s="23"/>
      <c r="G128" s="23"/>
      <c r="H128" s="24"/>
      <c r="I128" s="26"/>
      <c r="J128" s="23"/>
      <c r="K128" s="23"/>
      <c r="L128" s="23"/>
      <c r="M128" s="24"/>
    </row>
    <row r="129" spans="1:13" s="3" customFormat="1" ht="15" customHeight="1">
      <c r="A129" s="22"/>
      <c r="D129" s="71"/>
      <c r="E129" s="23"/>
      <c r="F129" s="23"/>
      <c r="G129" s="23"/>
      <c r="H129" s="24"/>
      <c r="I129" s="26"/>
      <c r="J129" s="23"/>
      <c r="K129" s="23"/>
      <c r="L129" s="23"/>
      <c r="M129" s="24"/>
    </row>
    <row r="130" spans="1:13" s="3" customFormat="1" ht="15" customHeight="1">
      <c r="A130" s="22"/>
      <c r="D130" s="71"/>
      <c r="E130" s="23"/>
      <c r="F130" s="23"/>
      <c r="G130" s="23"/>
      <c r="H130" s="24"/>
      <c r="I130" s="26"/>
      <c r="J130" s="23"/>
      <c r="K130" s="23"/>
      <c r="L130" s="23"/>
      <c r="M130" s="24"/>
    </row>
    <row r="131" spans="1:13" s="3" customFormat="1" ht="15" customHeight="1">
      <c r="A131" s="22"/>
      <c r="D131" s="71"/>
      <c r="E131" s="23"/>
      <c r="F131" s="23"/>
      <c r="G131" s="23"/>
      <c r="H131" s="24"/>
      <c r="I131" s="26"/>
      <c r="J131" s="23"/>
      <c r="K131" s="23"/>
      <c r="L131" s="23"/>
      <c r="M131" s="24"/>
    </row>
    <row r="132" spans="1:13" s="3" customFormat="1" ht="15" customHeight="1">
      <c r="A132" s="22"/>
      <c r="D132" s="71"/>
      <c r="E132" s="23"/>
      <c r="F132" s="23"/>
      <c r="G132" s="23"/>
      <c r="H132" s="24"/>
      <c r="I132" s="26"/>
      <c r="J132" s="23"/>
      <c r="K132" s="23"/>
      <c r="L132" s="23"/>
      <c r="M132" s="24"/>
    </row>
    <row r="133" spans="1:13" s="3" customFormat="1" ht="15" customHeight="1">
      <c r="A133" s="22"/>
      <c r="D133" s="71"/>
      <c r="E133" s="23"/>
      <c r="F133" s="23"/>
      <c r="G133" s="23"/>
      <c r="H133" s="24"/>
      <c r="I133" s="26"/>
      <c r="J133" s="23"/>
      <c r="K133" s="23"/>
      <c r="L133" s="23"/>
      <c r="M133" s="24"/>
    </row>
    <row r="134" spans="1:13" s="3" customFormat="1" ht="15" customHeight="1">
      <c r="A134" s="22"/>
      <c r="D134" s="71"/>
      <c r="E134" s="23"/>
      <c r="F134" s="23"/>
      <c r="G134" s="23"/>
      <c r="H134" s="24"/>
      <c r="I134" s="26"/>
      <c r="J134" s="23"/>
      <c r="K134" s="23"/>
      <c r="L134" s="23"/>
      <c r="M134" s="24"/>
    </row>
    <row r="135" spans="1:13" s="3" customFormat="1" ht="15" customHeight="1">
      <c r="A135" s="22"/>
      <c r="D135" s="71"/>
      <c r="E135" s="23"/>
      <c r="F135" s="23"/>
      <c r="G135" s="23"/>
      <c r="H135" s="24"/>
      <c r="I135" s="26"/>
      <c r="J135" s="23"/>
      <c r="K135" s="23"/>
      <c r="L135" s="23"/>
      <c r="M135" s="24"/>
    </row>
    <row r="136" spans="1:13" s="3" customFormat="1" ht="15" customHeight="1">
      <c r="A136" s="22"/>
      <c r="D136" s="71"/>
      <c r="E136" s="23"/>
      <c r="F136" s="23"/>
      <c r="G136" s="23"/>
      <c r="H136" s="24"/>
      <c r="I136" s="26"/>
      <c r="J136" s="23"/>
      <c r="K136" s="23"/>
      <c r="L136" s="23"/>
      <c r="M136" s="24"/>
    </row>
    <row r="137" spans="1:13" s="3" customFormat="1" ht="15" customHeight="1">
      <c r="A137" s="22"/>
      <c r="D137" s="71"/>
      <c r="E137" s="23"/>
      <c r="F137" s="23"/>
      <c r="G137" s="23"/>
      <c r="H137" s="24"/>
      <c r="I137" s="26"/>
      <c r="J137" s="23"/>
      <c r="K137" s="23"/>
      <c r="L137" s="23"/>
      <c r="M137" s="24"/>
    </row>
    <row r="138" spans="1:13" s="3" customFormat="1" ht="15" customHeight="1">
      <c r="A138" s="22"/>
      <c r="D138" s="71"/>
      <c r="E138" s="23"/>
      <c r="F138" s="23"/>
      <c r="G138" s="23"/>
      <c r="H138" s="24"/>
      <c r="I138" s="26"/>
      <c r="J138" s="23"/>
      <c r="K138" s="23"/>
      <c r="L138" s="23"/>
      <c r="M138" s="24"/>
    </row>
    <row r="139" spans="1:13" s="3" customFormat="1" ht="15" customHeight="1">
      <c r="A139" s="22"/>
      <c r="D139" s="71"/>
      <c r="E139" s="23"/>
      <c r="F139" s="23"/>
      <c r="G139" s="23"/>
      <c r="H139" s="24"/>
      <c r="I139" s="26"/>
      <c r="J139" s="23"/>
      <c r="K139" s="23"/>
      <c r="L139" s="23"/>
      <c r="M139" s="24"/>
    </row>
    <row r="140" spans="1:13" s="3" customFormat="1" ht="15" customHeight="1">
      <c r="A140" s="22"/>
      <c r="D140" s="71"/>
      <c r="E140" s="23"/>
      <c r="F140" s="23"/>
      <c r="G140" s="23"/>
      <c r="H140" s="24"/>
      <c r="I140" s="26"/>
      <c r="J140" s="23"/>
      <c r="K140" s="23"/>
      <c r="L140" s="23"/>
      <c r="M140" s="24"/>
    </row>
    <row r="141" spans="1:13" s="3" customFormat="1" ht="15" customHeight="1">
      <c r="A141" s="22"/>
      <c r="D141" s="71"/>
      <c r="E141" s="23"/>
      <c r="F141" s="23"/>
      <c r="G141" s="23"/>
      <c r="H141" s="24"/>
      <c r="I141" s="26"/>
      <c r="J141" s="23"/>
      <c r="K141" s="23"/>
      <c r="L141" s="23"/>
      <c r="M141" s="24"/>
    </row>
    <row r="142" spans="1:13" s="3" customFormat="1" ht="15" customHeight="1">
      <c r="A142" s="22"/>
      <c r="D142" s="71"/>
      <c r="E142" s="23"/>
      <c r="F142" s="23"/>
      <c r="G142" s="23"/>
      <c r="H142" s="24"/>
      <c r="I142" s="26"/>
      <c r="J142" s="23"/>
      <c r="K142" s="23"/>
      <c r="L142" s="23"/>
      <c r="M142" s="24"/>
    </row>
    <row r="143" spans="1:13" s="3" customFormat="1" ht="15" customHeight="1">
      <c r="A143" s="22"/>
      <c r="D143" s="71"/>
      <c r="E143" s="23"/>
      <c r="F143" s="23"/>
      <c r="G143" s="23"/>
      <c r="H143" s="24"/>
      <c r="I143" s="26"/>
      <c r="J143" s="23"/>
      <c r="K143" s="23"/>
      <c r="L143" s="23"/>
      <c r="M143" s="24"/>
    </row>
    <row r="144" spans="1:13" s="3" customFormat="1" ht="15" customHeight="1">
      <c r="A144" s="22"/>
      <c r="D144" s="71"/>
      <c r="E144" s="23"/>
      <c r="F144" s="23"/>
      <c r="G144" s="23"/>
      <c r="H144" s="24"/>
      <c r="I144" s="26"/>
      <c r="J144" s="23"/>
      <c r="K144" s="23"/>
      <c r="L144" s="23"/>
      <c r="M144" s="24"/>
    </row>
    <row r="145" spans="1:13" s="3" customFormat="1" ht="15" customHeight="1">
      <c r="A145" s="22"/>
      <c r="D145" s="71"/>
      <c r="E145" s="23"/>
      <c r="F145" s="23"/>
      <c r="G145" s="23"/>
      <c r="H145" s="24"/>
      <c r="I145" s="26"/>
      <c r="J145" s="23"/>
      <c r="K145" s="23"/>
      <c r="L145" s="23"/>
      <c r="M145" s="24"/>
    </row>
    <row r="146" spans="1:13" s="3" customFormat="1" ht="15" customHeight="1">
      <c r="A146" s="22"/>
      <c r="D146" s="71"/>
      <c r="E146" s="23"/>
      <c r="F146" s="23"/>
      <c r="G146" s="23"/>
      <c r="H146" s="24"/>
      <c r="I146" s="26"/>
      <c r="J146" s="23"/>
      <c r="K146" s="23"/>
      <c r="L146" s="23"/>
      <c r="M146" s="24"/>
    </row>
    <row r="147" spans="1:13" s="3" customFormat="1" ht="15" customHeight="1">
      <c r="A147" s="22"/>
      <c r="D147" s="71"/>
      <c r="E147" s="23"/>
      <c r="F147" s="23"/>
      <c r="G147" s="23"/>
      <c r="H147" s="24"/>
      <c r="I147" s="26"/>
      <c r="J147" s="23"/>
      <c r="K147" s="23"/>
      <c r="L147" s="23"/>
      <c r="M147" s="24"/>
    </row>
    <row r="148" spans="1:13" s="3" customFormat="1" ht="15" customHeight="1">
      <c r="A148" s="22"/>
      <c r="D148" s="71"/>
      <c r="E148" s="23"/>
      <c r="F148" s="23"/>
      <c r="G148" s="23"/>
      <c r="H148" s="24"/>
      <c r="I148" s="26"/>
      <c r="J148" s="23"/>
      <c r="K148" s="23"/>
      <c r="L148" s="23"/>
      <c r="M148" s="24"/>
    </row>
    <row r="149" spans="1:13" s="3" customFormat="1" ht="15" customHeight="1">
      <c r="A149" s="22"/>
      <c r="D149" s="71"/>
      <c r="E149" s="23"/>
      <c r="F149" s="23"/>
      <c r="G149" s="23"/>
      <c r="H149" s="24"/>
      <c r="I149" s="26"/>
      <c r="J149" s="23"/>
      <c r="K149" s="23"/>
      <c r="L149" s="23"/>
      <c r="M149" s="24"/>
    </row>
    <row r="150" spans="1:13" s="3" customFormat="1" ht="15" customHeight="1">
      <c r="A150" s="22"/>
      <c r="D150" s="71"/>
      <c r="E150" s="23"/>
      <c r="F150" s="23"/>
      <c r="G150" s="23"/>
      <c r="H150" s="24"/>
      <c r="I150" s="26"/>
      <c r="J150" s="23"/>
      <c r="K150" s="23"/>
      <c r="L150" s="23"/>
      <c r="M150" s="24"/>
    </row>
    <row r="151" spans="1:13" s="3" customFormat="1" ht="15" customHeight="1">
      <c r="A151" s="22"/>
      <c r="D151" s="71"/>
      <c r="E151" s="23"/>
      <c r="F151" s="23"/>
      <c r="G151" s="23"/>
      <c r="H151" s="24"/>
      <c r="I151" s="26"/>
      <c r="J151" s="23"/>
      <c r="K151" s="23"/>
      <c r="L151" s="23"/>
      <c r="M151" s="24"/>
    </row>
    <row r="152" spans="1:13" s="3" customFormat="1" ht="15" customHeight="1">
      <c r="A152" s="22"/>
      <c r="D152" s="71"/>
      <c r="E152" s="23"/>
      <c r="F152" s="23"/>
      <c r="G152" s="23"/>
      <c r="H152" s="24"/>
      <c r="I152" s="26"/>
      <c r="J152" s="23"/>
      <c r="K152" s="23"/>
      <c r="L152" s="23"/>
      <c r="M152" s="24"/>
    </row>
    <row r="153" spans="1:13" s="3" customFormat="1" ht="15" customHeight="1">
      <c r="A153" s="22"/>
      <c r="D153" s="71"/>
      <c r="E153" s="23"/>
      <c r="F153" s="23"/>
      <c r="G153" s="23"/>
      <c r="H153" s="24"/>
      <c r="I153" s="26"/>
      <c r="J153" s="23"/>
      <c r="K153" s="23"/>
      <c r="L153" s="23"/>
      <c r="M153" s="24"/>
    </row>
    <row r="154" spans="1:13" s="3" customFormat="1" ht="15" customHeight="1">
      <c r="A154" s="22"/>
      <c r="D154" s="71"/>
      <c r="E154" s="23"/>
      <c r="F154" s="23"/>
      <c r="G154" s="23"/>
      <c r="H154" s="24"/>
      <c r="I154" s="26"/>
      <c r="J154" s="23"/>
      <c r="K154" s="23"/>
      <c r="L154" s="23"/>
      <c r="M154" s="24"/>
    </row>
    <row r="155" spans="1:13" s="3" customFormat="1" ht="15" customHeight="1">
      <c r="A155" s="22"/>
      <c r="D155" s="71"/>
      <c r="E155" s="23"/>
      <c r="F155" s="23"/>
      <c r="G155" s="23"/>
      <c r="H155" s="24"/>
      <c r="I155" s="26"/>
      <c r="J155" s="23"/>
      <c r="K155" s="23"/>
      <c r="L155" s="23"/>
      <c r="M155" s="24"/>
    </row>
    <row r="156" spans="1:13" s="3" customFormat="1" ht="15" customHeight="1">
      <c r="A156" s="22"/>
      <c r="D156" s="71"/>
      <c r="E156" s="23"/>
      <c r="F156" s="23"/>
      <c r="G156" s="23"/>
      <c r="H156" s="24"/>
      <c r="I156" s="26"/>
      <c r="J156" s="23"/>
      <c r="K156" s="23"/>
      <c r="L156" s="23"/>
      <c r="M156" s="24"/>
    </row>
    <row r="157" spans="1:13" s="3" customFormat="1" ht="15" customHeight="1">
      <c r="A157" s="22"/>
      <c r="D157" s="71"/>
      <c r="E157" s="23"/>
      <c r="F157" s="23"/>
      <c r="G157" s="23"/>
      <c r="H157" s="24"/>
      <c r="I157" s="26"/>
      <c r="J157" s="23"/>
      <c r="K157" s="23"/>
      <c r="L157" s="23"/>
      <c r="M157" s="24"/>
    </row>
    <row r="158" spans="1:13" s="3" customFormat="1" ht="15" customHeight="1">
      <c r="A158" s="22"/>
      <c r="D158" s="71"/>
      <c r="E158" s="23"/>
      <c r="F158" s="23"/>
      <c r="G158" s="23"/>
      <c r="H158" s="24"/>
      <c r="I158" s="26"/>
      <c r="J158" s="23"/>
      <c r="K158" s="23"/>
      <c r="L158" s="23"/>
      <c r="M158" s="24"/>
    </row>
    <row r="159" spans="1:13" s="3" customFormat="1" ht="15" customHeight="1">
      <c r="A159" s="22"/>
      <c r="D159" s="71"/>
      <c r="E159" s="23"/>
      <c r="F159" s="23"/>
      <c r="G159" s="23"/>
      <c r="H159" s="24"/>
      <c r="I159" s="26"/>
      <c r="J159" s="23"/>
      <c r="K159" s="23"/>
      <c r="L159" s="23"/>
      <c r="M159" s="24"/>
    </row>
    <row r="160" spans="1:13" s="3" customFormat="1" ht="15" customHeight="1">
      <c r="A160" s="22"/>
      <c r="D160" s="71"/>
      <c r="E160" s="23"/>
      <c r="F160" s="23"/>
      <c r="G160" s="23"/>
      <c r="H160" s="24"/>
      <c r="I160" s="26"/>
      <c r="J160" s="23"/>
      <c r="K160" s="23"/>
      <c r="L160" s="23"/>
      <c r="M160" s="24"/>
    </row>
    <row r="161" spans="1:13" s="3" customFormat="1" ht="15" customHeight="1">
      <c r="A161" s="22"/>
      <c r="D161" s="71"/>
      <c r="E161" s="23"/>
      <c r="F161" s="23"/>
      <c r="G161" s="23"/>
      <c r="H161" s="24"/>
      <c r="I161" s="26"/>
      <c r="J161" s="23"/>
      <c r="K161" s="23"/>
      <c r="L161" s="23"/>
      <c r="M161" s="24"/>
    </row>
    <row r="162" spans="1:13" s="3" customFormat="1" ht="15" customHeight="1">
      <c r="A162" s="22"/>
      <c r="D162" s="71"/>
      <c r="E162" s="23"/>
      <c r="F162" s="23"/>
      <c r="G162" s="23"/>
      <c r="H162" s="24"/>
      <c r="I162" s="26"/>
      <c r="J162" s="23"/>
      <c r="K162" s="23"/>
      <c r="L162" s="23"/>
      <c r="M162" s="24"/>
    </row>
    <row r="163" spans="1:13" s="3" customFormat="1" ht="15" customHeight="1">
      <c r="A163" s="22"/>
      <c r="D163" s="71"/>
      <c r="E163" s="23"/>
      <c r="F163" s="23"/>
      <c r="G163" s="23"/>
      <c r="H163" s="24"/>
      <c r="I163" s="26"/>
      <c r="J163" s="23"/>
      <c r="K163" s="23"/>
      <c r="L163" s="23"/>
      <c r="M163" s="24"/>
    </row>
    <row r="164" spans="1:13" s="3" customFormat="1" ht="15" customHeight="1">
      <c r="A164" s="22"/>
      <c r="D164" s="71"/>
      <c r="E164" s="23"/>
      <c r="F164" s="23"/>
      <c r="G164" s="23"/>
      <c r="H164" s="24"/>
      <c r="I164" s="26"/>
      <c r="J164" s="23"/>
      <c r="K164" s="23"/>
      <c r="L164" s="23"/>
      <c r="M164" s="24"/>
    </row>
    <row r="165" spans="1:13" s="3" customFormat="1" ht="15" customHeight="1">
      <c r="A165" s="22"/>
      <c r="D165" s="71"/>
      <c r="E165" s="23"/>
      <c r="F165" s="23"/>
      <c r="G165" s="23"/>
      <c r="H165" s="24"/>
      <c r="I165" s="26"/>
      <c r="J165" s="23"/>
      <c r="K165" s="23"/>
      <c r="L165" s="23"/>
      <c r="M165" s="24"/>
    </row>
    <row r="166" spans="1:13" s="3" customFormat="1" ht="15" customHeight="1">
      <c r="A166" s="22"/>
      <c r="D166" s="71"/>
      <c r="E166" s="23"/>
      <c r="F166" s="23"/>
      <c r="G166" s="23"/>
      <c r="H166" s="24"/>
      <c r="I166" s="26"/>
      <c r="J166" s="23"/>
      <c r="K166" s="23"/>
      <c r="L166" s="23"/>
      <c r="M166" s="24"/>
    </row>
    <row r="167" spans="1:13" s="3" customFormat="1" ht="15" customHeight="1">
      <c r="A167" s="22"/>
      <c r="D167" s="71"/>
      <c r="E167" s="23"/>
      <c r="F167" s="23"/>
      <c r="G167" s="23"/>
      <c r="H167" s="24"/>
      <c r="I167" s="26"/>
      <c r="J167" s="23"/>
      <c r="K167" s="23"/>
      <c r="L167" s="23"/>
      <c r="M167" s="24"/>
    </row>
    <row r="168" spans="1:13" s="3" customFormat="1" ht="15" customHeight="1">
      <c r="A168" s="22"/>
      <c r="D168" s="71"/>
      <c r="E168" s="23"/>
      <c r="F168" s="23"/>
      <c r="G168" s="23"/>
      <c r="H168" s="24"/>
      <c r="I168" s="26"/>
      <c r="J168" s="23"/>
      <c r="K168" s="23"/>
      <c r="L168" s="23"/>
      <c r="M168" s="24"/>
    </row>
    <row r="169" spans="1:13" s="3" customFormat="1" ht="15" customHeight="1">
      <c r="A169" s="22"/>
      <c r="D169" s="71"/>
      <c r="E169" s="23"/>
      <c r="F169" s="23"/>
      <c r="G169" s="23"/>
      <c r="H169" s="24"/>
      <c r="I169" s="26"/>
      <c r="J169" s="23"/>
      <c r="K169" s="23"/>
      <c r="L169" s="23"/>
      <c r="M169" s="24"/>
    </row>
    <row r="170" spans="1:13" s="3" customFormat="1" ht="15" customHeight="1">
      <c r="A170" s="22"/>
      <c r="D170" s="71"/>
      <c r="E170" s="23"/>
      <c r="F170" s="23"/>
      <c r="G170" s="23"/>
      <c r="H170" s="24"/>
      <c r="I170" s="26"/>
      <c r="J170" s="23"/>
      <c r="K170" s="23"/>
      <c r="L170" s="23"/>
      <c r="M170" s="24"/>
    </row>
    <row r="171" spans="1:13" s="3" customFormat="1" ht="15" customHeight="1">
      <c r="A171" s="22"/>
      <c r="D171" s="71"/>
      <c r="E171" s="23"/>
      <c r="F171" s="23"/>
      <c r="G171" s="23"/>
      <c r="H171" s="24"/>
      <c r="I171" s="26"/>
      <c r="J171" s="23"/>
      <c r="K171" s="23"/>
      <c r="L171" s="23"/>
      <c r="M171" s="24"/>
    </row>
    <row r="172" spans="1:13" s="3" customFormat="1" ht="15" customHeight="1">
      <c r="A172" s="22"/>
      <c r="D172" s="71"/>
      <c r="E172" s="23"/>
      <c r="F172" s="23"/>
      <c r="G172" s="23"/>
      <c r="H172" s="24"/>
      <c r="I172" s="26"/>
      <c r="J172" s="23"/>
      <c r="K172" s="23"/>
      <c r="L172" s="23"/>
      <c r="M172" s="24"/>
    </row>
    <row r="173" spans="1:13" s="3" customFormat="1" ht="15" customHeight="1">
      <c r="A173" s="22"/>
      <c r="D173" s="71"/>
      <c r="E173" s="23"/>
      <c r="F173" s="23"/>
      <c r="G173" s="23"/>
      <c r="H173" s="24"/>
      <c r="I173" s="26"/>
      <c r="J173" s="23"/>
      <c r="K173" s="23"/>
      <c r="L173" s="23"/>
      <c r="M173" s="24"/>
    </row>
    <row r="174" spans="1:13" s="3" customFormat="1" ht="15" customHeight="1">
      <c r="A174" s="22"/>
      <c r="D174" s="71"/>
      <c r="E174" s="23"/>
      <c r="F174" s="23"/>
      <c r="G174" s="23"/>
      <c r="H174" s="24"/>
      <c r="I174" s="26"/>
      <c r="J174" s="23"/>
      <c r="K174" s="23"/>
      <c r="L174" s="23"/>
      <c r="M174" s="24"/>
    </row>
    <row r="175" spans="1:13" s="3" customFormat="1" ht="15" customHeight="1">
      <c r="A175" s="22"/>
      <c r="D175" s="71"/>
      <c r="E175" s="23"/>
      <c r="F175" s="23"/>
      <c r="G175" s="23"/>
      <c r="H175" s="24"/>
      <c r="I175" s="26"/>
      <c r="J175" s="23"/>
      <c r="K175" s="23"/>
      <c r="L175" s="23"/>
      <c r="M175" s="24"/>
    </row>
    <row r="176" spans="1:13" s="3" customFormat="1" ht="15" customHeight="1">
      <c r="A176" s="22"/>
      <c r="D176" s="71"/>
      <c r="E176" s="23"/>
      <c r="F176" s="23"/>
      <c r="G176" s="23"/>
      <c r="H176" s="24"/>
      <c r="I176" s="26"/>
      <c r="J176" s="23"/>
      <c r="K176" s="23"/>
      <c r="L176" s="23"/>
      <c r="M176" s="24"/>
    </row>
    <row r="177" spans="1:13" s="3" customFormat="1" ht="15" customHeight="1">
      <c r="A177" s="22"/>
      <c r="D177" s="71"/>
      <c r="E177" s="23"/>
      <c r="F177" s="23"/>
      <c r="G177" s="23"/>
      <c r="H177" s="24"/>
      <c r="I177" s="26"/>
      <c r="J177" s="23"/>
      <c r="K177" s="23"/>
      <c r="L177" s="23"/>
      <c r="M177" s="24"/>
    </row>
    <row r="178" spans="1:13" s="3" customFormat="1" ht="15" customHeight="1">
      <c r="A178" s="22"/>
      <c r="D178" s="71"/>
      <c r="E178" s="23"/>
      <c r="F178" s="23"/>
      <c r="G178" s="23"/>
      <c r="H178" s="24"/>
      <c r="I178" s="26"/>
      <c r="J178" s="23"/>
      <c r="K178" s="23"/>
      <c r="L178" s="23"/>
      <c r="M178" s="24"/>
    </row>
    <row r="179" spans="1:13" s="3" customFormat="1" ht="15" customHeight="1">
      <c r="A179" s="22"/>
      <c r="D179" s="71"/>
      <c r="E179" s="23"/>
      <c r="F179" s="23"/>
      <c r="G179" s="23"/>
      <c r="H179" s="24"/>
      <c r="I179" s="26"/>
      <c r="J179" s="23"/>
      <c r="K179" s="23"/>
      <c r="L179" s="23"/>
      <c r="M179" s="24"/>
    </row>
    <row r="180" spans="1:13" s="3" customFormat="1" ht="15" customHeight="1">
      <c r="A180" s="22"/>
      <c r="D180" s="71"/>
      <c r="E180" s="23"/>
      <c r="F180" s="23"/>
      <c r="G180" s="23"/>
      <c r="H180" s="24"/>
      <c r="I180" s="26"/>
      <c r="J180" s="23"/>
      <c r="K180" s="23"/>
      <c r="L180" s="23"/>
      <c r="M180" s="24"/>
    </row>
    <row r="181" spans="1:13" s="3" customFormat="1" ht="15" customHeight="1">
      <c r="A181" s="22"/>
      <c r="D181" s="71"/>
      <c r="E181" s="23"/>
      <c r="F181" s="23"/>
      <c r="G181" s="23"/>
      <c r="H181" s="24"/>
      <c r="I181" s="26"/>
      <c r="J181" s="23"/>
      <c r="K181" s="23"/>
      <c r="L181" s="23"/>
      <c r="M181" s="24"/>
    </row>
    <row r="182" spans="1:13" s="3" customFormat="1" ht="15" customHeight="1">
      <c r="A182" s="22"/>
      <c r="D182" s="71"/>
      <c r="E182" s="23"/>
      <c r="F182" s="23"/>
      <c r="G182" s="23"/>
      <c r="H182" s="24"/>
      <c r="I182" s="26"/>
      <c r="J182" s="23"/>
      <c r="K182" s="23"/>
      <c r="L182" s="23"/>
      <c r="M182" s="24"/>
    </row>
    <row r="183" spans="1:13" s="3" customFormat="1" ht="15" customHeight="1">
      <c r="A183" s="22"/>
      <c r="D183" s="71"/>
      <c r="E183" s="23"/>
      <c r="F183" s="23"/>
      <c r="G183" s="23"/>
      <c r="H183" s="24"/>
      <c r="I183" s="26"/>
      <c r="J183" s="23"/>
      <c r="K183" s="23"/>
      <c r="L183" s="23"/>
      <c r="M183" s="24"/>
    </row>
    <row r="184" spans="1:13" s="3" customFormat="1" ht="15" customHeight="1">
      <c r="A184" s="22"/>
      <c r="D184" s="71"/>
      <c r="E184" s="23"/>
      <c r="F184" s="23"/>
      <c r="G184" s="23"/>
      <c r="H184" s="24"/>
      <c r="I184" s="26"/>
      <c r="J184" s="23"/>
      <c r="K184" s="23"/>
      <c r="L184" s="23"/>
      <c r="M184" s="24"/>
    </row>
    <row r="185" spans="1:13" s="3" customFormat="1" ht="15" customHeight="1">
      <c r="A185" s="22"/>
      <c r="D185" s="71"/>
      <c r="E185" s="23"/>
      <c r="F185" s="23"/>
      <c r="G185" s="23"/>
      <c r="H185" s="24"/>
      <c r="I185" s="26"/>
      <c r="J185" s="23"/>
      <c r="K185" s="23"/>
      <c r="L185" s="23"/>
      <c r="M185" s="24"/>
    </row>
    <row r="186" spans="1:13" s="3" customFormat="1" ht="15" customHeight="1">
      <c r="A186" s="22"/>
      <c r="D186" s="71"/>
      <c r="E186" s="23"/>
      <c r="F186" s="23"/>
      <c r="G186" s="23"/>
      <c r="H186" s="24"/>
      <c r="I186" s="26"/>
      <c r="J186" s="23"/>
      <c r="K186" s="23"/>
      <c r="L186" s="23"/>
      <c r="M186" s="24"/>
    </row>
    <row r="187" spans="1:13" s="3" customFormat="1" ht="15" customHeight="1">
      <c r="A187" s="22"/>
      <c r="D187" s="71"/>
      <c r="E187" s="23"/>
      <c r="F187" s="23"/>
      <c r="G187" s="23"/>
      <c r="H187" s="24"/>
      <c r="I187" s="26"/>
      <c r="J187" s="23"/>
      <c r="K187" s="23"/>
      <c r="L187" s="23"/>
      <c r="M187" s="24"/>
    </row>
    <row r="188" spans="1:13" s="3" customFormat="1" ht="15" customHeight="1">
      <c r="A188" s="22"/>
      <c r="D188" s="71"/>
      <c r="E188" s="23"/>
      <c r="F188" s="23"/>
      <c r="G188" s="23"/>
      <c r="H188" s="24"/>
      <c r="I188" s="26"/>
      <c r="J188" s="23"/>
      <c r="K188" s="23"/>
      <c r="L188" s="23"/>
      <c r="M188" s="24"/>
    </row>
    <row r="189" spans="1:13" s="3" customFormat="1" ht="15" customHeight="1">
      <c r="A189" s="22"/>
      <c r="D189" s="71"/>
      <c r="E189" s="23"/>
      <c r="F189" s="23"/>
      <c r="G189" s="23"/>
      <c r="H189" s="24"/>
      <c r="I189" s="26"/>
      <c r="J189" s="23"/>
      <c r="K189" s="23"/>
      <c r="L189" s="23"/>
      <c r="M189" s="24"/>
    </row>
    <row r="190" spans="1:13" s="3" customFormat="1" ht="15" customHeight="1">
      <c r="A190" s="22"/>
      <c r="D190" s="71"/>
      <c r="E190" s="23"/>
      <c r="F190" s="23"/>
      <c r="G190" s="23"/>
      <c r="H190" s="24"/>
      <c r="I190" s="26"/>
      <c r="J190" s="23"/>
      <c r="K190" s="23"/>
      <c r="L190" s="23"/>
      <c r="M190" s="24"/>
    </row>
    <row r="191" spans="1:13" s="3" customFormat="1" ht="15" customHeight="1">
      <c r="A191" s="22"/>
      <c r="D191" s="71"/>
      <c r="E191" s="23"/>
      <c r="F191" s="23"/>
      <c r="G191" s="23"/>
      <c r="H191" s="24"/>
      <c r="I191" s="26"/>
      <c r="J191" s="23"/>
      <c r="K191" s="23"/>
      <c r="L191" s="23"/>
      <c r="M191" s="24"/>
    </row>
    <row r="192" spans="1:13" s="3" customFormat="1" ht="15" customHeight="1">
      <c r="A192" s="22"/>
      <c r="D192" s="71"/>
      <c r="E192" s="23"/>
      <c r="F192" s="23"/>
      <c r="G192" s="23"/>
      <c r="H192" s="24"/>
      <c r="I192" s="26"/>
      <c r="J192" s="23"/>
      <c r="K192" s="23"/>
      <c r="L192" s="23"/>
      <c r="M192" s="24"/>
    </row>
    <row r="193" spans="1:13" s="3" customFormat="1" ht="15" customHeight="1">
      <c r="A193" s="22"/>
      <c r="D193" s="71"/>
      <c r="E193" s="23"/>
      <c r="F193" s="23"/>
      <c r="G193" s="23"/>
      <c r="H193" s="24"/>
      <c r="I193" s="26"/>
      <c r="J193" s="23"/>
      <c r="K193" s="23"/>
      <c r="L193" s="23"/>
      <c r="M193" s="24"/>
    </row>
    <row r="194" spans="1:13" s="3" customFormat="1" ht="15" customHeight="1">
      <c r="A194" s="22"/>
      <c r="D194" s="71"/>
      <c r="E194" s="23"/>
      <c r="F194" s="23"/>
      <c r="G194" s="23"/>
      <c r="H194" s="24"/>
      <c r="I194" s="26"/>
      <c r="J194" s="23"/>
      <c r="K194" s="23"/>
      <c r="L194" s="23"/>
      <c r="M194" s="24"/>
    </row>
    <row r="195" spans="1:13" s="3" customFormat="1" ht="15" customHeight="1">
      <c r="A195" s="22"/>
      <c r="D195" s="71"/>
      <c r="E195" s="23"/>
      <c r="F195" s="23"/>
      <c r="G195" s="23"/>
      <c r="H195" s="24"/>
      <c r="I195" s="26"/>
      <c r="J195" s="23"/>
      <c r="K195" s="23"/>
      <c r="L195" s="23"/>
      <c r="M195" s="24"/>
    </row>
    <row r="196" spans="1:13" s="3" customFormat="1" ht="15" customHeight="1">
      <c r="A196" s="22"/>
      <c r="D196" s="71"/>
      <c r="E196" s="23"/>
      <c r="F196" s="23"/>
      <c r="G196" s="23"/>
      <c r="H196" s="24"/>
      <c r="I196" s="26"/>
      <c r="J196" s="23"/>
      <c r="K196" s="23"/>
      <c r="L196" s="23"/>
      <c r="M196" s="24"/>
    </row>
    <row r="197" spans="1:13" s="3" customFormat="1" ht="15" customHeight="1">
      <c r="A197" s="22"/>
      <c r="D197" s="71"/>
      <c r="E197" s="23"/>
      <c r="F197" s="23"/>
      <c r="G197" s="23"/>
      <c r="H197" s="24"/>
      <c r="I197" s="26"/>
      <c r="J197" s="23"/>
      <c r="K197" s="23"/>
      <c r="L197" s="23"/>
      <c r="M197" s="24"/>
    </row>
    <row r="198" spans="1:13" s="3" customFormat="1" ht="15" customHeight="1">
      <c r="A198" s="22"/>
      <c r="D198" s="71"/>
      <c r="E198" s="23"/>
      <c r="F198" s="23"/>
      <c r="G198" s="23"/>
      <c r="H198" s="24"/>
      <c r="I198" s="26"/>
      <c r="J198" s="23"/>
      <c r="K198" s="23"/>
      <c r="L198" s="23"/>
      <c r="M198" s="24"/>
    </row>
    <row r="199" spans="1:13" s="3" customFormat="1" ht="15" customHeight="1">
      <c r="A199" s="22"/>
      <c r="D199" s="71"/>
      <c r="E199" s="23"/>
      <c r="F199" s="23"/>
      <c r="G199" s="23"/>
      <c r="H199" s="24"/>
      <c r="I199" s="26"/>
      <c r="J199" s="23"/>
      <c r="K199" s="23"/>
      <c r="L199" s="23"/>
      <c r="M199" s="24"/>
    </row>
    <row r="200" spans="1:13" s="3" customFormat="1" ht="15" customHeight="1">
      <c r="A200" s="22"/>
      <c r="D200" s="71"/>
      <c r="E200" s="23"/>
      <c r="F200" s="23"/>
      <c r="G200" s="23"/>
      <c r="H200" s="24"/>
      <c r="I200" s="26"/>
      <c r="J200" s="23"/>
      <c r="K200" s="23"/>
      <c r="L200" s="23"/>
      <c r="M200" s="24"/>
    </row>
    <row r="201" spans="1:13" s="3" customFormat="1" ht="15" customHeight="1">
      <c r="A201" s="22"/>
      <c r="D201" s="71"/>
      <c r="E201" s="23"/>
      <c r="F201" s="23"/>
      <c r="G201" s="23"/>
      <c r="H201" s="24"/>
      <c r="I201" s="26"/>
      <c r="J201" s="23"/>
      <c r="K201" s="23"/>
      <c r="L201" s="23"/>
      <c r="M201" s="24"/>
    </row>
    <row r="202" spans="1:13" s="3" customFormat="1" ht="15" customHeight="1">
      <c r="A202" s="22"/>
      <c r="D202" s="71"/>
      <c r="E202" s="23"/>
      <c r="F202" s="23"/>
      <c r="G202" s="23"/>
      <c r="H202" s="24"/>
      <c r="I202" s="26"/>
      <c r="J202" s="23"/>
      <c r="K202" s="23"/>
      <c r="L202" s="23"/>
      <c r="M202" s="24"/>
    </row>
    <row r="203" spans="1:13" s="3" customFormat="1" ht="15" customHeight="1">
      <c r="A203" s="22"/>
      <c r="D203" s="71"/>
      <c r="E203" s="23"/>
      <c r="F203" s="23"/>
      <c r="G203" s="23"/>
      <c r="H203" s="24"/>
      <c r="I203" s="26"/>
      <c r="J203" s="23"/>
      <c r="K203" s="23"/>
      <c r="L203" s="23"/>
      <c r="M203" s="24"/>
    </row>
    <row r="204" spans="1:13" s="3" customFormat="1" ht="15" customHeight="1">
      <c r="A204" s="22"/>
      <c r="D204" s="71"/>
      <c r="E204" s="23"/>
      <c r="F204" s="23"/>
      <c r="G204" s="23"/>
      <c r="H204" s="24"/>
      <c r="I204" s="26"/>
      <c r="J204" s="23"/>
      <c r="K204" s="23"/>
      <c r="L204" s="23"/>
      <c r="M204" s="24"/>
    </row>
    <row r="205" spans="1:13" s="3" customFormat="1" ht="15" customHeight="1">
      <c r="A205" s="22"/>
      <c r="D205" s="71"/>
      <c r="E205" s="23"/>
      <c r="F205" s="23"/>
      <c r="G205" s="23"/>
      <c r="H205" s="24"/>
      <c r="I205" s="26"/>
      <c r="J205" s="23"/>
      <c r="K205" s="23"/>
      <c r="L205" s="23"/>
      <c r="M205" s="24"/>
    </row>
    <row r="206" spans="1:13" s="3" customFormat="1" ht="15" customHeight="1">
      <c r="A206" s="22"/>
      <c r="D206" s="71"/>
      <c r="E206" s="23"/>
      <c r="F206" s="23"/>
      <c r="G206" s="23"/>
      <c r="H206" s="24"/>
      <c r="I206" s="26"/>
      <c r="J206" s="23"/>
      <c r="K206" s="23"/>
      <c r="L206" s="23"/>
      <c r="M206" s="24"/>
    </row>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sheetData>
  <sheetProtection/>
  <autoFilter ref="A1:N706"/>
  <mergeCells count="9">
    <mergeCell ref="O2:O4"/>
    <mergeCell ref="P2:P4"/>
    <mergeCell ref="K3:M3"/>
    <mergeCell ref="A2:A4"/>
    <mergeCell ref="B2:B4"/>
    <mergeCell ref="C2:D4"/>
    <mergeCell ref="E2:H3"/>
    <mergeCell ref="J2:M2"/>
    <mergeCell ref="N2:N4"/>
  </mergeCells>
  <printOptions horizontalCentered="1"/>
  <pageMargins left="0.1968503937007874" right="0.1968503937007874" top="0.5905511811023623" bottom="0.1968503937007874" header="0.31496062992125984" footer="0.5118110236220472"/>
  <pageSetup horizontalDpi="300" verticalDpi="300" orientation="landscape" paperSize="9" scale="51"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sheetPr>
    <tabColor theme="3" tint="0.7999799847602844"/>
  </sheetPr>
  <dimension ref="A1:S296"/>
  <sheetViews>
    <sheetView view="pageBreakPreview" zoomScaleSheetLayoutView="100" zoomScalePageLayoutView="0" workbookViewId="0" topLeftCell="B1">
      <pane xSplit="3" ySplit="4" topLeftCell="E5" activePane="bottomRight" state="frozen"/>
      <selection pane="topLeft" activeCell="D344" sqref="D344"/>
      <selection pane="topRight" activeCell="D344" sqref="D344"/>
      <selection pane="bottomLeft" activeCell="D344" sqref="D344"/>
      <selection pane="bottomRight" activeCell="B2" sqref="B2:B4"/>
    </sheetView>
  </sheetViews>
  <sheetFormatPr defaultColWidth="9.00390625" defaultRowHeight="13.5"/>
  <cols>
    <col min="1" max="1" width="4.625" style="5" hidden="1" customWidth="1"/>
    <col min="2" max="2" width="8.375" style="3" customWidth="1"/>
    <col min="3" max="3" width="4.50390625" style="3" bestFit="1" customWidth="1"/>
    <col min="4" max="4" width="38.625" style="77" customWidth="1"/>
    <col min="5" max="5" width="6.75390625" style="19" customWidth="1"/>
    <col min="6" max="7" width="13.375" style="19" customWidth="1"/>
    <col min="8" max="8" width="13.375" style="2" customWidth="1"/>
    <col min="9" max="9" width="3.625" style="11" customWidth="1"/>
    <col min="10" max="10" width="6.75390625" style="19" customWidth="1"/>
    <col min="11" max="12" width="13.375" style="19" customWidth="1"/>
    <col min="13" max="13" width="13.375" style="2" customWidth="1"/>
    <col min="14" max="14" width="13.00390625" style="2" customWidth="1"/>
    <col min="15" max="15" width="12.25390625" style="2" customWidth="1"/>
    <col min="16" max="16" width="13.00390625" style="2" customWidth="1"/>
    <col min="17" max="17" width="7.625" style="1" customWidth="1"/>
    <col min="18" max="16384" width="9.00390625" style="1" customWidth="1"/>
  </cols>
  <sheetData>
    <row r="1" spans="1:16" s="3" customFormat="1" ht="13.5" customHeight="1">
      <c r="A1" s="22"/>
      <c r="D1" s="71"/>
      <c r="E1" s="23"/>
      <c r="F1" s="23"/>
      <c r="G1" s="23"/>
      <c r="H1" s="24"/>
      <c r="I1" s="26"/>
      <c r="J1" s="23"/>
      <c r="K1" s="23"/>
      <c r="L1" s="23"/>
      <c r="M1" s="24"/>
      <c r="N1" s="24"/>
      <c r="O1" s="24"/>
      <c r="P1" s="24"/>
    </row>
    <row r="2" spans="1:19" s="3" customFormat="1" ht="16.5" customHeight="1" thickBot="1">
      <c r="A2" s="109"/>
      <c r="B2" s="112" t="s">
        <v>3</v>
      </c>
      <c r="C2" s="112" t="s">
        <v>20</v>
      </c>
      <c r="D2" s="113"/>
      <c r="E2" s="115" t="s">
        <v>21</v>
      </c>
      <c r="F2" s="125"/>
      <c r="G2" s="125"/>
      <c r="H2" s="126"/>
      <c r="I2" s="27"/>
      <c r="J2" s="115" t="s">
        <v>17</v>
      </c>
      <c r="K2" s="116"/>
      <c r="L2" s="116"/>
      <c r="M2" s="116"/>
      <c r="N2" s="116"/>
      <c r="O2" s="116"/>
      <c r="P2" s="117"/>
      <c r="Q2" s="102" t="s">
        <v>7</v>
      </c>
      <c r="R2" s="102" t="s">
        <v>1</v>
      </c>
      <c r="S2" s="105" t="s">
        <v>23</v>
      </c>
    </row>
    <row r="3" spans="1:19" s="3" customFormat="1" ht="16.5" customHeight="1">
      <c r="A3" s="110"/>
      <c r="B3" s="112"/>
      <c r="C3" s="114"/>
      <c r="D3" s="113"/>
      <c r="E3" s="118"/>
      <c r="F3" s="119"/>
      <c r="G3" s="119"/>
      <c r="H3" s="120"/>
      <c r="I3" s="27"/>
      <c r="J3" s="33"/>
      <c r="K3" s="106" t="s">
        <v>186</v>
      </c>
      <c r="L3" s="107"/>
      <c r="M3" s="108"/>
      <c r="N3" s="123" t="s">
        <v>16</v>
      </c>
      <c r="O3" s="123"/>
      <c r="P3" s="124"/>
      <c r="Q3" s="121"/>
      <c r="R3" s="103"/>
      <c r="S3" s="103"/>
    </row>
    <row r="4" spans="1:19" s="22" customFormat="1" ht="16.5" customHeight="1" thickBot="1">
      <c r="A4" s="111"/>
      <c r="B4" s="112"/>
      <c r="C4" s="113"/>
      <c r="D4" s="113"/>
      <c r="E4" s="31" t="s">
        <v>2</v>
      </c>
      <c r="F4" s="31" t="s">
        <v>0</v>
      </c>
      <c r="G4" s="31" t="s">
        <v>6</v>
      </c>
      <c r="H4" s="30" t="s">
        <v>5</v>
      </c>
      <c r="I4" s="21"/>
      <c r="J4" s="34" t="s">
        <v>2</v>
      </c>
      <c r="K4" s="36" t="s">
        <v>0</v>
      </c>
      <c r="L4" s="37" t="s">
        <v>6</v>
      </c>
      <c r="M4" s="38" t="s">
        <v>5</v>
      </c>
      <c r="N4" s="46" t="s">
        <v>0</v>
      </c>
      <c r="O4" s="47" t="s">
        <v>6</v>
      </c>
      <c r="P4" s="48" t="s">
        <v>5</v>
      </c>
      <c r="Q4" s="122"/>
      <c r="R4" s="104"/>
      <c r="S4" s="104"/>
    </row>
    <row r="5" spans="1:19" s="3" customFormat="1" ht="27" customHeight="1">
      <c r="A5" s="20"/>
      <c r="B5" s="58" t="s">
        <v>22</v>
      </c>
      <c r="C5" s="58">
        <v>13</v>
      </c>
      <c r="D5" s="72" t="s">
        <v>71</v>
      </c>
      <c r="E5" s="32">
        <v>20</v>
      </c>
      <c r="F5" s="70">
        <v>263</v>
      </c>
      <c r="G5" s="70">
        <v>2360733</v>
      </c>
      <c r="H5" s="62">
        <f aca="true" t="shared" si="0" ref="H5:H13">IF(AND(F5&gt;0,G5&gt;0),G5/F5,0)</f>
        <v>8976.171102661598</v>
      </c>
      <c r="I5" s="28"/>
      <c r="J5" s="39">
        <v>20</v>
      </c>
      <c r="K5" s="40">
        <v>252</v>
      </c>
      <c r="L5" s="35">
        <v>2665671</v>
      </c>
      <c r="M5" s="62">
        <f aca="true" t="shared" si="1" ref="M5:M68">IF(AND(K5&gt;0,L5&gt;0),L5/K5,0)</f>
        <v>10578.059523809523</v>
      </c>
      <c r="N5" s="50">
        <v>8958</v>
      </c>
      <c r="O5" s="51">
        <f>L5</f>
        <v>2665671</v>
      </c>
      <c r="P5" s="62">
        <f aca="true" t="shared" si="2" ref="P5:P68">IF(AND(N5&gt;0,O5&gt;0),O5/N5,0)</f>
        <v>297.5743469524447</v>
      </c>
      <c r="Q5" s="49"/>
      <c r="R5" s="9"/>
      <c r="S5" s="79"/>
    </row>
    <row r="6" spans="1:19" s="3" customFormat="1" ht="27" customHeight="1">
      <c r="A6" s="20"/>
      <c r="B6" s="58" t="s">
        <v>22</v>
      </c>
      <c r="C6" s="58">
        <v>2</v>
      </c>
      <c r="D6" s="72" t="s">
        <v>61</v>
      </c>
      <c r="E6" s="32">
        <v>15</v>
      </c>
      <c r="F6" s="70">
        <v>183</v>
      </c>
      <c r="G6" s="70">
        <v>2880044</v>
      </c>
      <c r="H6" s="62">
        <f t="shared" si="0"/>
        <v>15737.945355191257</v>
      </c>
      <c r="I6" s="28"/>
      <c r="J6" s="39">
        <v>15</v>
      </c>
      <c r="K6" s="41">
        <v>175</v>
      </c>
      <c r="L6" s="7">
        <v>3020973</v>
      </c>
      <c r="M6" s="54">
        <f t="shared" si="1"/>
        <v>17262.702857142856</v>
      </c>
      <c r="N6" s="53">
        <v>23912</v>
      </c>
      <c r="O6" s="32">
        <f aca="true" t="shared" si="3" ref="O6:O69">L6</f>
        <v>3020973</v>
      </c>
      <c r="P6" s="54">
        <f t="shared" si="2"/>
        <v>126.33711107393778</v>
      </c>
      <c r="Q6" s="49"/>
      <c r="R6" s="9"/>
      <c r="S6" s="78"/>
    </row>
    <row r="7" spans="1:19" s="3" customFormat="1" ht="27" customHeight="1">
      <c r="A7" s="20"/>
      <c r="B7" s="58" t="s">
        <v>22</v>
      </c>
      <c r="C7" s="58">
        <v>19</v>
      </c>
      <c r="D7" s="61" t="s">
        <v>76</v>
      </c>
      <c r="E7" s="32">
        <v>10</v>
      </c>
      <c r="F7" s="70">
        <v>108</v>
      </c>
      <c r="G7" s="70">
        <v>1001274</v>
      </c>
      <c r="H7" s="62">
        <f t="shared" si="0"/>
        <v>9271.055555555555</v>
      </c>
      <c r="I7" s="28"/>
      <c r="J7" s="39">
        <v>10</v>
      </c>
      <c r="K7" s="41">
        <v>120</v>
      </c>
      <c r="L7" s="7">
        <v>848921</v>
      </c>
      <c r="M7" s="54">
        <f t="shared" si="1"/>
        <v>7074.341666666666</v>
      </c>
      <c r="N7" s="53">
        <v>12912</v>
      </c>
      <c r="O7" s="32">
        <f t="shared" si="3"/>
        <v>848921</v>
      </c>
      <c r="P7" s="54">
        <f t="shared" si="2"/>
        <v>65.7466697645601</v>
      </c>
      <c r="Q7" s="49"/>
      <c r="R7" s="9"/>
      <c r="S7" s="79"/>
    </row>
    <row r="8" spans="1:19" s="3" customFormat="1" ht="27" customHeight="1">
      <c r="A8" s="20"/>
      <c r="B8" s="58" t="s">
        <v>22</v>
      </c>
      <c r="C8" s="58">
        <v>35</v>
      </c>
      <c r="D8" s="73" t="s">
        <v>198</v>
      </c>
      <c r="E8" s="32">
        <v>20</v>
      </c>
      <c r="F8" s="70">
        <v>197</v>
      </c>
      <c r="G8" s="70">
        <v>5356889</v>
      </c>
      <c r="H8" s="62">
        <f t="shared" si="0"/>
        <v>27192.329949238578</v>
      </c>
      <c r="I8" s="28"/>
      <c r="J8" s="39">
        <v>20</v>
      </c>
      <c r="K8" s="41">
        <v>156</v>
      </c>
      <c r="L8" s="7">
        <v>3973625</v>
      </c>
      <c r="M8" s="54">
        <f t="shared" si="1"/>
        <v>25471.95512820513</v>
      </c>
      <c r="N8" s="53">
        <v>11596</v>
      </c>
      <c r="O8" s="32">
        <f t="shared" si="3"/>
        <v>3973625</v>
      </c>
      <c r="P8" s="54">
        <f t="shared" si="2"/>
        <v>342.67204208347704</v>
      </c>
      <c r="Q8" s="49"/>
      <c r="R8" s="9"/>
      <c r="S8" s="79"/>
    </row>
    <row r="9" spans="1:19" s="3" customFormat="1" ht="27" customHeight="1">
      <c r="A9" s="20"/>
      <c r="B9" s="58" t="s">
        <v>22</v>
      </c>
      <c r="C9" s="58">
        <v>4</v>
      </c>
      <c r="D9" s="72" t="s">
        <v>63</v>
      </c>
      <c r="E9" s="32">
        <v>20</v>
      </c>
      <c r="F9" s="70">
        <v>326</v>
      </c>
      <c r="G9" s="70">
        <v>1845720</v>
      </c>
      <c r="H9" s="62">
        <f t="shared" si="0"/>
        <v>5661.7177914110425</v>
      </c>
      <c r="I9" s="28"/>
      <c r="J9" s="39">
        <v>20</v>
      </c>
      <c r="K9" s="41">
        <v>225</v>
      </c>
      <c r="L9" s="7">
        <v>1750405</v>
      </c>
      <c r="M9" s="54">
        <f t="shared" si="1"/>
        <v>7779.577777777778</v>
      </c>
      <c r="N9" s="53">
        <v>16086</v>
      </c>
      <c r="O9" s="32">
        <f t="shared" si="3"/>
        <v>1750405</v>
      </c>
      <c r="P9" s="54">
        <f t="shared" si="2"/>
        <v>108.8154295660823</v>
      </c>
      <c r="Q9" s="49"/>
      <c r="R9" s="9"/>
      <c r="S9" s="79"/>
    </row>
    <row r="10" spans="1:19" s="3" customFormat="1" ht="27" customHeight="1">
      <c r="A10" s="20"/>
      <c r="B10" s="58" t="s">
        <v>22</v>
      </c>
      <c r="C10" s="58">
        <v>21</v>
      </c>
      <c r="D10" s="61" t="s">
        <v>199</v>
      </c>
      <c r="E10" s="32">
        <v>28</v>
      </c>
      <c r="F10" s="32">
        <v>298</v>
      </c>
      <c r="G10" s="32">
        <v>2175582</v>
      </c>
      <c r="H10" s="62">
        <f t="shared" si="0"/>
        <v>7300.6107382550335</v>
      </c>
      <c r="I10" s="28"/>
      <c r="J10" s="39">
        <v>34</v>
      </c>
      <c r="K10" s="41">
        <v>320</v>
      </c>
      <c r="L10" s="7">
        <v>3299271</v>
      </c>
      <c r="M10" s="54">
        <f t="shared" si="1"/>
        <v>10310.221875</v>
      </c>
      <c r="N10" s="53">
        <v>26010</v>
      </c>
      <c r="O10" s="32">
        <f t="shared" si="3"/>
        <v>3299271</v>
      </c>
      <c r="P10" s="54">
        <f t="shared" si="2"/>
        <v>126.84625144175317</v>
      </c>
      <c r="Q10" s="49"/>
      <c r="R10" s="9"/>
      <c r="S10" s="79"/>
    </row>
    <row r="11" spans="1:19" s="3" customFormat="1" ht="27" customHeight="1">
      <c r="A11" s="20"/>
      <c r="B11" s="58" t="s">
        <v>22</v>
      </c>
      <c r="C11" s="58">
        <v>7</v>
      </c>
      <c r="D11" s="72" t="s">
        <v>24</v>
      </c>
      <c r="E11" s="32">
        <v>15</v>
      </c>
      <c r="F11" s="70">
        <v>151</v>
      </c>
      <c r="G11" s="70">
        <v>2865890</v>
      </c>
      <c r="H11" s="62">
        <f t="shared" si="0"/>
        <v>18979.403973509932</v>
      </c>
      <c r="I11" s="28"/>
      <c r="J11" s="39">
        <v>15</v>
      </c>
      <c r="K11" s="41">
        <v>206</v>
      </c>
      <c r="L11" s="7">
        <v>4377634</v>
      </c>
      <c r="M11" s="54">
        <f t="shared" si="1"/>
        <v>21250.650485436894</v>
      </c>
      <c r="N11" s="53">
        <v>27686</v>
      </c>
      <c r="O11" s="32">
        <f t="shared" si="3"/>
        <v>4377634</v>
      </c>
      <c r="P11" s="54">
        <f t="shared" si="2"/>
        <v>158.11724337210143</v>
      </c>
      <c r="Q11" s="49"/>
      <c r="R11" s="9"/>
      <c r="S11" s="79"/>
    </row>
    <row r="12" spans="1:19" s="3" customFormat="1" ht="27" customHeight="1">
      <c r="A12" s="20"/>
      <c r="B12" s="58" t="s">
        <v>22</v>
      </c>
      <c r="C12" s="58">
        <v>6</v>
      </c>
      <c r="D12" s="72" t="s">
        <v>65</v>
      </c>
      <c r="E12" s="32">
        <v>30</v>
      </c>
      <c r="F12" s="70">
        <v>450</v>
      </c>
      <c r="G12" s="70">
        <v>5070500</v>
      </c>
      <c r="H12" s="62">
        <f t="shared" si="0"/>
        <v>11267.777777777777</v>
      </c>
      <c r="I12" s="28"/>
      <c r="J12" s="39">
        <v>30</v>
      </c>
      <c r="K12" s="41">
        <v>369</v>
      </c>
      <c r="L12" s="7">
        <v>4006500</v>
      </c>
      <c r="M12" s="54">
        <f t="shared" si="1"/>
        <v>10857.723577235773</v>
      </c>
      <c r="N12" s="53">
        <v>44476</v>
      </c>
      <c r="O12" s="32">
        <f t="shared" si="3"/>
        <v>4006500</v>
      </c>
      <c r="P12" s="54">
        <f t="shared" si="2"/>
        <v>90.08229157298318</v>
      </c>
      <c r="Q12" s="49"/>
      <c r="R12" s="9"/>
      <c r="S12" s="79"/>
    </row>
    <row r="13" spans="1:19" s="3" customFormat="1" ht="27" customHeight="1">
      <c r="A13" s="20"/>
      <c r="B13" s="58" t="s">
        <v>22</v>
      </c>
      <c r="C13" s="58">
        <v>1</v>
      </c>
      <c r="D13" s="72" t="s">
        <v>60</v>
      </c>
      <c r="E13" s="32">
        <v>40</v>
      </c>
      <c r="F13" s="70">
        <v>468</v>
      </c>
      <c r="G13" s="70">
        <v>4548972</v>
      </c>
      <c r="H13" s="62">
        <f t="shared" si="0"/>
        <v>9720.02564102564</v>
      </c>
      <c r="I13" s="28"/>
      <c r="J13" s="39">
        <v>40</v>
      </c>
      <c r="K13" s="41">
        <v>467</v>
      </c>
      <c r="L13" s="7">
        <v>4554730</v>
      </c>
      <c r="M13" s="54">
        <f t="shared" si="1"/>
        <v>9753.169164882227</v>
      </c>
      <c r="N13" s="53">
        <v>67221</v>
      </c>
      <c r="O13" s="32">
        <f t="shared" si="3"/>
        <v>4554730</v>
      </c>
      <c r="P13" s="54">
        <f t="shared" si="2"/>
        <v>67.75754600496869</v>
      </c>
      <c r="Q13" s="49"/>
      <c r="R13" s="9"/>
      <c r="S13" s="78"/>
    </row>
    <row r="14" spans="1:19" s="3" customFormat="1" ht="27" customHeight="1">
      <c r="A14" s="20"/>
      <c r="B14" s="58" t="s">
        <v>22</v>
      </c>
      <c r="C14" s="4">
        <v>103</v>
      </c>
      <c r="D14" s="73" t="s">
        <v>200</v>
      </c>
      <c r="E14" s="7"/>
      <c r="F14" s="32"/>
      <c r="G14" s="32"/>
      <c r="H14" s="8"/>
      <c r="I14" s="28"/>
      <c r="J14" s="39">
        <v>10</v>
      </c>
      <c r="K14" s="41">
        <v>101</v>
      </c>
      <c r="L14" s="7">
        <v>820209</v>
      </c>
      <c r="M14" s="54">
        <f t="shared" si="1"/>
        <v>8120.881188118812</v>
      </c>
      <c r="N14" s="53">
        <v>4781</v>
      </c>
      <c r="O14" s="32">
        <f t="shared" si="3"/>
        <v>820209</v>
      </c>
      <c r="P14" s="54">
        <f t="shared" si="2"/>
        <v>171.55595063794186</v>
      </c>
      <c r="Q14" s="80" t="s">
        <v>190</v>
      </c>
      <c r="R14" s="9"/>
      <c r="S14" s="79"/>
    </row>
    <row r="15" spans="1:19" s="3" customFormat="1" ht="27" customHeight="1">
      <c r="A15" s="20"/>
      <c r="B15" s="58" t="s">
        <v>22</v>
      </c>
      <c r="C15" s="58">
        <v>46</v>
      </c>
      <c r="D15" s="73" t="s">
        <v>201</v>
      </c>
      <c r="E15" s="7">
        <v>20</v>
      </c>
      <c r="F15" s="32">
        <v>228</v>
      </c>
      <c r="G15" s="32">
        <v>3092328</v>
      </c>
      <c r="H15" s="62">
        <f aca="true" t="shared" si="4" ref="H15:H30">IF(AND(F15&gt;0,G15&gt;0),G15/F15,0)</f>
        <v>13562.842105263158</v>
      </c>
      <c r="I15" s="28"/>
      <c r="J15" s="39">
        <v>20</v>
      </c>
      <c r="K15" s="41">
        <v>230</v>
      </c>
      <c r="L15" s="7">
        <v>3402842</v>
      </c>
      <c r="M15" s="54">
        <f t="shared" si="1"/>
        <v>14794.965217391304</v>
      </c>
      <c r="N15" s="53">
        <v>25375</v>
      </c>
      <c r="O15" s="32">
        <f t="shared" si="3"/>
        <v>3402842</v>
      </c>
      <c r="P15" s="54">
        <f t="shared" si="2"/>
        <v>134.10214778325124</v>
      </c>
      <c r="Q15" s="49"/>
      <c r="R15" s="9"/>
      <c r="S15" s="79"/>
    </row>
    <row r="16" spans="1:19" s="3" customFormat="1" ht="27" customHeight="1">
      <c r="A16" s="20"/>
      <c r="B16" s="58" t="s">
        <v>22</v>
      </c>
      <c r="C16" s="58">
        <v>47</v>
      </c>
      <c r="D16" s="73" t="s">
        <v>103</v>
      </c>
      <c r="E16" s="7">
        <v>10</v>
      </c>
      <c r="F16" s="32">
        <v>0</v>
      </c>
      <c r="G16" s="32">
        <v>0</v>
      </c>
      <c r="H16" s="62">
        <f t="shared" si="4"/>
        <v>0</v>
      </c>
      <c r="I16" s="28"/>
      <c r="J16" s="39"/>
      <c r="K16" s="41"/>
      <c r="L16" s="7"/>
      <c r="M16" s="54">
        <f t="shared" si="1"/>
        <v>0</v>
      </c>
      <c r="N16" s="53"/>
      <c r="O16" s="32">
        <f t="shared" si="3"/>
        <v>0</v>
      </c>
      <c r="P16" s="54">
        <f t="shared" si="2"/>
        <v>0</v>
      </c>
      <c r="Q16" s="49"/>
      <c r="R16" s="81" t="s">
        <v>190</v>
      </c>
      <c r="S16" s="79"/>
    </row>
    <row r="17" spans="1:19" s="3" customFormat="1" ht="27" customHeight="1">
      <c r="A17" s="20"/>
      <c r="B17" s="58" t="s">
        <v>22</v>
      </c>
      <c r="C17" s="58">
        <v>48</v>
      </c>
      <c r="D17" s="73" t="s">
        <v>104</v>
      </c>
      <c r="E17" s="32">
        <v>20</v>
      </c>
      <c r="F17" s="70">
        <v>50</v>
      </c>
      <c r="G17" s="70">
        <v>240000</v>
      </c>
      <c r="H17" s="62">
        <f t="shared" si="4"/>
        <v>4800</v>
      </c>
      <c r="I17" s="28"/>
      <c r="J17" s="39">
        <v>20</v>
      </c>
      <c r="K17" s="41">
        <v>96</v>
      </c>
      <c r="L17" s="7">
        <v>239050</v>
      </c>
      <c r="M17" s="54">
        <f t="shared" si="1"/>
        <v>2490.1041666666665</v>
      </c>
      <c r="N17" s="53">
        <v>8916</v>
      </c>
      <c r="O17" s="32">
        <f t="shared" si="3"/>
        <v>239050</v>
      </c>
      <c r="P17" s="54">
        <f t="shared" si="2"/>
        <v>26.811350381336922</v>
      </c>
      <c r="Q17" s="49"/>
      <c r="R17" s="9"/>
      <c r="S17" s="79"/>
    </row>
    <row r="18" spans="1:19" s="3" customFormat="1" ht="27" customHeight="1">
      <c r="A18" s="20"/>
      <c r="B18" s="58" t="s">
        <v>22</v>
      </c>
      <c r="C18" s="58">
        <v>49</v>
      </c>
      <c r="D18" s="73" t="s">
        <v>105</v>
      </c>
      <c r="E18" s="32">
        <v>40</v>
      </c>
      <c r="F18" s="70">
        <v>413</v>
      </c>
      <c r="G18" s="70">
        <v>4860034</v>
      </c>
      <c r="H18" s="62">
        <f t="shared" si="4"/>
        <v>11767.636803874091</v>
      </c>
      <c r="I18" s="28"/>
      <c r="J18" s="39">
        <v>40</v>
      </c>
      <c r="K18" s="41">
        <v>391</v>
      </c>
      <c r="L18" s="7">
        <v>3283537</v>
      </c>
      <c r="M18" s="54">
        <f t="shared" si="1"/>
        <v>8397.79283887468</v>
      </c>
      <c r="N18" s="53">
        <v>53659</v>
      </c>
      <c r="O18" s="32">
        <f t="shared" si="3"/>
        <v>3283537</v>
      </c>
      <c r="P18" s="54">
        <f t="shared" si="2"/>
        <v>61.19266106338173</v>
      </c>
      <c r="Q18" s="49"/>
      <c r="R18" s="9"/>
      <c r="S18" s="79"/>
    </row>
    <row r="19" spans="1:19" s="3" customFormat="1" ht="27" customHeight="1">
      <c r="A19" s="20"/>
      <c r="B19" s="58" t="s">
        <v>22</v>
      </c>
      <c r="C19" s="58">
        <v>55</v>
      </c>
      <c r="D19" s="73" t="s">
        <v>111</v>
      </c>
      <c r="E19" s="32">
        <v>20</v>
      </c>
      <c r="F19" s="70">
        <v>168</v>
      </c>
      <c r="G19" s="70">
        <v>770618</v>
      </c>
      <c r="H19" s="62">
        <f t="shared" si="4"/>
        <v>4587.011904761905</v>
      </c>
      <c r="I19" s="28"/>
      <c r="J19" s="39">
        <v>20</v>
      </c>
      <c r="K19" s="41">
        <v>176</v>
      </c>
      <c r="L19" s="7">
        <v>833500</v>
      </c>
      <c r="M19" s="54">
        <f t="shared" si="1"/>
        <v>4735.795454545455</v>
      </c>
      <c r="N19" s="53">
        <v>9732</v>
      </c>
      <c r="O19" s="32">
        <f t="shared" si="3"/>
        <v>833500</v>
      </c>
      <c r="P19" s="54">
        <f t="shared" si="2"/>
        <v>85.6452938758734</v>
      </c>
      <c r="Q19" s="49"/>
      <c r="R19" s="9"/>
      <c r="S19" s="79"/>
    </row>
    <row r="20" spans="1:19" s="3" customFormat="1" ht="27" customHeight="1">
      <c r="A20" s="20"/>
      <c r="B20" s="58" t="s">
        <v>22</v>
      </c>
      <c r="C20" s="58">
        <v>73</v>
      </c>
      <c r="D20" s="73" t="s">
        <v>127</v>
      </c>
      <c r="E20" s="32">
        <v>20</v>
      </c>
      <c r="F20" s="70">
        <v>30</v>
      </c>
      <c r="G20" s="70">
        <v>90000</v>
      </c>
      <c r="H20" s="62">
        <f t="shared" si="4"/>
        <v>3000</v>
      </c>
      <c r="I20" s="28"/>
      <c r="J20" s="39">
        <v>20</v>
      </c>
      <c r="K20" s="41"/>
      <c r="L20" s="7"/>
      <c r="M20" s="54">
        <f t="shared" si="1"/>
        <v>0</v>
      </c>
      <c r="N20" s="53"/>
      <c r="O20" s="32">
        <f t="shared" si="3"/>
        <v>0</v>
      </c>
      <c r="P20" s="54">
        <f t="shared" si="2"/>
        <v>0</v>
      </c>
      <c r="Q20" s="49"/>
      <c r="R20" s="9"/>
      <c r="S20" s="59" t="s">
        <v>182</v>
      </c>
    </row>
    <row r="21" spans="1:19" s="3" customFormat="1" ht="27" customHeight="1">
      <c r="A21" s="20"/>
      <c r="B21" s="58" t="s">
        <v>22</v>
      </c>
      <c r="C21" s="58">
        <v>59</v>
      </c>
      <c r="D21" s="73" t="s">
        <v>115</v>
      </c>
      <c r="E21" s="32">
        <v>30</v>
      </c>
      <c r="F21" s="70">
        <v>247</v>
      </c>
      <c r="G21" s="70">
        <v>2308200</v>
      </c>
      <c r="H21" s="62">
        <f t="shared" si="4"/>
        <v>9344.939271255062</v>
      </c>
      <c r="I21" s="28"/>
      <c r="J21" s="39">
        <v>30</v>
      </c>
      <c r="K21" s="41">
        <v>255</v>
      </c>
      <c r="L21" s="7">
        <v>2615910</v>
      </c>
      <c r="M21" s="54">
        <f t="shared" si="1"/>
        <v>10258.470588235294</v>
      </c>
      <c r="N21" s="53">
        <v>22440</v>
      </c>
      <c r="O21" s="32">
        <f t="shared" si="3"/>
        <v>2615910</v>
      </c>
      <c r="P21" s="54">
        <f t="shared" si="2"/>
        <v>116.57352941176471</v>
      </c>
      <c r="Q21" s="49"/>
      <c r="R21" s="9"/>
      <c r="S21" s="79"/>
    </row>
    <row r="22" spans="1:19" s="3" customFormat="1" ht="27" customHeight="1">
      <c r="A22" s="20"/>
      <c r="B22" s="58" t="s">
        <v>22</v>
      </c>
      <c r="C22" s="58">
        <v>60</v>
      </c>
      <c r="D22" s="73" t="s">
        <v>116</v>
      </c>
      <c r="E22" s="32">
        <v>14</v>
      </c>
      <c r="F22" s="70">
        <v>192</v>
      </c>
      <c r="G22" s="70">
        <v>2586700</v>
      </c>
      <c r="H22" s="62">
        <f t="shared" si="4"/>
        <v>13472.395833333334</v>
      </c>
      <c r="I22" s="28"/>
      <c r="J22" s="39">
        <v>14</v>
      </c>
      <c r="K22" s="41">
        <v>192</v>
      </c>
      <c r="L22" s="7">
        <v>2224400</v>
      </c>
      <c r="M22" s="54">
        <f t="shared" si="1"/>
        <v>11585.416666666666</v>
      </c>
      <c r="N22" s="53">
        <v>15360</v>
      </c>
      <c r="O22" s="32">
        <f t="shared" si="3"/>
        <v>2224400</v>
      </c>
      <c r="P22" s="54">
        <f t="shared" si="2"/>
        <v>144.81770833333334</v>
      </c>
      <c r="Q22" s="49"/>
      <c r="R22" s="9"/>
      <c r="S22" s="79"/>
    </row>
    <row r="23" spans="1:19" s="3" customFormat="1" ht="27" customHeight="1">
      <c r="A23" s="20"/>
      <c r="B23" s="58" t="s">
        <v>22</v>
      </c>
      <c r="C23" s="58">
        <v>61</v>
      </c>
      <c r="D23" s="73" t="s">
        <v>117</v>
      </c>
      <c r="E23" s="32">
        <v>10</v>
      </c>
      <c r="F23" s="70">
        <v>132</v>
      </c>
      <c r="G23" s="70">
        <v>825835</v>
      </c>
      <c r="H23" s="62">
        <f t="shared" si="4"/>
        <v>6256.325757575758</v>
      </c>
      <c r="I23" s="28"/>
      <c r="J23" s="39">
        <v>10</v>
      </c>
      <c r="K23" s="41">
        <v>132</v>
      </c>
      <c r="L23" s="7">
        <v>814850</v>
      </c>
      <c r="M23" s="54">
        <f t="shared" si="1"/>
        <v>6173.106060606061</v>
      </c>
      <c r="N23" s="53">
        <v>9680</v>
      </c>
      <c r="O23" s="32">
        <f t="shared" si="3"/>
        <v>814850</v>
      </c>
      <c r="P23" s="54">
        <f t="shared" si="2"/>
        <v>84.17871900826447</v>
      </c>
      <c r="Q23" s="49"/>
      <c r="R23" s="9"/>
      <c r="S23" s="79"/>
    </row>
    <row r="24" spans="1:19" s="3" customFormat="1" ht="27" customHeight="1">
      <c r="A24" s="20"/>
      <c r="B24" s="58" t="s">
        <v>22</v>
      </c>
      <c r="C24" s="58">
        <v>65</v>
      </c>
      <c r="D24" s="73" t="s">
        <v>121</v>
      </c>
      <c r="E24" s="32">
        <v>15</v>
      </c>
      <c r="F24" s="70">
        <v>179</v>
      </c>
      <c r="G24" s="70">
        <v>740175</v>
      </c>
      <c r="H24" s="62">
        <f t="shared" si="4"/>
        <v>4135.055865921788</v>
      </c>
      <c r="I24" s="28"/>
      <c r="J24" s="39">
        <v>15</v>
      </c>
      <c r="K24" s="41">
        <v>202</v>
      </c>
      <c r="L24" s="7">
        <v>753376</v>
      </c>
      <c r="M24" s="54">
        <f t="shared" si="1"/>
        <v>3729.5841584158416</v>
      </c>
      <c r="N24" s="53">
        <v>18950</v>
      </c>
      <c r="O24" s="32">
        <f t="shared" si="3"/>
        <v>753376</v>
      </c>
      <c r="P24" s="54">
        <f t="shared" si="2"/>
        <v>39.75598944591029</v>
      </c>
      <c r="Q24" s="49"/>
      <c r="R24" s="9"/>
      <c r="S24" s="79"/>
    </row>
    <row r="25" spans="1:19" s="3" customFormat="1" ht="27" customHeight="1">
      <c r="A25" s="20"/>
      <c r="B25" s="58" t="s">
        <v>22</v>
      </c>
      <c r="C25" s="58">
        <v>75</v>
      </c>
      <c r="D25" s="73" t="s">
        <v>202</v>
      </c>
      <c r="E25" s="32">
        <v>20</v>
      </c>
      <c r="F25" s="70">
        <v>198</v>
      </c>
      <c r="G25" s="70">
        <v>1119356</v>
      </c>
      <c r="H25" s="62">
        <f t="shared" si="4"/>
        <v>5653.313131313132</v>
      </c>
      <c r="I25" s="28"/>
      <c r="J25" s="39">
        <v>20</v>
      </c>
      <c r="K25" s="41">
        <v>191</v>
      </c>
      <c r="L25" s="7">
        <v>1110655</v>
      </c>
      <c r="M25" s="54">
        <f t="shared" si="1"/>
        <v>5814.947643979058</v>
      </c>
      <c r="N25" s="53">
        <v>9032</v>
      </c>
      <c r="O25" s="32">
        <f t="shared" si="3"/>
        <v>1110655</v>
      </c>
      <c r="P25" s="54">
        <f t="shared" si="2"/>
        <v>122.96888839681134</v>
      </c>
      <c r="Q25" s="49"/>
      <c r="R25" s="9"/>
      <c r="S25" s="79"/>
    </row>
    <row r="26" spans="1:19" s="3" customFormat="1" ht="27" customHeight="1">
      <c r="A26" s="20"/>
      <c r="B26" s="58" t="s">
        <v>22</v>
      </c>
      <c r="C26" s="58">
        <v>76</v>
      </c>
      <c r="D26" s="73" t="s">
        <v>130</v>
      </c>
      <c r="E26" s="32">
        <v>20</v>
      </c>
      <c r="F26" s="70">
        <v>190</v>
      </c>
      <c r="G26" s="70">
        <v>1551118</v>
      </c>
      <c r="H26" s="62">
        <f t="shared" si="4"/>
        <v>8163.778947368421</v>
      </c>
      <c r="I26" s="28"/>
      <c r="J26" s="39">
        <v>20</v>
      </c>
      <c r="K26" s="41">
        <v>164</v>
      </c>
      <c r="L26" s="7">
        <v>1952006</v>
      </c>
      <c r="M26" s="54">
        <f t="shared" si="1"/>
        <v>11902.475609756097</v>
      </c>
      <c r="N26" s="53">
        <v>7065</v>
      </c>
      <c r="O26" s="32">
        <f t="shared" si="3"/>
        <v>1952006</v>
      </c>
      <c r="P26" s="54">
        <f t="shared" si="2"/>
        <v>276.29242745930645</v>
      </c>
      <c r="Q26" s="49"/>
      <c r="R26" s="9"/>
      <c r="S26" s="79"/>
    </row>
    <row r="27" spans="1:19" s="3" customFormat="1" ht="27" customHeight="1">
      <c r="A27" s="20"/>
      <c r="B27" s="58" t="s">
        <v>22</v>
      </c>
      <c r="C27" s="58">
        <v>77</v>
      </c>
      <c r="D27" s="73" t="s">
        <v>203</v>
      </c>
      <c r="E27" s="32">
        <v>20</v>
      </c>
      <c r="F27" s="70">
        <v>78</v>
      </c>
      <c r="G27" s="70">
        <v>182292</v>
      </c>
      <c r="H27" s="62">
        <f t="shared" si="4"/>
        <v>2337.076923076923</v>
      </c>
      <c r="I27" s="28"/>
      <c r="J27" s="39">
        <v>20</v>
      </c>
      <c r="K27" s="41">
        <v>176</v>
      </c>
      <c r="L27" s="7">
        <v>689152</v>
      </c>
      <c r="M27" s="54">
        <f t="shared" si="1"/>
        <v>3915.6363636363635</v>
      </c>
      <c r="N27" s="53">
        <v>8404</v>
      </c>
      <c r="O27" s="32">
        <f t="shared" si="3"/>
        <v>689152</v>
      </c>
      <c r="P27" s="54">
        <f t="shared" si="2"/>
        <v>82.0028557829605</v>
      </c>
      <c r="Q27" s="49"/>
      <c r="R27" s="9"/>
      <c r="S27" s="79"/>
    </row>
    <row r="28" spans="1:19" s="3" customFormat="1" ht="27" customHeight="1">
      <c r="A28" s="20"/>
      <c r="B28" s="58" t="s">
        <v>22</v>
      </c>
      <c r="C28" s="58">
        <v>78</v>
      </c>
      <c r="D28" s="73" t="s">
        <v>132</v>
      </c>
      <c r="E28" s="32">
        <v>29</v>
      </c>
      <c r="F28" s="70">
        <v>252</v>
      </c>
      <c r="G28" s="70">
        <v>2893050</v>
      </c>
      <c r="H28" s="62">
        <f t="shared" si="4"/>
        <v>11480.357142857143</v>
      </c>
      <c r="I28" s="28"/>
      <c r="J28" s="39">
        <v>29</v>
      </c>
      <c r="K28" s="41">
        <v>253</v>
      </c>
      <c r="L28" s="7">
        <v>2758850</v>
      </c>
      <c r="M28" s="54">
        <f t="shared" si="1"/>
        <v>10904.545454545454</v>
      </c>
      <c r="N28" s="53">
        <v>7823</v>
      </c>
      <c r="O28" s="32">
        <f t="shared" si="3"/>
        <v>2758850</v>
      </c>
      <c r="P28" s="54">
        <f t="shared" si="2"/>
        <v>352.6588265371341</v>
      </c>
      <c r="Q28" s="49"/>
      <c r="R28" s="9"/>
      <c r="S28" s="79"/>
    </row>
    <row r="29" spans="1:19" s="3" customFormat="1" ht="27" customHeight="1">
      <c r="A29" s="20"/>
      <c r="B29" s="58" t="s">
        <v>22</v>
      </c>
      <c r="C29" s="58">
        <v>79</v>
      </c>
      <c r="D29" s="73" t="s">
        <v>204</v>
      </c>
      <c r="E29" s="32">
        <v>15</v>
      </c>
      <c r="F29" s="70">
        <v>0</v>
      </c>
      <c r="G29" s="70">
        <v>0</v>
      </c>
      <c r="H29" s="62">
        <f t="shared" si="4"/>
        <v>0</v>
      </c>
      <c r="I29" s="28"/>
      <c r="J29" s="39">
        <v>15</v>
      </c>
      <c r="K29" s="41">
        <v>24</v>
      </c>
      <c r="L29" s="7">
        <v>318528</v>
      </c>
      <c r="M29" s="54">
        <f t="shared" si="1"/>
        <v>13272</v>
      </c>
      <c r="N29" s="53">
        <v>1467</v>
      </c>
      <c r="O29" s="32">
        <f t="shared" si="3"/>
        <v>318528</v>
      </c>
      <c r="P29" s="54">
        <f t="shared" si="2"/>
        <v>217.12883435582822</v>
      </c>
      <c r="Q29" s="49"/>
      <c r="R29" s="81" t="s">
        <v>190</v>
      </c>
      <c r="S29" s="79"/>
    </row>
    <row r="30" spans="1:19" s="3" customFormat="1" ht="27" customHeight="1">
      <c r="A30" s="20"/>
      <c r="B30" s="58" t="s">
        <v>22</v>
      </c>
      <c r="C30" s="58">
        <v>80</v>
      </c>
      <c r="D30" s="73" t="s">
        <v>133</v>
      </c>
      <c r="E30" s="32">
        <v>20</v>
      </c>
      <c r="F30" s="70">
        <v>106</v>
      </c>
      <c r="G30" s="70">
        <v>743900</v>
      </c>
      <c r="H30" s="62">
        <f t="shared" si="4"/>
        <v>7017.924528301887</v>
      </c>
      <c r="I30" s="28"/>
      <c r="J30" s="39">
        <v>20</v>
      </c>
      <c r="K30" s="41">
        <v>160</v>
      </c>
      <c r="L30" s="7">
        <v>1241600</v>
      </c>
      <c r="M30" s="54">
        <f t="shared" si="1"/>
        <v>7760</v>
      </c>
      <c r="N30" s="53">
        <v>13624</v>
      </c>
      <c r="O30" s="32">
        <f t="shared" si="3"/>
        <v>1241600</v>
      </c>
      <c r="P30" s="54">
        <f t="shared" si="2"/>
        <v>91.1332941867293</v>
      </c>
      <c r="Q30" s="49"/>
      <c r="R30" s="9"/>
      <c r="S30" s="79"/>
    </row>
    <row r="31" spans="1:19" s="3" customFormat="1" ht="27" customHeight="1">
      <c r="A31" s="20"/>
      <c r="B31" s="58" t="s">
        <v>22</v>
      </c>
      <c r="C31" s="4">
        <v>104</v>
      </c>
      <c r="D31" s="73" t="s">
        <v>156</v>
      </c>
      <c r="E31" s="7"/>
      <c r="F31" s="32"/>
      <c r="G31" s="32"/>
      <c r="H31" s="8"/>
      <c r="I31" s="28"/>
      <c r="J31" s="39">
        <v>10</v>
      </c>
      <c r="K31" s="41">
        <v>120</v>
      </c>
      <c r="L31" s="7">
        <v>679172</v>
      </c>
      <c r="M31" s="54">
        <f t="shared" si="1"/>
        <v>5659.766666666666</v>
      </c>
      <c r="N31" s="53">
        <v>12501</v>
      </c>
      <c r="O31" s="32">
        <f t="shared" si="3"/>
        <v>679172</v>
      </c>
      <c r="P31" s="54">
        <f t="shared" si="2"/>
        <v>54.32941364690825</v>
      </c>
      <c r="Q31" s="80" t="s">
        <v>190</v>
      </c>
      <c r="R31" s="9"/>
      <c r="S31" s="79"/>
    </row>
    <row r="32" spans="1:19" s="3" customFormat="1" ht="27" customHeight="1">
      <c r="A32" s="20"/>
      <c r="B32" s="58" t="s">
        <v>22</v>
      </c>
      <c r="C32" s="4">
        <v>105</v>
      </c>
      <c r="D32" s="73" t="s">
        <v>157</v>
      </c>
      <c r="E32" s="7"/>
      <c r="F32" s="32"/>
      <c r="G32" s="32"/>
      <c r="H32" s="8"/>
      <c r="I32" s="28"/>
      <c r="J32" s="39">
        <v>20</v>
      </c>
      <c r="K32" s="41">
        <v>34</v>
      </c>
      <c r="L32" s="7">
        <v>135000</v>
      </c>
      <c r="M32" s="54">
        <f t="shared" si="1"/>
        <v>3970.5882352941176</v>
      </c>
      <c r="N32" s="53">
        <v>1080</v>
      </c>
      <c r="O32" s="32">
        <f t="shared" si="3"/>
        <v>135000</v>
      </c>
      <c r="P32" s="54">
        <f t="shared" si="2"/>
        <v>125</v>
      </c>
      <c r="Q32" s="80" t="s">
        <v>190</v>
      </c>
      <c r="R32" s="9"/>
      <c r="S32" s="79"/>
    </row>
    <row r="33" spans="1:19" s="3" customFormat="1" ht="27" customHeight="1">
      <c r="A33" s="20"/>
      <c r="B33" s="58" t="s">
        <v>22</v>
      </c>
      <c r="C33" s="4">
        <v>106</v>
      </c>
      <c r="D33" s="73" t="s">
        <v>158</v>
      </c>
      <c r="E33" s="7"/>
      <c r="F33" s="32"/>
      <c r="G33" s="32"/>
      <c r="H33" s="8"/>
      <c r="I33" s="28"/>
      <c r="J33" s="39">
        <v>10</v>
      </c>
      <c r="K33" s="41">
        <v>112</v>
      </c>
      <c r="L33" s="7">
        <v>617500</v>
      </c>
      <c r="M33" s="54">
        <f t="shared" si="1"/>
        <v>5513.392857142857</v>
      </c>
      <c r="N33" s="53">
        <v>8415</v>
      </c>
      <c r="O33" s="32">
        <f t="shared" si="3"/>
        <v>617500</v>
      </c>
      <c r="P33" s="54">
        <f t="shared" si="2"/>
        <v>73.38086749851456</v>
      </c>
      <c r="Q33" s="80" t="s">
        <v>190</v>
      </c>
      <c r="R33" s="9"/>
      <c r="S33" s="79"/>
    </row>
    <row r="34" spans="1:19" s="3" customFormat="1" ht="27" customHeight="1">
      <c r="A34" s="20"/>
      <c r="B34" s="58" t="s">
        <v>22</v>
      </c>
      <c r="C34" s="4">
        <v>107</v>
      </c>
      <c r="D34" s="73" t="s">
        <v>159</v>
      </c>
      <c r="E34" s="7"/>
      <c r="F34" s="32"/>
      <c r="G34" s="32"/>
      <c r="H34" s="8"/>
      <c r="I34" s="28"/>
      <c r="J34" s="39">
        <v>20</v>
      </c>
      <c r="K34" s="41">
        <v>208</v>
      </c>
      <c r="L34" s="7">
        <v>2106500</v>
      </c>
      <c r="M34" s="54">
        <f t="shared" si="1"/>
        <v>10127.403846153846</v>
      </c>
      <c r="N34" s="53">
        <v>25278</v>
      </c>
      <c r="O34" s="32">
        <f t="shared" si="3"/>
        <v>2106500</v>
      </c>
      <c r="P34" s="54">
        <f t="shared" si="2"/>
        <v>83.33333333333333</v>
      </c>
      <c r="Q34" s="80" t="s">
        <v>190</v>
      </c>
      <c r="R34" s="9"/>
      <c r="S34" s="79"/>
    </row>
    <row r="35" spans="1:19" s="3" customFormat="1" ht="27" customHeight="1">
      <c r="A35" s="20"/>
      <c r="B35" s="58" t="s">
        <v>22</v>
      </c>
      <c r="C35" s="58">
        <v>74</v>
      </c>
      <c r="D35" s="73" t="s">
        <v>128</v>
      </c>
      <c r="E35" s="32">
        <v>15</v>
      </c>
      <c r="F35" s="70">
        <v>21</v>
      </c>
      <c r="G35" s="70">
        <v>261475</v>
      </c>
      <c r="H35" s="62">
        <f aca="true" t="shared" si="5" ref="H35:H46">IF(AND(F35&gt;0,G35&gt;0),G35/F35,0)</f>
        <v>12451.190476190477</v>
      </c>
      <c r="I35" s="28"/>
      <c r="J35" s="39">
        <v>10</v>
      </c>
      <c r="K35" s="41">
        <v>75</v>
      </c>
      <c r="L35" s="7">
        <v>1036762</v>
      </c>
      <c r="M35" s="54">
        <f t="shared" si="1"/>
        <v>13823.493333333334</v>
      </c>
      <c r="N35" s="53">
        <v>3559</v>
      </c>
      <c r="O35" s="32">
        <f t="shared" si="3"/>
        <v>1036762</v>
      </c>
      <c r="P35" s="54">
        <f t="shared" si="2"/>
        <v>291.3071087384097</v>
      </c>
      <c r="Q35" s="49"/>
      <c r="R35" s="9"/>
      <c r="S35" s="79"/>
    </row>
    <row r="36" spans="1:19" s="3" customFormat="1" ht="27" customHeight="1">
      <c r="A36" s="20"/>
      <c r="B36" s="58" t="s">
        <v>22</v>
      </c>
      <c r="C36" s="58">
        <v>29</v>
      </c>
      <c r="D36" s="75" t="s">
        <v>85</v>
      </c>
      <c r="E36" s="32">
        <v>10</v>
      </c>
      <c r="F36" s="32">
        <v>144</v>
      </c>
      <c r="G36" s="32">
        <v>1014100</v>
      </c>
      <c r="H36" s="62">
        <f t="shared" si="5"/>
        <v>7042.361111111111</v>
      </c>
      <c r="I36" s="28"/>
      <c r="J36" s="39">
        <v>10</v>
      </c>
      <c r="K36" s="41">
        <v>144</v>
      </c>
      <c r="L36" s="7">
        <v>1394000</v>
      </c>
      <c r="M36" s="54">
        <f t="shared" si="1"/>
        <v>9680.555555555555</v>
      </c>
      <c r="N36" s="53">
        <v>13089</v>
      </c>
      <c r="O36" s="32">
        <f t="shared" si="3"/>
        <v>1394000</v>
      </c>
      <c r="P36" s="54">
        <f t="shared" si="2"/>
        <v>106.50164260065704</v>
      </c>
      <c r="Q36" s="49"/>
      <c r="R36" s="9"/>
      <c r="S36" s="79"/>
    </row>
    <row r="37" spans="1:19" s="3" customFormat="1" ht="27" customHeight="1">
      <c r="A37" s="20"/>
      <c r="B37" s="58" t="s">
        <v>22</v>
      </c>
      <c r="C37" s="58">
        <v>3</v>
      </c>
      <c r="D37" s="72" t="s">
        <v>205</v>
      </c>
      <c r="E37" s="32">
        <v>20</v>
      </c>
      <c r="F37" s="70">
        <v>192</v>
      </c>
      <c r="G37" s="70">
        <v>887719</v>
      </c>
      <c r="H37" s="62">
        <f t="shared" si="5"/>
        <v>4623.536458333333</v>
      </c>
      <c r="I37" s="28"/>
      <c r="J37" s="39">
        <v>20</v>
      </c>
      <c r="K37" s="41">
        <v>249</v>
      </c>
      <c r="L37" s="7">
        <v>1504105</v>
      </c>
      <c r="M37" s="54">
        <f t="shared" si="1"/>
        <v>6040.582329317269</v>
      </c>
      <c r="N37" s="53">
        <v>27432</v>
      </c>
      <c r="O37" s="32">
        <f t="shared" si="3"/>
        <v>1504105</v>
      </c>
      <c r="P37" s="54">
        <f t="shared" si="2"/>
        <v>54.8303076698746</v>
      </c>
      <c r="Q37" s="49"/>
      <c r="R37" s="9"/>
      <c r="S37" s="78"/>
    </row>
    <row r="38" spans="1:19" s="3" customFormat="1" ht="27" customHeight="1">
      <c r="A38" s="20"/>
      <c r="B38" s="58" t="s">
        <v>22</v>
      </c>
      <c r="C38" s="58">
        <v>31</v>
      </c>
      <c r="D38" s="76" t="s">
        <v>206</v>
      </c>
      <c r="E38" s="32">
        <v>20</v>
      </c>
      <c r="F38" s="32">
        <v>216</v>
      </c>
      <c r="G38" s="32">
        <v>1210825</v>
      </c>
      <c r="H38" s="62">
        <f t="shared" si="5"/>
        <v>5605.6712962962965</v>
      </c>
      <c r="I38" s="28"/>
      <c r="J38" s="39">
        <v>20</v>
      </c>
      <c r="K38" s="41">
        <v>268</v>
      </c>
      <c r="L38" s="7">
        <v>1513245</v>
      </c>
      <c r="M38" s="54">
        <f t="shared" si="1"/>
        <v>5646.436567164179</v>
      </c>
      <c r="N38" s="53">
        <v>14634</v>
      </c>
      <c r="O38" s="32">
        <f t="shared" si="3"/>
        <v>1513245</v>
      </c>
      <c r="P38" s="54">
        <f t="shared" si="2"/>
        <v>103.40610906109062</v>
      </c>
      <c r="Q38" s="49"/>
      <c r="R38" s="9"/>
      <c r="S38" s="79"/>
    </row>
    <row r="39" spans="1:19" s="3" customFormat="1" ht="27" customHeight="1">
      <c r="A39" s="20"/>
      <c r="B39" s="58" t="s">
        <v>22</v>
      </c>
      <c r="C39" s="58">
        <v>36</v>
      </c>
      <c r="D39" s="73" t="s">
        <v>207</v>
      </c>
      <c r="E39" s="32">
        <v>20</v>
      </c>
      <c r="F39" s="70">
        <v>138</v>
      </c>
      <c r="G39" s="70">
        <v>1427700</v>
      </c>
      <c r="H39" s="62">
        <f t="shared" si="5"/>
        <v>10345.652173913044</v>
      </c>
      <c r="I39" s="28"/>
      <c r="J39" s="39">
        <v>20</v>
      </c>
      <c r="K39" s="41">
        <v>156</v>
      </c>
      <c r="L39" s="7">
        <v>1587050</v>
      </c>
      <c r="M39" s="54">
        <f t="shared" si="1"/>
        <v>10173.397435897436</v>
      </c>
      <c r="N39" s="53">
        <v>7935</v>
      </c>
      <c r="O39" s="32">
        <f t="shared" si="3"/>
        <v>1587050</v>
      </c>
      <c r="P39" s="54">
        <f t="shared" si="2"/>
        <v>200.0063011972275</v>
      </c>
      <c r="Q39" s="49"/>
      <c r="R39" s="9"/>
      <c r="S39" s="79"/>
    </row>
    <row r="40" spans="1:19" s="3" customFormat="1" ht="27" customHeight="1">
      <c r="A40" s="20"/>
      <c r="B40" s="58" t="s">
        <v>22</v>
      </c>
      <c r="C40" s="58">
        <v>8</v>
      </c>
      <c r="D40" s="72" t="s">
        <v>66</v>
      </c>
      <c r="E40" s="32">
        <v>50</v>
      </c>
      <c r="F40" s="70">
        <v>723</v>
      </c>
      <c r="G40" s="70">
        <v>9248328</v>
      </c>
      <c r="H40" s="62">
        <f t="shared" si="5"/>
        <v>12791.601659751037</v>
      </c>
      <c r="I40" s="28"/>
      <c r="J40" s="39">
        <v>50</v>
      </c>
      <c r="K40" s="41">
        <v>677</v>
      </c>
      <c r="L40" s="7">
        <v>9376967</v>
      </c>
      <c r="M40" s="54">
        <f t="shared" si="1"/>
        <v>13850.763663220088</v>
      </c>
      <c r="N40" s="53">
        <v>36668</v>
      </c>
      <c r="O40" s="32">
        <f t="shared" si="3"/>
        <v>9376967</v>
      </c>
      <c r="P40" s="54">
        <f t="shared" si="2"/>
        <v>255.72616450310898</v>
      </c>
      <c r="Q40" s="49"/>
      <c r="R40" s="9"/>
      <c r="S40" s="79"/>
    </row>
    <row r="41" spans="1:19" s="3" customFormat="1" ht="27" customHeight="1">
      <c r="A41" s="20"/>
      <c r="B41" s="58" t="s">
        <v>22</v>
      </c>
      <c r="C41" s="58">
        <v>28</v>
      </c>
      <c r="D41" s="73" t="s">
        <v>84</v>
      </c>
      <c r="E41" s="32">
        <v>20</v>
      </c>
      <c r="F41" s="70">
        <v>143</v>
      </c>
      <c r="G41" s="70">
        <v>1210103</v>
      </c>
      <c r="H41" s="62">
        <f t="shared" si="5"/>
        <v>8462.258741258742</v>
      </c>
      <c r="I41" s="28"/>
      <c r="J41" s="39">
        <v>20</v>
      </c>
      <c r="K41" s="41">
        <v>168</v>
      </c>
      <c r="L41" s="7">
        <v>1544192</v>
      </c>
      <c r="M41" s="54">
        <f t="shared" si="1"/>
        <v>9191.619047619048</v>
      </c>
      <c r="N41" s="53">
        <v>19135</v>
      </c>
      <c r="O41" s="32">
        <f t="shared" si="3"/>
        <v>1544192</v>
      </c>
      <c r="P41" s="54">
        <f t="shared" si="2"/>
        <v>80.69986934935982</v>
      </c>
      <c r="Q41" s="49"/>
      <c r="R41" s="9"/>
      <c r="S41" s="79"/>
    </row>
    <row r="42" spans="1:19" s="3" customFormat="1" ht="27" customHeight="1">
      <c r="A42" s="20"/>
      <c r="B42" s="58" t="s">
        <v>22</v>
      </c>
      <c r="C42" s="58">
        <v>50</v>
      </c>
      <c r="D42" s="73" t="s">
        <v>106</v>
      </c>
      <c r="E42" s="32">
        <v>15</v>
      </c>
      <c r="F42" s="70">
        <v>108</v>
      </c>
      <c r="G42" s="70">
        <v>195840</v>
      </c>
      <c r="H42" s="62">
        <f t="shared" si="5"/>
        <v>1813.3333333333333</v>
      </c>
      <c r="I42" s="28"/>
      <c r="J42" s="39">
        <v>15</v>
      </c>
      <c r="K42" s="41"/>
      <c r="L42" s="7"/>
      <c r="M42" s="54">
        <f t="shared" si="1"/>
        <v>0</v>
      </c>
      <c r="N42" s="53"/>
      <c r="O42" s="32">
        <f t="shared" si="3"/>
        <v>0</v>
      </c>
      <c r="P42" s="54">
        <f t="shared" si="2"/>
        <v>0</v>
      </c>
      <c r="Q42" s="49"/>
      <c r="R42" s="9"/>
      <c r="S42" s="59" t="s">
        <v>185</v>
      </c>
    </row>
    <row r="43" spans="1:19" s="3" customFormat="1" ht="27" customHeight="1">
      <c r="A43" s="20"/>
      <c r="B43" s="58" t="s">
        <v>22</v>
      </c>
      <c r="C43" s="58">
        <v>11</v>
      </c>
      <c r="D43" s="72" t="s">
        <v>208</v>
      </c>
      <c r="E43" s="32">
        <v>20</v>
      </c>
      <c r="F43" s="70">
        <v>180</v>
      </c>
      <c r="G43" s="70">
        <v>2056802</v>
      </c>
      <c r="H43" s="62">
        <f t="shared" si="5"/>
        <v>11426.677777777777</v>
      </c>
      <c r="I43" s="28"/>
      <c r="J43" s="39">
        <v>20</v>
      </c>
      <c r="K43" s="41">
        <v>245</v>
      </c>
      <c r="L43" s="7">
        <v>3146517</v>
      </c>
      <c r="M43" s="54">
        <f t="shared" si="1"/>
        <v>12842.926530612245</v>
      </c>
      <c r="N43" s="53">
        <v>25876</v>
      </c>
      <c r="O43" s="32">
        <f t="shared" si="3"/>
        <v>3146517</v>
      </c>
      <c r="P43" s="54">
        <f t="shared" si="2"/>
        <v>121.5998222290926</v>
      </c>
      <c r="Q43" s="49"/>
      <c r="R43" s="9"/>
      <c r="S43" s="79"/>
    </row>
    <row r="44" spans="1:19" s="3" customFormat="1" ht="27" customHeight="1">
      <c r="A44" s="20"/>
      <c r="B44" s="58" t="s">
        <v>22</v>
      </c>
      <c r="C44" s="58">
        <v>81</v>
      </c>
      <c r="D44" s="73" t="s">
        <v>134</v>
      </c>
      <c r="E44" s="32">
        <v>10</v>
      </c>
      <c r="F44" s="70">
        <v>90</v>
      </c>
      <c r="G44" s="70">
        <v>297750</v>
      </c>
      <c r="H44" s="62">
        <f t="shared" si="5"/>
        <v>3308.3333333333335</v>
      </c>
      <c r="I44" s="28"/>
      <c r="J44" s="39">
        <v>10</v>
      </c>
      <c r="K44" s="41">
        <v>120</v>
      </c>
      <c r="L44" s="7">
        <v>655185</v>
      </c>
      <c r="M44" s="54">
        <f t="shared" si="1"/>
        <v>5459.875</v>
      </c>
      <c r="N44" s="53">
        <v>16058</v>
      </c>
      <c r="O44" s="32">
        <f t="shared" si="3"/>
        <v>655185</v>
      </c>
      <c r="P44" s="54">
        <f t="shared" si="2"/>
        <v>40.8011583011583</v>
      </c>
      <c r="Q44" s="49"/>
      <c r="R44" s="9"/>
      <c r="S44" s="79"/>
    </row>
    <row r="45" spans="1:19" s="3" customFormat="1" ht="27" customHeight="1">
      <c r="A45" s="20"/>
      <c r="B45" s="58" t="s">
        <v>22</v>
      </c>
      <c r="C45" s="58">
        <v>102</v>
      </c>
      <c r="D45" s="73" t="s">
        <v>154</v>
      </c>
      <c r="E45" s="32">
        <v>20</v>
      </c>
      <c r="F45" s="70">
        <v>40</v>
      </c>
      <c r="G45" s="70">
        <v>156200</v>
      </c>
      <c r="H45" s="62">
        <f t="shared" si="5"/>
        <v>3905</v>
      </c>
      <c r="I45" s="28"/>
      <c r="J45" s="39">
        <v>20</v>
      </c>
      <c r="K45" s="41">
        <v>118</v>
      </c>
      <c r="L45" s="7">
        <v>752800</v>
      </c>
      <c r="M45" s="54">
        <f t="shared" si="1"/>
        <v>6379.661016949152</v>
      </c>
      <c r="N45" s="53">
        <v>10692</v>
      </c>
      <c r="O45" s="32">
        <f t="shared" si="3"/>
        <v>752800</v>
      </c>
      <c r="P45" s="54">
        <f t="shared" si="2"/>
        <v>70.40778151889263</v>
      </c>
      <c r="Q45" s="49"/>
      <c r="R45" s="9"/>
      <c r="S45" s="79"/>
    </row>
    <row r="46" spans="1:19" s="3" customFormat="1" ht="27" customHeight="1">
      <c r="A46" s="20"/>
      <c r="B46" s="58" t="s">
        <v>22</v>
      </c>
      <c r="C46" s="58">
        <v>82</v>
      </c>
      <c r="D46" s="73" t="s">
        <v>209</v>
      </c>
      <c r="E46" s="32">
        <v>12</v>
      </c>
      <c r="F46" s="70">
        <v>24</v>
      </c>
      <c r="G46" s="70">
        <v>123894</v>
      </c>
      <c r="H46" s="62">
        <f t="shared" si="5"/>
        <v>5162.25</v>
      </c>
      <c r="I46" s="28"/>
      <c r="J46" s="39">
        <v>12</v>
      </c>
      <c r="K46" s="41">
        <v>144</v>
      </c>
      <c r="L46" s="7">
        <v>695842</v>
      </c>
      <c r="M46" s="54">
        <f t="shared" si="1"/>
        <v>4832.236111111111</v>
      </c>
      <c r="N46" s="53">
        <v>16107</v>
      </c>
      <c r="O46" s="32">
        <f t="shared" si="3"/>
        <v>695842</v>
      </c>
      <c r="P46" s="54">
        <f t="shared" si="2"/>
        <v>43.201216862233814</v>
      </c>
      <c r="Q46" s="49"/>
      <c r="R46" s="9"/>
      <c r="S46" s="79"/>
    </row>
    <row r="47" spans="1:19" s="3" customFormat="1" ht="27" customHeight="1">
      <c r="A47" s="20"/>
      <c r="B47" s="58" t="s">
        <v>22</v>
      </c>
      <c r="C47" s="4">
        <v>108</v>
      </c>
      <c r="D47" s="73" t="s">
        <v>160</v>
      </c>
      <c r="E47" s="7"/>
      <c r="F47" s="7"/>
      <c r="G47" s="7"/>
      <c r="H47" s="8"/>
      <c r="I47" s="28"/>
      <c r="J47" s="39">
        <v>30</v>
      </c>
      <c r="K47" s="41">
        <v>413</v>
      </c>
      <c r="L47" s="7">
        <v>2637779</v>
      </c>
      <c r="M47" s="54">
        <f t="shared" si="1"/>
        <v>6386.874092009685</v>
      </c>
      <c r="N47" s="53">
        <v>38160</v>
      </c>
      <c r="O47" s="32">
        <f t="shared" si="3"/>
        <v>2637779</v>
      </c>
      <c r="P47" s="54">
        <f t="shared" si="2"/>
        <v>69.12418763102725</v>
      </c>
      <c r="Q47" s="80" t="s">
        <v>190</v>
      </c>
      <c r="R47" s="9"/>
      <c r="S47" s="79"/>
    </row>
    <row r="48" spans="1:19" s="3" customFormat="1" ht="27" customHeight="1">
      <c r="A48" s="20"/>
      <c r="B48" s="58" t="s">
        <v>22</v>
      </c>
      <c r="C48" s="4">
        <v>109</v>
      </c>
      <c r="D48" s="73" t="s">
        <v>161</v>
      </c>
      <c r="E48" s="7"/>
      <c r="F48" s="7"/>
      <c r="G48" s="7"/>
      <c r="H48" s="8"/>
      <c r="I48" s="28"/>
      <c r="J48" s="39">
        <v>22</v>
      </c>
      <c r="K48" s="41">
        <v>307</v>
      </c>
      <c r="L48" s="7">
        <v>2400317</v>
      </c>
      <c r="M48" s="54">
        <f t="shared" si="1"/>
        <v>7818.622149837133</v>
      </c>
      <c r="N48" s="53">
        <v>16328</v>
      </c>
      <c r="O48" s="32">
        <f t="shared" si="3"/>
        <v>2400317</v>
      </c>
      <c r="P48" s="54">
        <f t="shared" si="2"/>
        <v>147.0061856932876</v>
      </c>
      <c r="Q48" s="80" t="s">
        <v>190</v>
      </c>
      <c r="R48" s="9"/>
      <c r="S48" s="79"/>
    </row>
    <row r="49" spans="1:19" s="3" customFormat="1" ht="27" customHeight="1">
      <c r="A49" s="20"/>
      <c r="B49" s="58" t="s">
        <v>22</v>
      </c>
      <c r="C49" s="4">
        <v>110</v>
      </c>
      <c r="D49" s="73" t="s">
        <v>162</v>
      </c>
      <c r="E49" s="7"/>
      <c r="F49" s="7"/>
      <c r="G49" s="7"/>
      <c r="H49" s="8"/>
      <c r="I49" s="28"/>
      <c r="J49" s="39">
        <v>10</v>
      </c>
      <c r="K49" s="41">
        <v>72</v>
      </c>
      <c r="L49" s="7">
        <v>161650</v>
      </c>
      <c r="M49" s="54">
        <f t="shared" si="1"/>
        <v>2245.1388888888887</v>
      </c>
      <c r="N49" s="53">
        <v>7086</v>
      </c>
      <c r="O49" s="32">
        <f t="shared" si="3"/>
        <v>161650</v>
      </c>
      <c r="P49" s="54">
        <f t="shared" si="2"/>
        <v>22.812588202088627</v>
      </c>
      <c r="Q49" s="80" t="s">
        <v>190</v>
      </c>
      <c r="R49" s="9"/>
      <c r="S49" s="79"/>
    </row>
    <row r="50" spans="1:19" s="3" customFormat="1" ht="27" customHeight="1">
      <c r="A50" s="20"/>
      <c r="B50" s="58" t="s">
        <v>22</v>
      </c>
      <c r="C50" s="58">
        <v>14</v>
      </c>
      <c r="D50" s="72" t="s">
        <v>72</v>
      </c>
      <c r="E50" s="32">
        <v>20</v>
      </c>
      <c r="F50" s="70">
        <v>247</v>
      </c>
      <c r="G50" s="70">
        <v>2464989</v>
      </c>
      <c r="H50" s="62">
        <f aca="true" t="shared" si="6" ref="H50:H65">IF(AND(F50&gt;0,G50&gt;0),G50/F50,0)</f>
        <v>9979.712550607288</v>
      </c>
      <c r="I50" s="28"/>
      <c r="J50" s="39">
        <v>20</v>
      </c>
      <c r="K50" s="41">
        <v>247</v>
      </c>
      <c r="L50" s="7">
        <v>2529449</v>
      </c>
      <c r="M50" s="54">
        <f t="shared" si="1"/>
        <v>10240.684210526315</v>
      </c>
      <c r="N50" s="53">
        <v>24700</v>
      </c>
      <c r="O50" s="32">
        <f t="shared" si="3"/>
        <v>2529449</v>
      </c>
      <c r="P50" s="54">
        <f t="shared" si="2"/>
        <v>102.40684210526315</v>
      </c>
      <c r="Q50" s="49"/>
      <c r="R50" s="9"/>
      <c r="S50" s="79"/>
    </row>
    <row r="51" spans="1:19" s="3" customFormat="1" ht="27" customHeight="1">
      <c r="A51" s="20"/>
      <c r="B51" s="58" t="s">
        <v>22</v>
      </c>
      <c r="C51" s="58">
        <v>15</v>
      </c>
      <c r="D51" s="72" t="s">
        <v>28</v>
      </c>
      <c r="E51" s="32">
        <v>10</v>
      </c>
      <c r="F51" s="70">
        <v>110</v>
      </c>
      <c r="G51" s="70">
        <v>2115292</v>
      </c>
      <c r="H51" s="62">
        <f t="shared" si="6"/>
        <v>19229.927272727273</v>
      </c>
      <c r="I51" s="28"/>
      <c r="J51" s="39">
        <v>10</v>
      </c>
      <c r="K51" s="41">
        <v>122</v>
      </c>
      <c r="L51" s="7">
        <v>2789659</v>
      </c>
      <c r="M51" s="54">
        <f t="shared" si="1"/>
        <v>22866.05737704918</v>
      </c>
      <c r="N51" s="53">
        <v>4814</v>
      </c>
      <c r="O51" s="32">
        <f t="shared" si="3"/>
        <v>2789659</v>
      </c>
      <c r="P51" s="54">
        <f t="shared" si="2"/>
        <v>579.4887827170752</v>
      </c>
      <c r="Q51" s="49"/>
      <c r="R51" s="9"/>
      <c r="S51" s="79"/>
    </row>
    <row r="52" spans="1:19" s="3" customFormat="1" ht="27" customHeight="1">
      <c r="A52" s="20"/>
      <c r="B52" s="58" t="s">
        <v>22</v>
      </c>
      <c r="C52" s="58">
        <v>17</v>
      </c>
      <c r="D52" s="72" t="s">
        <v>74</v>
      </c>
      <c r="E52" s="32">
        <v>25</v>
      </c>
      <c r="F52" s="70">
        <v>413</v>
      </c>
      <c r="G52" s="70">
        <v>5249264</v>
      </c>
      <c r="H52" s="62">
        <f t="shared" si="6"/>
        <v>12710.082324455207</v>
      </c>
      <c r="I52" s="28"/>
      <c r="J52" s="39">
        <v>25</v>
      </c>
      <c r="K52" s="41">
        <v>418</v>
      </c>
      <c r="L52" s="7">
        <v>4788861</v>
      </c>
      <c r="M52" s="54">
        <f t="shared" si="1"/>
        <v>11456.605263157895</v>
      </c>
      <c r="N52" s="53">
        <v>42758</v>
      </c>
      <c r="O52" s="32">
        <f t="shared" si="3"/>
        <v>4788861</v>
      </c>
      <c r="P52" s="54">
        <f t="shared" si="2"/>
        <v>111.99918143973058</v>
      </c>
      <c r="Q52" s="49"/>
      <c r="R52" s="9"/>
      <c r="S52" s="79"/>
    </row>
    <row r="53" spans="1:19" s="3" customFormat="1" ht="27" customHeight="1">
      <c r="A53" s="20"/>
      <c r="B53" s="58" t="s">
        <v>22</v>
      </c>
      <c r="C53" s="58">
        <v>51</v>
      </c>
      <c r="D53" s="73" t="s">
        <v>107</v>
      </c>
      <c r="E53" s="32">
        <v>14</v>
      </c>
      <c r="F53" s="70">
        <v>171</v>
      </c>
      <c r="G53" s="70">
        <v>1556786</v>
      </c>
      <c r="H53" s="62">
        <f t="shared" si="6"/>
        <v>9104.011695906433</v>
      </c>
      <c r="I53" s="28"/>
      <c r="J53" s="39">
        <v>14</v>
      </c>
      <c r="K53" s="41">
        <v>184</v>
      </c>
      <c r="L53" s="7">
        <v>1752629</v>
      </c>
      <c r="M53" s="54">
        <f t="shared" si="1"/>
        <v>9525.157608695652</v>
      </c>
      <c r="N53" s="53">
        <v>13481</v>
      </c>
      <c r="O53" s="32">
        <f t="shared" si="3"/>
        <v>1752629</v>
      </c>
      <c r="P53" s="54">
        <f t="shared" si="2"/>
        <v>130.0073436688673</v>
      </c>
      <c r="Q53" s="49"/>
      <c r="R53" s="9"/>
      <c r="S53" s="79"/>
    </row>
    <row r="54" spans="1:19" s="3" customFormat="1" ht="27" customHeight="1">
      <c r="A54" s="20"/>
      <c r="B54" s="58" t="s">
        <v>22</v>
      </c>
      <c r="C54" s="58">
        <v>39</v>
      </c>
      <c r="D54" s="73" t="s">
        <v>95</v>
      </c>
      <c r="E54" s="32">
        <v>26</v>
      </c>
      <c r="F54" s="70">
        <v>321</v>
      </c>
      <c r="G54" s="70">
        <v>2673000</v>
      </c>
      <c r="H54" s="62">
        <f t="shared" si="6"/>
        <v>8327.102803738318</v>
      </c>
      <c r="I54" s="28"/>
      <c r="J54" s="39">
        <v>30</v>
      </c>
      <c r="K54" s="41">
        <v>330</v>
      </c>
      <c r="L54" s="7">
        <v>2671400</v>
      </c>
      <c r="M54" s="54">
        <f t="shared" si="1"/>
        <v>8095.151515151515</v>
      </c>
      <c r="N54" s="53">
        <v>31482</v>
      </c>
      <c r="O54" s="32">
        <f t="shared" si="3"/>
        <v>2671400</v>
      </c>
      <c r="P54" s="54">
        <f t="shared" si="2"/>
        <v>84.85483768502637</v>
      </c>
      <c r="Q54" s="49"/>
      <c r="R54" s="9"/>
      <c r="S54" s="79"/>
    </row>
    <row r="55" spans="1:19" s="3" customFormat="1" ht="27" customHeight="1">
      <c r="A55" s="20"/>
      <c r="B55" s="58" t="s">
        <v>22</v>
      </c>
      <c r="C55" s="58">
        <v>64</v>
      </c>
      <c r="D55" s="73" t="s">
        <v>120</v>
      </c>
      <c r="E55" s="32">
        <v>10</v>
      </c>
      <c r="F55" s="70">
        <v>66</v>
      </c>
      <c r="G55" s="70">
        <v>216670</v>
      </c>
      <c r="H55" s="62">
        <f t="shared" si="6"/>
        <v>3282.878787878788</v>
      </c>
      <c r="I55" s="28"/>
      <c r="J55" s="39">
        <v>15</v>
      </c>
      <c r="K55" s="41">
        <v>155</v>
      </c>
      <c r="L55" s="7">
        <v>606690</v>
      </c>
      <c r="M55" s="54">
        <f t="shared" si="1"/>
        <v>3914.1290322580644</v>
      </c>
      <c r="N55" s="53">
        <v>6511</v>
      </c>
      <c r="O55" s="32">
        <f t="shared" si="3"/>
        <v>606690</v>
      </c>
      <c r="P55" s="54">
        <f t="shared" si="2"/>
        <v>93.1792351405314</v>
      </c>
      <c r="Q55" s="49"/>
      <c r="R55" s="9"/>
      <c r="S55" s="79"/>
    </row>
    <row r="56" spans="1:19" s="3" customFormat="1" ht="27" customHeight="1">
      <c r="A56" s="20"/>
      <c r="B56" s="58" t="s">
        <v>22</v>
      </c>
      <c r="C56" s="58">
        <v>83</v>
      </c>
      <c r="D56" s="73" t="s">
        <v>136</v>
      </c>
      <c r="E56" s="32">
        <v>20</v>
      </c>
      <c r="F56" s="70">
        <v>8</v>
      </c>
      <c r="G56" s="70">
        <v>18053</v>
      </c>
      <c r="H56" s="62">
        <f t="shared" si="6"/>
        <v>2256.625</v>
      </c>
      <c r="I56" s="28"/>
      <c r="J56" s="39">
        <v>20</v>
      </c>
      <c r="K56" s="41">
        <v>49</v>
      </c>
      <c r="L56" s="7">
        <v>142200</v>
      </c>
      <c r="M56" s="54">
        <f t="shared" si="1"/>
        <v>2902.0408163265306</v>
      </c>
      <c r="N56" s="53">
        <v>921</v>
      </c>
      <c r="O56" s="32">
        <f t="shared" si="3"/>
        <v>142200</v>
      </c>
      <c r="P56" s="54">
        <f t="shared" si="2"/>
        <v>154.3973941368078</v>
      </c>
      <c r="Q56" s="49"/>
      <c r="R56" s="9"/>
      <c r="S56" s="79"/>
    </row>
    <row r="57" spans="1:19" s="3" customFormat="1" ht="27" customHeight="1">
      <c r="A57" s="20"/>
      <c r="B57" s="58" t="s">
        <v>22</v>
      </c>
      <c r="C57" s="58">
        <v>52</v>
      </c>
      <c r="D57" s="73" t="s">
        <v>210</v>
      </c>
      <c r="E57" s="32">
        <v>10</v>
      </c>
      <c r="F57" s="70">
        <v>234</v>
      </c>
      <c r="G57" s="70">
        <v>2237664</v>
      </c>
      <c r="H57" s="62">
        <f t="shared" si="6"/>
        <v>9562.666666666666</v>
      </c>
      <c r="I57" s="28"/>
      <c r="J57" s="39">
        <v>10</v>
      </c>
      <c r="K57" s="41">
        <v>164</v>
      </c>
      <c r="L57" s="7">
        <v>1643341</v>
      </c>
      <c r="M57" s="54">
        <f t="shared" si="1"/>
        <v>10020.371951219513</v>
      </c>
      <c r="N57" s="53">
        <v>15401</v>
      </c>
      <c r="O57" s="32">
        <f t="shared" si="3"/>
        <v>1643341</v>
      </c>
      <c r="P57" s="54">
        <f t="shared" si="2"/>
        <v>106.70352574508149</v>
      </c>
      <c r="Q57" s="49"/>
      <c r="R57" s="9"/>
      <c r="S57" s="79"/>
    </row>
    <row r="58" spans="1:19" s="3" customFormat="1" ht="27" customHeight="1">
      <c r="A58" s="20"/>
      <c r="B58" s="58" t="s">
        <v>22</v>
      </c>
      <c r="C58" s="58">
        <v>10</v>
      </c>
      <c r="D58" s="72" t="s">
        <v>211</v>
      </c>
      <c r="E58" s="32">
        <v>14</v>
      </c>
      <c r="F58" s="70">
        <v>153</v>
      </c>
      <c r="G58" s="70">
        <v>2210000</v>
      </c>
      <c r="H58" s="62">
        <f t="shared" si="6"/>
        <v>14444.444444444445</v>
      </c>
      <c r="I58" s="28"/>
      <c r="J58" s="39">
        <v>14</v>
      </c>
      <c r="K58" s="41">
        <v>156</v>
      </c>
      <c r="L58" s="7">
        <v>2268371</v>
      </c>
      <c r="M58" s="54">
        <f t="shared" si="1"/>
        <v>14540.839743589744</v>
      </c>
      <c r="N58" s="53">
        <v>15600</v>
      </c>
      <c r="O58" s="32">
        <f t="shared" si="3"/>
        <v>2268371</v>
      </c>
      <c r="P58" s="54">
        <f t="shared" si="2"/>
        <v>145.40839743589743</v>
      </c>
      <c r="Q58" s="49"/>
      <c r="R58" s="9"/>
      <c r="S58" s="79"/>
    </row>
    <row r="59" spans="1:19" s="3" customFormat="1" ht="27" customHeight="1">
      <c r="A59" s="20"/>
      <c r="B59" s="58" t="s">
        <v>22</v>
      </c>
      <c r="C59" s="58">
        <v>24</v>
      </c>
      <c r="D59" s="73" t="s">
        <v>81</v>
      </c>
      <c r="E59" s="32"/>
      <c r="F59" s="70"/>
      <c r="G59" s="70"/>
      <c r="H59" s="62">
        <f t="shared" si="6"/>
        <v>0</v>
      </c>
      <c r="I59" s="28"/>
      <c r="J59" s="39"/>
      <c r="K59" s="41"/>
      <c r="L59" s="7"/>
      <c r="M59" s="54">
        <f t="shared" si="1"/>
        <v>0</v>
      </c>
      <c r="N59" s="53"/>
      <c r="O59" s="32">
        <f t="shared" si="3"/>
        <v>0</v>
      </c>
      <c r="P59" s="54">
        <f t="shared" si="2"/>
        <v>0</v>
      </c>
      <c r="Q59" s="49"/>
      <c r="R59" s="81" t="s">
        <v>190</v>
      </c>
      <c r="S59" s="79"/>
    </row>
    <row r="60" spans="1:19" s="3" customFormat="1" ht="27" customHeight="1">
      <c r="A60" s="20"/>
      <c r="B60" s="58" t="s">
        <v>22</v>
      </c>
      <c r="C60" s="58">
        <v>23</v>
      </c>
      <c r="D60" s="73" t="s">
        <v>212</v>
      </c>
      <c r="E60" s="32">
        <v>25</v>
      </c>
      <c r="F60" s="70">
        <v>459</v>
      </c>
      <c r="G60" s="70">
        <v>5990334</v>
      </c>
      <c r="H60" s="62">
        <f t="shared" si="6"/>
        <v>13050.83660130719</v>
      </c>
      <c r="I60" s="28"/>
      <c r="J60" s="39">
        <v>25</v>
      </c>
      <c r="K60" s="41">
        <v>508</v>
      </c>
      <c r="L60" s="7">
        <v>7038794</v>
      </c>
      <c r="M60" s="54">
        <f t="shared" si="1"/>
        <v>13855.893700787401</v>
      </c>
      <c r="N60" s="53">
        <v>58510</v>
      </c>
      <c r="O60" s="32">
        <f t="shared" si="3"/>
        <v>7038794</v>
      </c>
      <c r="P60" s="54">
        <f t="shared" si="2"/>
        <v>120.30070073491711</v>
      </c>
      <c r="Q60" s="49"/>
      <c r="R60" s="9"/>
      <c r="S60" s="79"/>
    </row>
    <row r="61" spans="1:19" s="3" customFormat="1" ht="27" customHeight="1">
      <c r="A61" s="20"/>
      <c r="B61" s="58" t="s">
        <v>22</v>
      </c>
      <c r="C61" s="58">
        <v>33</v>
      </c>
      <c r="D61" s="61" t="s">
        <v>89</v>
      </c>
      <c r="E61" s="32">
        <v>17</v>
      </c>
      <c r="F61" s="32">
        <v>228</v>
      </c>
      <c r="G61" s="32">
        <v>2263400</v>
      </c>
      <c r="H61" s="62">
        <f t="shared" si="6"/>
        <v>9927.192982456141</v>
      </c>
      <c r="I61" s="28"/>
      <c r="J61" s="39">
        <v>17</v>
      </c>
      <c r="K61" s="41">
        <v>221</v>
      </c>
      <c r="L61" s="7">
        <v>2176510</v>
      </c>
      <c r="M61" s="54">
        <f t="shared" si="1"/>
        <v>9848.461538461539</v>
      </c>
      <c r="N61" s="53">
        <v>14688</v>
      </c>
      <c r="O61" s="32">
        <f t="shared" si="3"/>
        <v>2176510</v>
      </c>
      <c r="P61" s="54">
        <f t="shared" si="2"/>
        <v>148.18287037037038</v>
      </c>
      <c r="Q61" s="49"/>
      <c r="R61" s="9"/>
      <c r="S61" s="79"/>
    </row>
    <row r="62" spans="1:19" s="3" customFormat="1" ht="27" customHeight="1">
      <c r="A62" s="20"/>
      <c r="B62" s="58" t="s">
        <v>22</v>
      </c>
      <c r="C62" s="58">
        <v>37</v>
      </c>
      <c r="D62" s="73" t="s">
        <v>213</v>
      </c>
      <c r="E62" s="32">
        <v>20</v>
      </c>
      <c r="F62" s="70">
        <v>215</v>
      </c>
      <c r="G62" s="70">
        <v>1857200</v>
      </c>
      <c r="H62" s="62">
        <f t="shared" si="6"/>
        <v>8638.139534883721</v>
      </c>
      <c r="I62" s="28"/>
      <c r="J62" s="39">
        <v>20</v>
      </c>
      <c r="K62" s="41">
        <v>209</v>
      </c>
      <c r="L62" s="7">
        <v>2259500</v>
      </c>
      <c r="M62" s="54">
        <f t="shared" si="1"/>
        <v>10811.004784688996</v>
      </c>
      <c r="N62" s="53">
        <v>13248</v>
      </c>
      <c r="O62" s="32">
        <f t="shared" si="3"/>
        <v>2259500</v>
      </c>
      <c r="P62" s="54">
        <f t="shared" si="2"/>
        <v>170.5540458937198</v>
      </c>
      <c r="Q62" s="49"/>
      <c r="R62" s="9"/>
      <c r="S62" s="79"/>
    </row>
    <row r="63" spans="1:19" s="3" customFormat="1" ht="27" customHeight="1">
      <c r="A63" s="20"/>
      <c r="B63" s="58" t="s">
        <v>22</v>
      </c>
      <c r="C63" s="58">
        <v>41</v>
      </c>
      <c r="D63" s="73" t="s">
        <v>97</v>
      </c>
      <c r="E63" s="32">
        <v>22</v>
      </c>
      <c r="F63" s="70">
        <v>237</v>
      </c>
      <c r="G63" s="70">
        <v>1963332</v>
      </c>
      <c r="H63" s="62">
        <f t="shared" si="6"/>
        <v>8284.101265822785</v>
      </c>
      <c r="I63" s="28"/>
      <c r="J63" s="39">
        <v>22</v>
      </c>
      <c r="K63" s="41">
        <v>270</v>
      </c>
      <c r="L63" s="7">
        <v>2010465</v>
      </c>
      <c r="M63" s="54">
        <f t="shared" si="1"/>
        <v>7446.166666666667</v>
      </c>
      <c r="N63" s="53">
        <v>23028</v>
      </c>
      <c r="O63" s="32">
        <f t="shared" si="3"/>
        <v>2010465</v>
      </c>
      <c r="P63" s="54">
        <f t="shared" si="2"/>
        <v>87.30523710265763</v>
      </c>
      <c r="Q63" s="49"/>
      <c r="R63" s="9"/>
      <c r="S63" s="79"/>
    </row>
    <row r="64" spans="1:19" s="3" customFormat="1" ht="27" customHeight="1">
      <c r="A64" s="20"/>
      <c r="B64" s="58" t="s">
        <v>22</v>
      </c>
      <c r="C64" s="58">
        <v>40</v>
      </c>
      <c r="D64" s="73" t="s">
        <v>214</v>
      </c>
      <c r="E64" s="32">
        <v>20</v>
      </c>
      <c r="F64" s="70">
        <v>96</v>
      </c>
      <c r="G64" s="70">
        <v>1354770</v>
      </c>
      <c r="H64" s="62">
        <f t="shared" si="6"/>
        <v>14112.1875</v>
      </c>
      <c r="I64" s="28"/>
      <c r="J64" s="39">
        <v>20</v>
      </c>
      <c r="K64" s="41">
        <v>96</v>
      </c>
      <c r="L64" s="7">
        <v>1015310</v>
      </c>
      <c r="M64" s="54">
        <f t="shared" si="1"/>
        <v>10576.145833333334</v>
      </c>
      <c r="N64" s="53">
        <v>9596</v>
      </c>
      <c r="O64" s="32">
        <f t="shared" si="3"/>
        <v>1015310</v>
      </c>
      <c r="P64" s="54">
        <f t="shared" si="2"/>
        <v>105.80554397665694</v>
      </c>
      <c r="Q64" s="49"/>
      <c r="R64" s="9"/>
      <c r="S64" s="79"/>
    </row>
    <row r="65" spans="1:19" s="3" customFormat="1" ht="27" customHeight="1">
      <c r="A65" s="20"/>
      <c r="B65" s="58" t="s">
        <v>22</v>
      </c>
      <c r="C65" s="58">
        <v>53</v>
      </c>
      <c r="D65" s="73" t="s">
        <v>109</v>
      </c>
      <c r="E65" s="32">
        <v>20</v>
      </c>
      <c r="F65" s="70">
        <v>152</v>
      </c>
      <c r="G65" s="70">
        <v>4824600</v>
      </c>
      <c r="H65" s="62">
        <f t="shared" si="6"/>
        <v>31740.78947368421</v>
      </c>
      <c r="I65" s="28"/>
      <c r="J65" s="39">
        <v>20</v>
      </c>
      <c r="K65" s="53">
        <v>167</v>
      </c>
      <c r="L65" s="7">
        <v>4721500</v>
      </c>
      <c r="M65" s="54">
        <f t="shared" si="1"/>
        <v>28272.45508982036</v>
      </c>
      <c r="N65" s="53">
        <v>17864</v>
      </c>
      <c r="O65" s="32">
        <f t="shared" si="3"/>
        <v>4721500</v>
      </c>
      <c r="P65" s="54">
        <f t="shared" si="2"/>
        <v>264.30250783699057</v>
      </c>
      <c r="Q65" s="49"/>
      <c r="R65" s="9"/>
      <c r="S65" s="79"/>
    </row>
    <row r="66" spans="1:19" s="3" customFormat="1" ht="27" customHeight="1">
      <c r="A66" s="20"/>
      <c r="B66" s="58" t="s">
        <v>22</v>
      </c>
      <c r="C66" s="4">
        <v>111</v>
      </c>
      <c r="D66" s="73" t="s">
        <v>163</v>
      </c>
      <c r="E66" s="7"/>
      <c r="F66" s="7"/>
      <c r="G66" s="7"/>
      <c r="H66" s="8"/>
      <c r="I66" s="28"/>
      <c r="J66" s="39">
        <v>10</v>
      </c>
      <c r="K66" s="41">
        <v>90</v>
      </c>
      <c r="L66" s="7">
        <v>628740</v>
      </c>
      <c r="M66" s="54">
        <f t="shared" si="1"/>
        <v>6986</v>
      </c>
      <c r="N66" s="53">
        <v>9808</v>
      </c>
      <c r="O66" s="32">
        <f t="shared" si="3"/>
        <v>628740</v>
      </c>
      <c r="P66" s="54">
        <f t="shared" si="2"/>
        <v>64.10481239804241</v>
      </c>
      <c r="Q66" s="80" t="s">
        <v>190</v>
      </c>
      <c r="R66" s="9"/>
      <c r="S66" s="79"/>
    </row>
    <row r="67" spans="1:19" s="3" customFormat="1" ht="27" customHeight="1">
      <c r="A67" s="20"/>
      <c r="B67" s="58" t="s">
        <v>22</v>
      </c>
      <c r="C67" s="4">
        <v>112</v>
      </c>
      <c r="D67" s="73" t="s">
        <v>164</v>
      </c>
      <c r="E67" s="7"/>
      <c r="F67" s="7"/>
      <c r="G67" s="7"/>
      <c r="H67" s="8"/>
      <c r="I67" s="28"/>
      <c r="J67" s="39">
        <v>10</v>
      </c>
      <c r="K67" s="41">
        <v>20</v>
      </c>
      <c r="L67" s="7">
        <v>107200</v>
      </c>
      <c r="M67" s="54">
        <f t="shared" si="1"/>
        <v>5360</v>
      </c>
      <c r="N67" s="53">
        <v>2148</v>
      </c>
      <c r="O67" s="32">
        <f t="shared" si="3"/>
        <v>107200</v>
      </c>
      <c r="P67" s="54">
        <f t="shared" si="2"/>
        <v>49.906890130353815</v>
      </c>
      <c r="Q67" s="80" t="s">
        <v>190</v>
      </c>
      <c r="R67" s="9"/>
      <c r="S67" s="79"/>
    </row>
    <row r="68" spans="1:19" s="3" customFormat="1" ht="27" customHeight="1">
      <c r="A68" s="20"/>
      <c r="B68" s="58" t="s">
        <v>22</v>
      </c>
      <c r="C68" s="58">
        <v>62</v>
      </c>
      <c r="D68" s="73" t="s">
        <v>118</v>
      </c>
      <c r="E68" s="32">
        <v>10</v>
      </c>
      <c r="F68" s="70">
        <v>132</v>
      </c>
      <c r="G68" s="70">
        <v>637175</v>
      </c>
      <c r="H68" s="62">
        <f aca="true" t="shared" si="7" ref="H68:H80">IF(AND(F68&gt;0,G68&gt;0),G68/F68,0)</f>
        <v>4827.083333333333</v>
      </c>
      <c r="I68" s="28"/>
      <c r="J68" s="39">
        <v>10</v>
      </c>
      <c r="K68" s="41">
        <v>151</v>
      </c>
      <c r="L68" s="7">
        <v>1687965</v>
      </c>
      <c r="M68" s="54">
        <f t="shared" si="1"/>
        <v>11178.576158940397</v>
      </c>
      <c r="N68" s="53">
        <v>14255</v>
      </c>
      <c r="O68" s="32">
        <f t="shared" si="3"/>
        <v>1687965</v>
      </c>
      <c r="P68" s="54">
        <f t="shared" si="2"/>
        <v>118.41213609259908</v>
      </c>
      <c r="Q68" s="49"/>
      <c r="R68" s="9"/>
      <c r="S68" s="79"/>
    </row>
    <row r="69" spans="1:19" s="3" customFormat="1" ht="27" customHeight="1">
      <c r="A69" s="20"/>
      <c r="B69" s="58" t="s">
        <v>22</v>
      </c>
      <c r="C69" s="58">
        <v>70</v>
      </c>
      <c r="D69" s="73" t="s">
        <v>125</v>
      </c>
      <c r="E69" s="32">
        <v>22</v>
      </c>
      <c r="F69" s="70">
        <v>338</v>
      </c>
      <c r="G69" s="70">
        <v>4215413</v>
      </c>
      <c r="H69" s="62">
        <f t="shared" si="7"/>
        <v>12471.636094674555</v>
      </c>
      <c r="I69" s="28"/>
      <c r="J69" s="39">
        <v>22</v>
      </c>
      <c r="K69" s="41">
        <v>342</v>
      </c>
      <c r="L69" s="7">
        <v>3778460</v>
      </c>
      <c r="M69" s="54">
        <f aca="true" t="shared" si="8" ref="M69:M131">IF(AND(K69&gt;0,L69&gt;0),L69/K69,0)</f>
        <v>11048.12865497076</v>
      </c>
      <c r="N69" s="53">
        <v>14511</v>
      </c>
      <c r="O69" s="32">
        <f t="shared" si="3"/>
        <v>3778460</v>
      </c>
      <c r="P69" s="54">
        <f aca="true" t="shared" si="9" ref="P69:P131">IF(AND(N69&gt;0,O69&gt;0),O69/N69,0)</f>
        <v>260.3859141341052</v>
      </c>
      <c r="Q69" s="49"/>
      <c r="R69" s="9"/>
      <c r="S69" s="79"/>
    </row>
    <row r="70" spans="1:19" s="3" customFormat="1" ht="27" customHeight="1">
      <c r="A70" s="20"/>
      <c r="B70" s="58" t="s">
        <v>22</v>
      </c>
      <c r="C70" s="58">
        <v>68</v>
      </c>
      <c r="D70" s="73" t="s">
        <v>123</v>
      </c>
      <c r="E70" s="32">
        <v>30</v>
      </c>
      <c r="F70" s="70">
        <v>278</v>
      </c>
      <c r="G70" s="70">
        <v>7840239</v>
      </c>
      <c r="H70" s="62">
        <f t="shared" si="7"/>
        <v>28202.298561151078</v>
      </c>
      <c r="I70" s="28"/>
      <c r="J70" s="39">
        <v>30</v>
      </c>
      <c r="K70" s="41">
        <v>259</v>
      </c>
      <c r="L70" s="7">
        <v>6435911</v>
      </c>
      <c r="M70" s="54">
        <f t="shared" si="8"/>
        <v>24849.07722007722</v>
      </c>
      <c r="N70" s="53">
        <v>13399</v>
      </c>
      <c r="O70" s="32">
        <f aca="true" t="shared" si="10" ref="O70:O131">L70</f>
        <v>6435911</v>
      </c>
      <c r="P70" s="54">
        <f t="shared" si="9"/>
        <v>480.32771102321067</v>
      </c>
      <c r="Q70" s="49"/>
      <c r="R70" s="9"/>
      <c r="S70" s="79"/>
    </row>
    <row r="71" spans="1:19" s="3" customFormat="1" ht="27" customHeight="1">
      <c r="A71" s="20"/>
      <c r="B71" s="58" t="s">
        <v>22</v>
      </c>
      <c r="C71" s="58">
        <v>69</v>
      </c>
      <c r="D71" s="73" t="s">
        <v>124</v>
      </c>
      <c r="E71" s="32">
        <v>25</v>
      </c>
      <c r="F71" s="70">
        <v>343</v>
      </c>
      <c r="G71" s="70">
        <v>15886593</v>
      </c>
      <c r="H71" s="62">
        <f t="shared" si="7"/>
        <v>46316.59766763848</v>
      </c>
      <c r="I71" s="28"/>
      <c r="J71" s="39">
        <v>25</v>
      </c>
      <c r="K71" s="41">
        <v>323</v>
      </c>
      <c r="L71" s="7">
        <v>15121943</v>
      </c>
      <c r="M71" s="54">
        <f t="shared" si="8"/>
        <v>46817.16099071207</v>
      </c>
      <c r="N71" s="53">
        <v>28348</v>
      </c>
      <c r="O71" s="32">
        <f t="shared" si="10"/>
        <v>15121943</v>
      </c>
      <c r="P71" s="54">
        <f t="shared" si="9"/>
        <v>533.4395019048962</v>
      </c>
      <c r="Q71" s="49"/>
      <c r="R71" s="9"/>
      <c r="S71" s="79"/>
    </row>
    <row r="72" spans="1:19" s="3" customFormat="1" ht="27" customHeight="1">
      <c r="A72" s="20"/>
      <c r="B72" s="58" t="s">
        <v>22</v>
      </c>
      <c r="C72" s="58">
        <v>71</v>
      </c>
      <c r="D72" s="73" t="s">
        <v>126</v>
      </c>
      <c r="E72" s="32">
        <v>20</v>
      </c>
      <c r="F72" s="70">
        <v>85</v>
      </c>
      <c r="G72" s="70">
        <v>469810</v>
      </c>
      <c r="H72" s="62">
        <f t="shared" si="7"/>
        <v>5527.176470588235</v>
      </c>
      <c r="I72" s="28"/>
      <c r="J72" s="39">
        <v>20</v>
      </c>
      <c r="K72" s="41">
        <v>83</v>
      </c>
      <c r="L72" s="7">
        <v>539675</v>
      </c>
      <c r="M72" s="54">
        <f t="shared" si="8"/>
        <v>6502.108433734939</v>
      </c>
      <c r="N72" s="53">
        <v>6361</v>
      </c>
      <c r="O72" s="32">
        <f t="shared" si="10"/>
        <v>539675</v>
      </c>
      <c r="P72" s="54">
        <f t="shared" si="9"/>
        <v>84.84121993397265</v>
      </c>
      <c r="Q72" s="49"/>
      <c r="R72" s="9"/>
      <c r="S72" s="79"/>
    </row>
    <row r="73" spans="1:19" s="3" customFormat="1" ht="27" customHeight="1">
      <c r="A73" s="20"/>
      <c r="B73" s="58" t="s">
        <v>22</v>
      </c>
      <c r="C73" s="58">
        <v>84</v>
      </c>
      <c r="D73" s="73" t="s">
        <v>137</v>
      </c>
      <c r="E73" s="32">
        <v>20</v>
      </c>
      <c r="F73" s="70">
        <v>76</v>
      </c>
      <c r="G73" s="70">
        <v>697809</v>
      </c>
      <c r="H73" s="62">
        <f t="shared" si="7"/>
        <v>9181.697368421053</v>
      </c>
      <c r="I73" s="28"/>
      <c r="J73" s="39">
        <v>20</v>
      </c>
      <c r="K73" s="41">
        <v>105</v>
      </c>
      <c r="L73" s="7">
        <v>808320</v>
      </c>
      <c r="M73" s="54">
        <f t="shared" si="8"/>
        <v>7698.285714285715</v>
      </c>
      <c r="N73" s="53">
        <v>6185</v>
      </c>
      <c r="O73" s="32">
        <f t="shared" si="10"/>
        <v>808320</v>
      </c>
      <c r="P73" s="54">
        <f t="shared" si="9"/>
        <v>130.69037995149554</v>
      </c>
      <c r="Q73" s="49"/>
      <c r="R73" s="9"/>
      <c r="S73" s="79"/>
    </row>
    <row r="74" spans="1:19" s="3" customFormat="1" ht="27" customHeight="1">
      <c r="A74" s="20"/>
      <c r="B74" s="58" t="s">
        <v>22</v>
      </c>
      <c r="C74" s="58">
        <v>85</v>
      </c>
      <c r="D74" s="73" t="s">
        <v>215</v>
      </c>
      <c r="E74" s="32">
        <v>30</v>
      </c>
      <c r="F74" s="70">
        <v>345</v>
      </c>
      <c r="G74" s="70">
        <v>3042525</v>
      </c>
      <c r="H74" s="62">
        <f t="shared" si="7"/>
        <v>8818.91304347826</v>
      </c>
      <c r="I74" s="28"/>
      <c r="J74" s="39">
        <v>30</v>
      </c>
      <c r="K74" s="64">
        <v>336</v>
      </c>
      <c r="L74" s="65">
        <v>3131800</v>
      </c>
      <c r="M74" s="69">
        <f t="shared" si="8"/>
        <v>9320.833333333334</v>
      </c>
      <c r="N74" s="67">
        <v>35255</v>
      </c>
      <c r="O74" s="68">
        <f t="shared" si="10"/>
        <v>3131800</v>
      </c>
      <c r="P74" s="69">
        <f t="shared" si="9"/>
        <v>88.83278967522337</v>
      </c>
      <c r="Q74" s="49"/>
      <c r="R74" s="9"/>
      <c r="S74" s="79"/>
    </row>
    <row r="75" spans="1:19" s="3" customFormat="1" ht="27" customHeight="1">
      <c r="A75" s="20"/>
      <c r="B75" s="58" t="s">
        <v>22</v>
      </c>
      <c r="C75" s="58">
        <v>86</v>
      </c>
      <c r="D75" s="73" t="s">
        <v>216</v>
      </c>
      <c r="E75" s="32">
        <v>20</v>
      </c>
      <c r="F75" s="70">
        <v>312</v>
      </c>
      <c r="G75" s="70">
        <v>985170</v>
      </c>
      <c r="H75" s="62">
        <f t="shared" si="7"/>
        <v>3157.596153846154</v>
      </c>
      <c r="I75" s="28"/>
      <c r="J75" s="39">
        <v>20</v>
      </c>
      <c r="K75" s="64">
        <v>324</v>
      </c>
      <c r="L75" s="65">
        <v>1139880</v>
      </c>
      <c r="M75" s="69">
        <f t="shared" si="8"/>
        <v>3518.1481481481483</v>
      </c>
      <c r="N75" s="67">
        <v>38580</v>
      </c>
      <c r="O75" s="68">
        <f t="shared" si="10"/>
        <v>1139880</v>
      </c>
      <c r="P75" s="69">
        <f t="shared" si="9"/>
        <v>29.54587869362364</v>
      </c>
      <c r="Q75" s="49"/>
      <c r="R75" s="9"/>
      <c r="S75" s="79"/>
    </row>
    <row r="76" spans="1:19" s="3" customFormat="1" ht="27" customHeight="1">
      <c r="A76" s="20"/>
      <c r="B76" s="58" t="s">
        <v>22</v>
      </c>
      <c r="C76" s="58">
        <v>67</v>
      </c>
      <c r="D76" s="73" t="s">
        <v>122</v>
      </c>
      <c r="E76" s="32">
        <v>20</v>
      </c>
      <c r="F76" s="70">
        <v>391</v>
      </c>
      <c r="G76" s="70">
        <v>2470354</v>
      </c>
      <c r="H76" s="62">
        <f t="shared" si="7"/>
        <v>6318.040920716113</v>
      </c>
      <c r="I76" s="28"/>
      <c r="J76" s="39">
        <v>20</v>
      </c>
      <c r="K76" s="64">
        <v>342</v>
      </c>
      <c r="L76" s="65">
        <v>2465295</v>
      </c>
      <c r="M76" s="69">
        <f t="shared" si="8"/>
        <v>7208.464912280701</v>
      </c>
      <c r="N76" s="67">
        <v>27165</v>
      </c>
      <c r="O76" s="68">
        <f t="shared" si="10"/>
        <v>2465295</v>
      </c>
      <c r="P76" s="69">
        <f t="shared" si="9"/>
        <v>90.75262286029817</v>
      </c>
      <c r="Q76" s="49"/>
      <c r="R76" s="9"/>
      <c r="S76" s="79"/>
    </row>
    <row r="77" spans="1:19" s="3" customFormat="1" ht="27" customHeight="1">
      <c r="A77" s="20"/>
      <c r="B77" s="58" t="s">
        <v>22</v>
      </c>
      <c r="C77" s="58">
        <v>87</v>
      </c>
      <c r="D77" s="73" t="s">
        <v>140</v>
      </c>
      <c r="E77" s="32">
        <v>20</v>
      </c>
      <c r="F77" s="70">
        <v>225</v>
      </c>
      <c r="G77" s="70">
        <v>779220</v>
      </c>
      <c r="H77" s="62">
        <f t="shared" si="7"/>
        <v>3463.2</v>
      </c>
      <c r="I77" s="28"/>
      <c r="J77" s="39">
        <v>20</v>
      </c>
      <c r="K77" s="64">
        <v>239</v>
      </c>
      <c r="L77" s="65">
        <v>1100310</v>
      </c>
      <c r="M77" s="69">
        <f t="shared" si="8"/>
        <v>4603.807531380753</v>
      </c>
      <c r="N77" s="67">
        <v>24343</v>
      </c>
      <c r="O77" s="68">
        <f t="shared" si="10"/>
        <v>1100310</v>
      </c>
      <c r="P77" s="69">
        <f t="shared" si="9"/>
        <v>45.20026290925523</v>
      </c>
      <c r="Q77" s="49"/>
      <c r="R77" s="9"/>
      <c r="S77" s="79"/>
    </row>
    <row r="78" spans="1:19" s="3" customFormat="1" ht="27" customHeight="1">
      <c r="A78" s="20"/>
      <c r="B78" s="58" t="s">
        <v>22</v>
      </c>
      <c r="C78" s="58">
        <v>42</v>
      </c>
      <c r="D78" s="73" t="s">
        <v>195</v>
      </c>
      <c r="E78" s="32">
        <v>10</v>
      </c>
      <c r="F78" s="70">
        <v>96</v>
      </c>
      <c r="G78" s="70">
        <v>1759775</v>
      </c>
      <c r="H78" s="62">
        <f t="shared" si="7"/>
        <v>18330.989583333332</v>
      </c>
      <c r="I78" s="28"/>
      <c r="J78" s="39">
        <v>10</v>
      </c>
      <c r="K78" s="64">
        <v>202</v>
      </c>
      <c r="L78" s="65">
        <v>2046862</v>
      </c>
      <c r="M78" s="69">
        <f t="shared" si="8"/>
        <v>10132.980198019803</v>
      </c>
      <c r="N78" s="67">
        <v>10680</v>
      </c>
      <c r="O78" s="68">
        <f t="shared" si="10"/>
        <v>2046862</v>
      </c>
      <c r="P78" s="69">
        <f t="shared" si="9"/>
        <v>191.65374531835207</v>
      </c>
      <c r="Q78" s="49"/>
      <c r="R78" s="9"/>
      <c r="S78" s="79"/>
    </row>
    <row r="79" spans="1:19" s="3" customFormat="1" ht="27" customHeight="1">
      <c r="A79" s="20"/>
      <c r="B79" s="58" t="s">
        <v>22</v>
      </c>
      <c r="C79" s="58">
        <v>9</v>
      </c>
      <c r="D79" s="72" t="s">
        <v>67</v>
      </c>
      <c r="E79" s="32">
        <v>30</v>
      </c>
      <c r="F79" s="70">
        <v>288</v>
      </c>
      <c r="G79" s="70">
        <v>2404120</v>
      </c>
      <c r="H79" s="62">
        <f t="shared" si="7"/>
        <v>8347.638888888889</v>
      </c>
      <c r="I79" s="28"/>
      <c r="J79" s="39">
        <v>30</v>
      </c>
      <c r="K79" s="64">
        <v>288</v>
      </c>
      <c r="L79" s="65">
        <v>2562340</v>
      </c>
      <c r="M79" s="69">
        <f t="shared" si="8"/>
        <v>8897.013888888889</v>
      </c>
      <c r="N79" s="67">
        <v>24877</v>
      </c>
      <c r="O79" s="68">
        <f t="shared" si="10"/>
        <v>2562340</v>
      </c>
      <c r="P79" s="69">
        <f t="shared" si="9"/>
        <v>103.00036177995739</v>
      </c>
      <c r="Q79" s="49"/>
      <c r="R79" s="9"/>
      <c r="S79" s="79"/>
    </row>
    <row r="80" spans="1:19" s="3" customFormat="1" ht="27" customHeight="1">
      <c r="A80" s="20"/>
      <c r="B80" s="58" t="s">
        <v>22</v>
      </c>
      <c r="C80" s="58">
        <v>88</v>
      </c>
      <c r="D80" s="73" t="s">
        <v>217</v>
      </c>
      <c r="E80" s="32">
        <v>20</v>
      </c>
      <c r="F80" s="70">
        <v>367</v>
      </c>
      <c r="G80" s="70">
        <v>2987901</v>
      </c>
      <c r="H80" s="62">
        <f t="shared" si="7"/>
        <v>8141.41961852861</v>
      </c>
      <c r="I80" s="28"/>
      <c r="J80" s="39">
        <v>30</v>
      </c>
      <c r="K80" s="64">
        <v>493</v>
      </c>
      <c r="L80" s="65">
        <v>5337197</v>
      </c>
      <c r="M80" s="69">
        <f t="shared" si="8"/>
        <v>10825.957403651115</v>
      </c>
      <c r="N80" s="67">
        <v>29149</v>
      </c>
      <c r="O80" s="68">
        <f t="shared" si="10"/>
        <v>5337197</v>
      </c>
      <c r="P80" s="69">
        <f t="shared" si="9"/>
        <v>183.1005180280627</v>
      </c>
      <c r="Q80" s="49"/>
      <c r="R80" s="9"/>
      <c r="S80" s="79"/>
    </row>
    <row r="81" spans="1:19" s="3" customFormat="1" ht="27" customHeight="1">
      <c r="A81" s="20"/>
      <c r="B81" s="58" t="s">
        <v>22</v>
      </c>
      <c r="C81" s="4">
        <v>113</v>
      </c>
      <c r="D81" s="73" t="s">
        <v>165</v>
      </c>
      <c r="E81" s="7"/>
      <c r="F81" s="7"/>
      <c r="G81" s="7"/>
      <c r="H81" s="8"/>
      <c r="I81" s="28"/>
      <c r="J81" s="39">
        <v>10</v>
      </c>
      <c r="K81" s="64">
        <v>5</v>
      </c>
      <c r="L81" s="65">
        <v>53337</v>
      </c>
      <c r="M81" s="69">
        <f t="shared" si="8"/>
        <v>10667.4</v>
      </c>
      <c r="N81" s="67">
        <v>356</v>
      </c>
      <c r="O81" s="68">
        <f t="shared" si="10"/>
        <v>53337</v>
      </c>
      <c r="P81" s="69">
        <f t="shared" si="9"/>
        <v>149.82303370786516</v>
      </c>
      <c r="Q81" s="80" t="s">
        <v>190</v>
      </c>
      <c r="R81" s="9"/>
      <c r="S81" s="79"/>
    </row>
    <row r="82" spans="1:19" s="3" customFormat="1" ht="27" customHeight="1">
      <c r="A82" s="20"/>
      <c r="B82" s="58" t="s">
        <v>22</v>
      </c>
      <c r="C82" s="4">
        <v>114</v>
      </c>
      <c r="D82" s="73" t="s">
        <v>166</v>
      </c>
      <c r="E82" s="7"/>
      <c r="F82" s="7"/>
      <c r="G82" s="7"/>
      <c r="H82" s="8"/>
      <c r="I82" s="28"/>
      <c r="J82" s="39">
        <v>10</v>
      </c>
      <c r="K82" s="64">
        <v>18</v>
      </c>
      <c r="L82" s="65">
        <v>213749</v>
      </c>
      <c r="M82" s="69">
        <f t="shared" si="8"/>
        <v>11874.944444444445</v>
      </c>
      <c r="N82" s="67">
        <v>981</v>
      </c>
      <c r="O82" s="68">
        <f t="shared" si="10"/>
        <v>213749</v>
      </c>
      <c r="P82" s="69">
        <f t="shared" si="9"/>
        <v>217.88888888888889</v>
      </c>
      <c r="Q82" s="80" t="s">
        <v>190</v>
      </c>
      <c r="R82" s="9"/>
      <c r="S82" s="79"/>
    </row>
    <row r="83" spans="1:19" s="3" customFormat="1" ht="27" customHeight="1">
      <c r="A83" s="20"/>
      <c r="B83" s="58" t="s">
        <v>22</v>
      </c>
      <c r="C83" s="58">
        <v>26</v>
      </c>
      <c r="D83" s="73" t="s">
        <v>83</v>
      </c>
      <c r="E83" s="32">
        <v>12</v>
      </c>
      <c r="F83" s="70">
        <v>167</v>
      </c>
      <c r="G83" s="70">
        <v>961800</v>
      </c>
      <c r="H83" s="62">
        <f aca="true" t="shared" si="11" ref="H83:H90">IF(AND(F83&gt;0,G83&gt;0),G83/F83,0)</f>
        <v>5759.281437125748</v>
      </c>
      <c r="I83" s="28"/>
      <c r="J83" s="39">
        <v>12</v>
      </c>
      <c r="K83" s="64">
        <v>166</v>
      </c>
      <c r="L83" s="65">
        <v>1004050</v>
      </c>
      <c r="M83" s="69">
        <f t="shared" si="8"/>
        <v>6048.493975903614</v>
      </c>
      <c r="N83" s="67">
        <v>14518</v>
      </c>
      <c r="O83" s="68">
        <f t="shared" si="10"/>
        <v>1004050</v>
      </c>
      <c r="P83" s="69">
        <f t="shared" si="9"/>
        <v>69.15897506543601</v>
      </c>
      <c r="Q83" s="49"/>
      <c r="R83" s="9"/>
      <c r="S83" s="79"/>
    </row>
    <row r="84" spans="1:19" s="3" customFormat="1" ht="27" customHeight="1">
      <c r="A84" s="20"/>
      <c r="B84" s="58" t="s">
        <v>22</v>
      </c>
      <c r="C84" s="58">
        <v>38</v>
      </c>
      <c r="D84" s="73" t="s">
        <v>218</v>
      </c>
      <c r="E84" s="32">
        <v>10</v>
      </c>
      <c r="F84" s="70">
        <v>172</v>
      </c>
      <c r="G84" s="70">
        <v>2190815</v>
      </c>
      <c r="H84" s="62">
        <f t="shared" si="11"/>
        <v>12737.296511627907</v>
      </c>
      <c r="I84" s="28"/>
      <c r="J84" s="39">
        <v>20</v>
      </c>
      <c r="K84" s="64">
        <v>213</v>
      </c>
      <c r="L84" s="65">
        <v>3772690</v>
      </c>
      <c r="M84" s="69">
        <f t="shared" si="8"/>
        <v>17712.159624413147</v>
      </c>
      <c r="N84" s="67">
        <v>11985</v>
      </c>
      <c r="O84" s="68">
        <f t="shared" si="10"/>
        <v>3772690</v>
      </c>
      <c r="P84" s="69">
        <f t="shared" si="9"/>
        <v>314.7843137254902</v>
      </c>
      <c r="Q84" s="49"/>
      <c r="R84" s="9"/>
      <c r="S84" s="79"/>
    </row>
    <row r="85" spans="1:19" s="3" customFormat="1" ht="27" customHeight="1">
      <c r="A85" s="20"/>
      <c r="B85" s="58" t="s">
        <v>22</v>
      </c>
      <c r="C85" s="58">
        <v>45</v>
      </c>
      <c r="D85" s="73" t="s">
        <v>219</v>
      </c>
      <c r="E85" s="32">
        <v>20</v>
      </c>
      <c r="F85" s="70">
        <v>95</v>
      </c>
      <c r="G85" s="70">
        <v>2083898</v>
      </c>
      <c r="H85" s="62">
        <f t="shared" si="11"/>
        <v>21935.76842105263</v>
      </c>
      <c r="I85" s="28"/>
      <c r="J85" s="39">
        <v>20</v>
      </c>
      <c r="K85" s="64">
        <v>111</v>
      </c>
      <c r="L85" s="65">
        <v>2682410</v>
      </c>
      <c r="M85" s="69">
        <f t="shared" si="8"/>
        <v>24165.855855855854</v>
      </c>
      <c r="N85" s="67">
        <v>10601</v>
      </c>
      <c r="O85" s="68">
        <f t="shared" si="10"/>
        <v>2682410</v>
      </c>
      <c r="P85" s="69">
        <f t="shared" si="9"/>
        <v>253.03367606829545</v>
      </c>
      <c r="Q85" s="49"/>
      <c r="R85" s="9"/>
      <c r="S85" s="79"/>
    </row>
    <row r="86" spans="1:19" s="3" customFormat="1" ht="27" customHeight="1">
      <c r="A86" s="20"/>
      <c r="B86" s="58" t="s">
        <v>22</v>
      </c>
      <c r="C86" s="58">
        <v>54</v>
      </c>
      <c r="D86" s="73" t="s">
        <v>110</v>
      </c>
      <c r="E86" s="32">
        <v>10</v>
      </c>
      <c r="F86" s="70">
        <v>117</v>
      </c>
      <c r="G86" s="70">
        <v>1045042</v>
      </c>
      <c r="H86" s="62">
        <f t="shared" si="11"/>
        <v>8931.982905982906</v>
      </c>
      <c r="I86" s="28"/>
      <c r="J86" s="39">
        <v>10</v>
      </c>
      <c r="K86" s="64">
        <v>133</v>
      </c>
      <c r="L86" s="65">
        <v>1446965</v>
      </c>
      <c r="M86" s="69">
        <f t="shared" si="8"/>
        <v>10879.436090225563</v>
      </c>
      <c r="N86" s="67">
        <v>7804</v>
      </c>
      <c r="O86" s="68">
        <f t="shared" si="10"/>
        <v>1446965</v>
      </c>
      <c r="P86" s="69">
        <f t="shared" si="9"/>
        <v>185.41324961558175</v>
      </c>
      <c r="Q86" s="49"/>
      <c r="R86" s="9"/>
      <c r="S86" s="79"/>
    </row>
    <row r="87" spans="1:19" s="3" customFormat="1" ht="27" customHeight="1">
      <c r="A87" s="20"/>
      <c r="B87" s="58" t="s">
        <v>22</v>
      </c>
      <c r="C87" s="58">
        <v>89</v>
      </c>
      <c r="D87" s="73" t="s">
        <v>48</v>
      </c>
      <c r="E87" s="32">
        <v>10</v>
      </c>
      <c r="F87" s="70">
        <v>45</v>
      </c>
      <c r="G87" s="70">
        <v>184000</v>
      </c>
      <c r="H87" s="62">
        <f t="shared" si="11"/>
        <v>4088.8888888888887</v>
      </c>
      <c r="I87" s="28"/>
      <c r="J87" s="39">
        <v>10</v>
      </c>
      <c r="K87" s="64">
        <v>198</v>
      </c>
      <c r="L87" s="65">
        <v>2692776</v>
      </c>
      <c r="M87" s="69">
        <f t="shared" si="8"/>
        <v>13599.878787878788</v>
      </c>
      <c r="N87" s="67">
        <v>13463</v>
      </c>
      <c r="O87" s="68">
        <f t="shared" si="10"/>
        <v>2692776</v>
      </c>
      <c r="P87" s="69">
        <f t="shared" si="9"/>
        <v>200.0130728663745</v>
      </c>
      <c r="Q87" s="49"/>
      <c r="R87" s="9"/>
      <c r="S87" s="79"/>
    </row>
    <row r="88" spans="1:19" s="3" customFormat="1" ht="27" customHeight="1">
      <c r="A88" s="20"/>
      <c r="B88" s="58" t="s">
        <v>22</v>
      </c>
      <c r="C88" s="58">
        <v>90</v>
      </c>
      <c r="D88" s="73" t="s">
        <v>220</v>
      </c>
      <c r="E88" s="32">
        <v>20</v>
      </c>
      <c r="F88" s="70">
        <v>264</v>
      </c>
      <c r="G88" s="70">
        <v>3047000</v>
      </c>
      <c r="H88" s="62">
        <f t="shared" si="11"/>
        <v>11541.666666666666</v>
      </c>
      <c r="I88" s="28"/>
      <c r="J88" s="39">
        <v>20</v>
      </c>
      <c r="K88" s="64">
        <v>264</v>
      </c>
      <c r="L88" s="65">
        <v>3364500</v>
      </c>
      <c r="M88" s="69">
        <f t="shared" si="8"/>
        <v>12744.318181818182</v>
      </c>
      <c r="N88" s="67">
        <v>30721</v>
      </c>
      <c r="O88" s="68">
        <f t="shared" si="10"/>
        <v>3364500</v>
      </c>
      <c r="P88" s="69">
        <f t="shared" si="9"/>
        <v>109.5179193385632</v>
      </c>
      <c r="Q88" s="49"/>
      <c r="R88" s="9"/>
      <c r="S88" s="79"/>
    </row>
    <row r="89" spans="1:19" s="3" customFormat="1" ht="27" customHeight="1">
      <c r="A89" s="20"/>
      <c r="B89" s="58" t="s">
        <v>22</v>
      </c>
      <c r="C89" s="58">
        <v>91</v>
      </c>
      <c r="D89" s="73" t="s">
        <v>143</v>
      </c>
      <c r="E89" s="32">
        <v>10</v>
      </c>
      <c r="F89" s="70">
        <v>120</v>
      </c>
      <c r="G89" s="70">
        <v>490500</v>
      </c>
      <c r="H89" s="62">
        <f t="shared" si="11"/>
        <v>4087.5</v>
      </c>
      <c r="I89" s="28"/>
      <c r="J89" s="39">
        <v>10</v>
      </c>
      <c r="K89" s="64">
        <v>116</v>
      </c>
      <c r="L89" s="65">
        <v>471800</v>
      </c>
      <c r="M89" s="69">
        <f t="shared" si="8"/>
        <v>4067.2413793103447</v>
      </c>
      <c r="N89" s="67">
        <v>13528</v>
      </c>
      <c r="O89" s="68">
        <f t="shared" si="10"/>
        <v>471800</v>
      </c>
      <c r="P89" s="69">
        <f t="shared" si="9"/>
        <v>34.875813128326435</v>
      </c>
      <c r="Q89" s="49"/>
      <c r="R89" s="9"/>
      <c r="S89" s="79"/>
    </row>
    <row r="90" spans="1:19" s="3" customFormat="1" ht="27" customHeight="1">
      <c r="A90" s="20"/>
      <c r="B90" s="58" t="s">
        <v>22</v>
      </c>
      <c r="C90" s="58">
        <v>92</v>
      </c>
      <c r="D90" s="73" t="s">
        <v>144</v>
      </c>
      <c r="E90" s="32">
        <v>20</v>
      </c>
      <c r="F90" s="70">
        <v>32</v>
      </c>
      <c r="G90" s="70">
        <v>249800</v>
      </c>
      <c r="H90" s="62">
        <f t="shared" si="11"/>
        <v>7806.25</v>
      </c>
      <c r="I90" s="28"/>
      <c r="J90" s="39">
        <v>20</v>
      </c>
      <c r="K90" s="64">
        <v>170</v>
      </c>
      <c r="L90" s="65">
        <v>1551630</v>
      </c>
      <c r="M90" s="69">
        <f t="shared" si="8"/>
        <v>9127.235294117647</v>
      </c>
      <c r="N90" s="67">
        <v>8716</v>
      </c>
      <c r="O90" s="68">
        <f t="shared" si="10"/>
        <v>1551630</v>
      </c>
      <c r="P90" s="69">
        <f t="shared" si="9"/>
        <v>178.02088113813676</v>
      </c>
      <c r="Q90" s="49"/>
      <c r="R90" s="9"/>
      <c r="S90" s="79"/>
    </row>
    <row r="91" spans="1:19" s="3" customFormat="1" ht="27" customHeight="1">
      <c r="A91" s="20"/>
      <c r="B91" s="58" t="s">
        <v>22</v>
      </c>
      <c r="C91" s="4">
        <v>115</v>
      </c>
      <c r="D91" s="73" t="s">
        <v>167</v>
      </c>
      <c r="E91" s="7"/>
      <c r="F91" s="7"/>
      <c r="G91" s="7"/>
      <c r="H91" s="8"/>
      <c r="I91" s="28"/>
      <c r="J91" s="39">
        <v>30</v>
      </c>
      <c r="K91" s="64">
        <v>352</v>
      </c>
      <c r="L91" s="65">
        <v>1199986</v>
      </c>
      <c r="M91" s="69">
        <f t="shared" si="8"/>
        <v>3409.0511363636365</v>
      </c>
      <c r="N91" s="67">
        <v>40353</v>
      </c>
      <c r="O91" s="68">
        <f t="shared" si="10"/>
        <v>1199986</v>
      </c>
      <c r="P91" s="69">
        <f t="shared" si="9"/>
        <v>29.73721904195475</v>
      </c>
      <c r="Q91" s="80" t="s">
        <v>190</v>
      </c>
      <c r="R91" s="9"/>
      <c r="S91" s="79"/>
    </row>
    <row r="92" spans="1:19" s="3" customFormat="1" ht="27" customHeight="1">
      <c r="A92" s="20"/>
      <c r="B92" s="58" t="s">
        <v>22</v>
      </c>
      <c r="C92" s="4">
        <v>116</v>
      </c>
      <c r="D92" s="73" t="s">
        <v>168</v>
      </c>
      <c r="E92" s="7"/>
      <c r="F92" s="7"/>
      <c r="G92" s="7"/>
      <c r="H92" s="8"/>
      <c r="I92" s="28"/>
      <c r="J92" s="39">
        <v>20</v>
      </c>
      <c r="K92" s="64">
        <v>132</v>
      </c>
      <c r="L92" s="65">
        <v>726695</v>
      </c>
      <c r="M92" s="69">
        <f t="shared" si="8"/>
        <v>5505.265151515152</v>
      </c>
      <c r="N92" s="67">
        <v>7947</v>
      </c>
      <c r="O92" s="68">
        <f t="shared" si="10"/>
        <v>726695</v>
      </c>
      <c r="P92" s="69">
        <f t="shared" si="9"/>
        <v>91.4426827733736</v>
      </c>
      <c r="Q92" s="80" t="s">
        <v>190</v>
      </c>
      <c r="R92" s="9"/>
      <c r="S92" s="79"/>
    </row>
    <row r="93" spans="1:19" s="3" customFormat="1" ht="27" customHeight="1">
      <c r="A93" s="20"/>
      <c r="B93" s="58" t="s">
        <v>22</v>
      </c>
      <c r="C93" s="58">
        <v>25</v>
      </c>
      <c r="D93" s="73" t="s">
        <v>82</v>
      </c>
      <c r="E93" s="32">
        <v>40</v>
      </c>
      <c r="F93" s="70">
        <v>380</v>
      </c>
      <c r="G93" s="70">
        <v>5355540</v>
      </c>
      <c r="H93" s="62">
        <f>IF(AND(F93&gt;0,G93&gt;0),G93/F93,0)</f>
        <v>14093.526315789473</v>
      </c>
      <c r="I93" s="28"/>
      <c r="J93" s="39">
        <v>28</v>
      </c>
      <c r="K93" s="64">
        <v>298</v>
      </c>
      <c r="L93" s="65">
        <v>4229670</v>
      </c>
      <c r="M93" s="69">
        <f t="shared" si="8"/>
        <v>14193.523489932886</v>
      </c>
      <c r="N93" s="67">
        <v>33000</v>
      </c>
      <c r="O93" s="68">
        <f t="shared" si="10"/>
        <v>4229670</v>
      </c>
      <c r="P93" s="69">
        <f t="shared" si="9"/>
        <v>128.17181818181817</v>
      </c>
      <c r="Q93" s="49"/>
      <c r="R93" s="9"/>
      <c r="S93" s="79"/>
    </row>
    <row r="94" spans="1:19" s="3" customFormat="1" ht="27" customHeight="1">
      <c r="A94" s="20"/>
      <c r="B94" s="58" t="s">
        <v>22</v>
      </c>
      <c r="C94" s="4">
        <v>117</v>
      </c>
      <c r="D94" s="73" t="s">
        <v>221</v>
      </c>
      <c r="E94" s="7"/>
      <c r="F94" s="7"/>
      <c r="G94" s="7"/>
      <c r="H94" s="8"/>
      <c r="I94" s="28"/>
      <c r="J94" s="39">
        <v>10</v>
      </c>
      <c r="K94" s="64">
        <v>51</v>
      </c>
      <c r="L94" s="65">
        <v>169344</v>
      </c>
      <c r="M94" s="69">
        <f t="shared" si="8"/>
        <v>3320.470588235294</v>
      </c>
      <c r="N94" s="67">
        <v>3532</v>
      </c>
      <c r="O94" s="68">
        <f t="shared" si="10"/>
        <v>169344</v>
      </c>
      <c r="P94" s="69">
        <f t="shared" si="9"/>
        <v>47.94563986409966</v>
      </c>
      <c r="Q94" s="80" t="s">
        <v>190</v>
      </c>
      <c r="R94" s="9"/>
      <c r="S94" s="79"/>
    </row>
    <row r="95" spans="1:19" s="3" customFormat="1" ht="27" customHeight="1">
      <c r="A95" s="20"/>
      <c r="B95" s="58" t="s">
        <v>22</v>
      </c>
      <c r="C95" s="58">
        <v>93</v>
      </c>
      <c r="D95" s="73" t="s">
        <v>145</v>
      </c>
      <c r="E95" s="32">
        <v>20</v>
      </c>
      <c r="F95" s="70">
        <v>192</v>
      </c>
      <c r="G95" s="70">
        <v>1772045</v>
      </c>
      <c r="H95" s="62">
        <f>IF(AND(F95&gt;0,G95&gt;0),G95/F95,0)</f>
        <v>9229.401041666666</v>
      </c>
      <c r="I95" s="28"/>
      <c r="J95" s="39">
        <v>20</v>
      </c>
      <c r="K95" s="64">
        <v>177</v>
      </c>
      <c r="L95" s="65">
        <v>1762850</v>
      </c>
      <c r="M95" s="69">
        <f t="shared" si="8"/>
        <v>9959.604519774011</v>
      </c>
      <c r="N95" s="67">
        <v>17415</v>
      </c>
      <c r="O95" s="68">
        <f t="shared" si="10"/>
        <v>1762850</v>
      </c>
      <c r="P95" s="69">
        <f t="shared" si="9"/>
        <v>101.22595463680734</v>
      </c>
      <c r="Q95" s="49"/>
      <c r="R95" s="9"/>
      <c r="S95" s="79"/>
    </row>
    <row r="96" spans="1:19" s="3" customFormat="1" ht="27" customHeight="1">
      <c r="A96" s="20"/>
      <c r="B96" s="58" t="s">
        <v>22</v>
      </c>
      <c r="C96" s="58">
        <v>20</v>
      </c>
      <c r="D96" s="74" t="s">
        <v>222</v>
      </c>
      <c r="E96" s="32">
        <v>30</v>
      </c>
      <c r="F96" s="70">
        <v>336</v>
      </c>
      <c r="G96" s="70">
        <v>2220020</v>
      </c>
      <c r="H96" s="62">
        <f>IF(AND(F96&gt;0,G96&gt;0),G96/F96,0)</f>
        <v>6607.202380952381</v>
      </c>
      <c r="I96" s="28"/>
      <c r="J96" s="39">
        <v>30</v>
      </c>
      <c r="K96" s="64">
        <v>335</v>
      </c>
      <c r="L96" s="65">
        <v>2253763</v>
      </c>
      <c r="M96" s="69">
        <f t="shared" si="8"/>
        <v>6727.650746268657</v>
      </c>
      <c r="N96" s="67">
        <v>38592</v>
      </c>
      <c r="O96" s="68">
        <f t="shared" si="10"/>
        <v>2253763</v>
      </c>
      <c r="P96" s="69">
        <f t="shared" si="9"/>
        <v>58.39974606135987</v>
      </c>
      <c r="Q96" s="49"/>
      <c r="R96" s="9"/>
      <c r="S96" s="79"/>
    </row>
    <row r="97" spans="1:19" s="3" customFormat="1" ht="27" customHeight="1">
      <c r="A97" s="20"/>
      <c r="B97" s="58" t="s">
        <v>22</v>
      </c>
      <c r="C97" s="58">
        <v>43</v>
      </c>
      <c r="D97" s="73" t="s">
        <v>99</v>
      </c>
      <c r="E97" s="32">
        <v>20</v>
      </c>
      <c r="F97" s="32">
        <v>238</v>
      </c>
      <c r="G97" s="32">
        <v>1869194</v>
      </c>
      <c r="H97" s="62">
        <f>IF(AND(F97&gt;0,G97&gt;0),G97/F97,0)</f>
        <v>7853.756302521008</v>
      </c>
      <c r="I97" s="28"/>
      <c r="J97" s="39">
        <v>20</v>
      </c>
      <c r="K97" s="64">
        <v>248</v>
      </c>
      <c r="L97" s="65">
        <v>1964012</v>
      </c>
      <c r="M97" s="69">
        <f t="shared" si="8"/>
        <v>7919.403225806452</v>
      </c>
      <c r="N97" s="67">
        <v>27819</v>
      </c>
      <c r="O97" s="68">
        <f t="shared" si="10"/>
        <v>1964012</v>
      </c>
      <c r="P97" s="69">
        <f t="shared" si="9"/>
        <v>70.59966210144147</v>
      </c>
      <c r="Q97" s="49"/>
      <c r="R97" s="9"/>
      <c r="S97" s="79"/>
    </row>
    <row r="98" spans="1:19" s="3" customFormat="1" ht="27" customHeight="1">
      <c r="A98" s="20"/>
      <c r="B98" s="58" t="s">
        <v>22</v>
      </c>
      <c r="C98" s="58">
        <v>94</v>
      </c>
      <c r="D98" s="73" t="s">
        <v>146</v>
      </c>
      <c r="E98" s="32">
        <v>40</v>
      </c>
      <c r="F98" s="70">
        <v>318</v>
      </c>
      <c r="G98" s="70">
        <v>1794800</v>
      </c>
      <c r="H98" s="62">
        <f>IF(AND(F98&gt;0,G98&gt;0),G98/F98,0)</f>
        <v>5644.025157232704</v>
      </c>
      <c r="I98" s="28"/>
      <c r="J98" s="39">
        <v>40</v>
      </c>
      <c r="K98" s="64">
        <v>266</v>
      </c>
      <c r="L98" s="65">
        <v>1558900</v>
      </c>
      <c r="M98" s="69">
        <f t="shared" si="8"/>
        <v>5860.526315789473</v>
      </c>
      <c r="N98" s="67">
        <v>29814</v>
      </c>
      <c r="O98" s="68">
        <f t="shared" si="10"/>
        <v>1558900</v>
      </c>
      <c r="P98" s="69">
        <f t="shared" si="9"/>
        <v>52.28751593211243</v>
      </c>
      <c r="Q98" s="49"/>
      <c r="R98" s="9"/>
      <c r="S98" s="79"/>
    </row>
    <row r="99" spans="1:19" s="3" customFormat="1" ht="27" customHeight="1">
      <c r="A99" s="20"/>
      <c r="B99" s="58" t="s">
        <v>22</v>
      </c>
      <c r="C99" s="4">
        <v>118</v>
      </c>
      <c r="D99" s="73" t="s">
        <v>170</v>
      </c>
      <c r="E99" s="7"/>
      <c r="F99" s="7"/>
      <c r="G99" s="7"/>
      <c r="H99" s="8"/>
      <c r="I99" s="28"/>
      <c r="J99" s="39">
        <v>24</v>
      </c>
      <c r="K99" s="64">
        <v>288</v>
      </c>
      <c r="L99" s="65">
        <v>4168097</v>
      </c>
      <c r="M99" s="69">
        <f t="shared" si="8"/>
        <v>14472.559027777777</v>
      </c>
      <c r="N99" s="67">
        <v>28800</v>
      </c>
      <c r="O99" s="68">
        <f t="shared" si="10"/>
        <v>4168097</v>
      </c>
      <c r="P99" s="69">
        <f t="shared" si="9"/>
        <v>144.72559027777777</v>
      </c>
      <c r="Q99" s="80" t="s">
        <v>190</v>
      </c>
      <c r="R99" s="9"/>
      <c r="S99" s="79"/>
    </row>
    <row r="100" spans="1:19" s="3" customFormat="1" ht="27" customHeight="1">
      <c r="A100" s="20"/>
      <c r="B100" s="58" t="s">
        <v>22</v>
      </c>
      <c r="C100" s="58">
        <v>18</v>
      </c>
      <c r="D100" s="73" t="s">
        <v>75</v>
      </c>
      <c r="E100" s="32">
        <v>20</v>
      </c>
      <c r="F100" s="70">
        <v>158</v>
      </c>
      <c r="G100" s="70">
        <v>1321760</v>
      </c>
      <c r="H100" s="62">
        <f aca="true" t="shared" si="12" ref="H100:H107">IF(AND(F100&gt;0,G100&gt;0),G100/F100,0)</f>
        <v>8365.569620253165</v>
      </c>
      <c r="I100" s="28"/>
      <c r="J100" s="39">
        <v>20</v>
      </c>
      <c r="K100" s="64">
        <v>220</v>
      </c>
      <c r="L100" s="65">
        <v>2032800</v>
      </c>
      <c r="M100" s="69">
        <f t="shared" si="8"/>
        <v>9240</v>
      </c>
      <c r="N100" s="67">
        <v>29040</v>
      </c>
      <c r="O100" s="68">
        <f t="shared" si="10"/>
        <v>2032800</v>
      </c>
      <c r="P100" s="69">
        <f t="shared" si="9"/>
        <v>70</v>
      </c>
      <c r="Q100" s="49"/>
      <c r="R100" s="9"/>
      <c r="S100" s="79"/>
    </row>
    <row r="101" spans="1:19" s="3" customFormat="1" ht="27" customHeight="1">
      <c r="A101" s="20"/>
      <c r="B101" s="58" t="s">
        <v>22</v>
      </c>
      <c r="C101" s="58">
        <v>12</v>
      </c>
      <c r="D101" s="72" t="s">
        <v>70</v>
      </c>
      <c r="E101" s="32">
        <v>34</v>
      </c>
      <c r="F101" s="70">
        <v>354</v>
      </c>
      <c r="G101" s="70">
        <v>4644140</v>
      </c>
      <c r="H101" s="62">
        <f t="shared" si="12"/>
        <v>13119.0395480226</v>
      </c>
      <c r="I101" s="28"/>
      <c r="J101" s="39">
        <v>32</v>
      </c>
      <c r="K101" s="64">
        <v>359</v>
      </c>
      <c r="L101" s="65">
        <v>4466900</v>
      </c>
      <c r="M101" s="69">
        <f t="shared" si="8"/>
        <v>12442.618384401114</v>
      </c>
      <c r="N101" s="67">
        <v>35060</v>
      </c>
      <c r="O101" s="68">
        <f t="shared" si="10"/>
        <v>4466900</v>
      </c>
      <c r="P101" s="69">
        <f t="shared" si="9"/>
        <v>127.40730176839703</v>
      </c>
      <c r="Q101" s="49"/>
      <c r="R101" s="9"/>
      <c r="S101" s="79"/>
    </row>
    <row r="102" spans="1:19" s="3" customFormat="1" ht="27" customHeight="1">
      <c r="A102" s="20"/>
      <c r="B102" s="58" t="s">
        <v>22</v>
      </c>
      <c r="C102" s="58">
        <v>66</v>
      </c>
      <c r="D102" s="73" t="s">
        <v>40</v>
      </c>
      <c r="E102" s="32">
        <v>10</v>
      </c>
      <c r="F102" s="70">
        <v>164</v>
      </c>
      <c r="G102" s="70">
        <v>1972250</v>
      </c>
      <c r="H102" s="62">
        <f t="shared" si="12"/>
        <v>12025.914634146342</v>
      </c>
      <c r="I102" s="28"/>
      <c r="J102" s="39">
        <v>10</v>
      </c>
      <c r="K102" s="64">
        <v>188</v>
      </c>
      <c r="L102" s="65">
        <v>2608750</v>
      </c>
      <c r="M102" s="69">
        <f t="shared" si="8"/>
        <v>13876.329787234043</v>
      </c>
      <c r="N102" s="67">
        <v>7296</v>
      </c>
      <c r="O102" s="68">
        <f t="shared" si="10"/>
        <v>2608750</v>
      </c>
      <c r="P102" s="69">
        <f t="shared" si="9"/>
        <v>357.55893640350877</v>
      </c>
      <c r="Q102" s="49"/>
      <c r="R102" s="9"/>
      <c r="S102" s="79"/>
    </row>
    <row r="103" spans="1:19" s="3" customFormat="1" ht="27" customHeight="1">
      <c r="A103" s="20"/>
      <c r="B103" s="58" t="s">
        <v>22</v>
      </c>
      <c r="C103" s="58">
        <v>5</v>
      </c>
      <c r="D103" s="72" t="s">
        <v>64</v>
      </c>
      <c r="E103" s="32">
        <v>20</v>
      </c>
      <c r="F103" s="70">
        <v>143</v>
      </c>
      <c r="G103" s="70">
        <v>678450</v>
      </c>
      <c r="H103" s="62">
        <f t="shared" si="12"/>
        <v>4744.4055944055945</v>
      </c>
      <c r="I103" s="28"/>
      <c r="J103" s="39">
        <v>20</v>
      </c>
      <c r="K103" s="64">
        <v>156</v>
      </c>
      <c r="L103" s="65">
        <v>755400</v>
      </c>
      <c r="M103" s="69">
        <f t="shared" si="8"/>
        <v>4842.307692307692</v>
      </c>
      <c r="N103" s="67">
        <v>15607</v>
      </c>
      <c r="O103" s="68">
        <f t="shared" si="10"/>
        <v>755400</v>
      </c>
      <c r="P103" s="69">
        <f t="shared" si="9"/>
        <v>48.40135836483629</v>
      </c>
      <c r="Q103" s="49"/>
      <c r="R103" s="9"/>
      <c r="S103" s="79"/>
    </row>
    <row r="104" spans="1:19" s="3" customFormat="1" ht="27" customHeight="1">
      <c r="A104" s="20"/>
      <c r="B104" s="58" t="s">
        <v>22</v>
      </c>
      <c r="C104" s="58">
        <v>63</v>
      </c>
      <c r="D104" s="73" t="s">
        <v>119</v>
      </c>
      <c r="E104" s="32">
        <v>15</v>
      </c>
      <c r="F104" s="70">
        <v>151</v>
      </c>
      <c r="G104" s="70">
        <v>613550</v>
      </c>
      <c r="H104" s="62">
        <f t="shared" si="12"/>
        <v>4063.245033112583</v>
      </c>
      <c r="I104" s="28"/>
      <c r="J104" s="39">
        <v>15</v>
      </c>
      <c r="K104" s="64">
        <v>152</v>
      </c>
      <c r="L104" s="65">
        <v>586875</v>
      </c>
      <c r="M104" s="69">
        <f t="shared" si="8"/>
        <v>3861.0197368421054</v>
      </c>
      <c r="N104" s="67">
        <v>12000</v>
      </c>
      <c r="O104" s="68">
        <f t="shared" si="10"/>
        <v>586875</v>
      </c>
      <c r="P104" s="69">
        <f t="shared" si="9"/>
        <v>48.90625</v>
      </c>
      <c r="Q104" s="49"/>
      <c r="R104" s="9"/>
      <c r="S104" s="79"/>
    </row>
    <row r="105" spans="1:19" s="3" customFormat="1" ht="27" customHeight="1">
      <c r="A105" s="20"/>
      <c r="B105" s="58" t="s">
        <v>22</v>
      </c>
      <c r="C105" s="58">
        <v>95</v>
      </c>
      <c r="D105" s="73" t="s">
        <v>147</v>
      </c>
      <c r="E105" s="32">
        <v>36</v>
      </c>
      <c r="F105" s="70">
        <v>421</v>
      </c>
      <c r="G105" s="70">
        <v>13770821</v>
      </c>
      <c r="H105" s="62">
        <f t="shared" si="12"/>
        <v>32709.78859857482</v>
      </c>
      <c r="I105" s="28"/>
      <c r="J105" s="39">
        <v>36</v>
      </c>
      <c r="K105" s="64">
        <v>416</v>
      </c>
      <c r="L105" s="65">
        <v>13381247</v>
      </c>
      <c r="M105" s="69">
        <f t="shared" si="8"/>
        <v>32166.459134615383</v>
      </c>
      <c r="N105" s="67">
        <v>55113</v>
      </c>
      <c r="O105" s="68">
        <f t="shared" si="10"/>
        <v>13381247</v>
      </c>
      <c r="P105" s="69">
        <f t="shared" si="9"/>
        <v>242.79656342423746</v>
      </c>
      <c r="Q105" s="49"/>
      <c r="R105" s="9"/>
      <c r="S105" s="79"/>
    </row>
    <row r="106" spans="1:19" s="3" customFormat="1" ht="27" customHeight="1">
      <c r="A106" s="20"/>
      <c r="B106" s="58" t="s">
        <v>22</v>
      </c>
      <c r="C106" s="58">
        <v>96</v>
      </c>
      <c r="D106" s="73" t="s">
        <v>148</v>
      </c>
      <c r="E106" s="32">
        <v>20</v>
      </c>
      <c r="F106" s="70">
        <v>210</v>
      </c>
      <c r="G106" s="70">
        <v>2703390</v>
      </c>
      <c r="H106" s="62">
        <f t="shared" si="12"/>
        <v>12873.285714285714</v>
      </c>
      <c r="I106" s="28"/>
      <c r="J106" s="39">
        <v>20</v>
      </c>
      <c r="K106" s="64">
        <v>232</v>
      </c>
      <c r="L106" s="65">
        <v>3168080</v>
      </c>
      <c r="M106" s="69">
        <f t="shared" si="8"/>
        <v>13655.51724137931</v>
      </c>
      <c r="N106" s="67">
        <v>15834</v>
      </c>
      <c r="O106" s="68">
        <f t="shared" si="10"/>
        <v>3168080</v>
      </c>
      <c r="P106" s="69">
        <f t="shared" si="9"/>
        <v>200.08083870152836</v>
      </c>
      <c r="Q106" s="49"/>
      <c r="R106" s="9"/>
      <c r="S106" s="76" t="s">
        <v>180</v>
      </c>
    </row>
    <row r="107" spans="1:19" s="3" customFormat="1" ht="27" customHeight="1">
      <c r="A107" s="20"/>
      <c r="B107" s="58" t="s">
        <v>22</v>
      </c>
      <c r="C107" s="58">
        <v>97</v>
      </c>
      <c r="D107" s="73" t="s">
        <v>223</v>
      </c>
      <c r="E107" s="32">
        <v>20</v>
      </c>
      <c r="F107" s="70">
        <v>72</v>
      </c>
      <c r="G107" s="70">
        <v>654000</v>
      </c>
      <c r="H107" s="62">
        <f t="shared" si="12"/>
        <v>9083.333333333334</v>
      </c>
      <c r="I107" s="28"/>
      <c r="J107" s="39">
        <v>20</v>
      </c>
      <c r="K107" s="64">
        <v>72</v>
      </c>
      <c r="L107" s="65">
        <v>666000</v>
      </c>
      <c r="M107" s="69">
        <f t="shared" si="8"/>
        <v>9250</v>
      </c>
      <c r="N107" s="67">
        <v>8640</v>
      </c>
      <c r="O107" s="68">
        <f t="shared" si="10"/>
        <v>666000</v>
      </c>
      <c r="P107" s="69">
        <f t="shared" si="9"/>
        <v>77.08333333333333</v>
      </c>
      <c r="Q107" s="49"/>
      <c r="R107" s="9"/>
      <c r="S107" s="79"/>
    </row>
    <row r="108" spans="1:19" s="3" customFormat="1" ht="27" customHeight="1">
      <c r="A108" s="20"/>
      <c r="B108" s="58" t="s">
        <v>22</v>
      </c>
      <c r="C108" s="4">
        <v>119</v>
      </c>
      <c r="D108" s="73" t="s">
        <v>171</v>
      </c>
      <c r="E108" s="7"/>
      <c r="F108" s="7"/>
      <c r="G108" s="7"/>
      <c r="H108" s="8"/>
      <c r="I108" s="28"/>
      <c r="J108" s="39">
        <v>10</v>
      </c>
      <c r="K108" s="64">
        <v>120</v>
      </c>
      <c r="L108" s="65">
        <v>233796</v>
      </c>
      <c r="M108" s="69">
        <f t="shared" si="8"/>
        <v>1948.3</v>
      </c>
      <c r="N108" s="67">
        <v>16819</v>
      </c>
      <c r="O108" s="68">
        <f t="shared" si="10"/>
        <v>233796</v>
      </c>
      <c r="P108" s="69">
        <f t="shared" si="9"/>
        <v>13.900707533147036</v>
      </c>
      <c r="Q108" s="80" t="s">
        <v>190</v>
      </c>
      <c r="R108" s="9"/>
      <c r="S108" s="79"/>
    </row>
    <row r="109" spans="1:19" s="3" customFormat="1" ht="27" customHeight="1">
      <c r="A109" s="20"/>
      <c r="B109" s="58" t="s">
        <v>22</v>
      </c>
      <c r="C109" s="4">
        <v>120</v>
      </c>
      <c r="D109" s="73" t="s">
        <v>172</v>
      </c>
      <c r="E109" s="7"/>
      <c r="F109" s="7"/>
      <c r="G109" s="7"/>
      <c r="H109" s="8"/>
      <c r="I109" s="28"/>
      <c r="J109" s="39">
        <v>50</v>
      </c>
      <c r="K109" s="64">
        <v>596</v>
      </c>
      <c r="L109" s="65">
        <v>4687670</v>
      </c>
      <c r="M109" s="69">
        <f t="shared" si="8"/>
        <v>7865.218120805369</v>
      </c>
      <c r="N109" s="67">
        <v>70476</v>
      </c>
      <c r="O109" s="68">
        <f t="shared" si="10"/>
        <v>4687670</v>
      </c>
      <c r="P109" s="69">
        <f t="shared" si="9"/>
        <v>66.51441625517907</v>
      </c>
      <c r="Q109" s="80" t="s">
        <v>190</v>
      </c>
      <c r="R109" s="9"/>
      <c r="S109" s="79"/>
    </row>
    <row r="110" spans="1:19" s="3" customFormat="1" ht="27" customHeight="1">
      <c r="A110" s="20"/>
      <c r="B110" s="58" t="s">
        <v>22</v>
      </c>
      <c r="C110" s="58">
        <v>57</v>
      </c>
      <c r="D110" s="73" t="s">
        <v>113</v>
      </c>
      <c r="E110" s="32">
        <v>14</v>
      </c>
      <c r="F110" s="70">
        <v>227</v>
      </c>
      <c r="G110" s="70">
        <v>696726</v>
      </c>
      <c r="H110" s="62">
        <f>IF(AND(F110&gt;0,G110&gt;0),G110/F110,0)</f>
        <v>3069.2775330396476</v>
      </c>
      <c r="I110" s="28"/>
      <c r="J110" s="39">
        <v>14</v>
      </c>
      <c r="K110" s="64">
        <v>221</v>
      </c>
      <c r="L110" s="65">
        <v>686848</v>
      </c>
      <c r="M110" s="69">
        <f t="shared" si="8"/>
        <v>3107.9095022624433</v>
      </c>
      <c r="N110" s="67">
        <v>17223</v>
      </c>
      <c r="O110" s="68">
        <f t="shared" si="10"/>
        <v>686848</v>
      </c>
      <c r="P110" s="69">
        <f t="shared" si="9"/>
        <v>39.87969575567555</v>
      </c>
      <c r="Q110" s="49"/>
      <c r="R110" s="9"/>
      <c r="S110" s="79"/>
    </row>
    <row r="111" spans="1:19" s="3" customFormat="1" ht="27" customHeight="1">
      <c r="A111" s="20"/>
      <c r="B111" s="58" t="s">
        <v>22</v>
      </c>
      <c r="C111" s="58">
        <v>16</v>
      </c>
      <c r="D111" s="73" t="s">
        <v>73</v>
      </c>
      <c r="E111" s="32">
        <v>10</v>
      </c>
      <c r="F111" s="70">
        <v>160</v>
      </c>
      <c r="G111" s="70">
        <v>3046220</v>
      </c>
      <c r="H111" s="62">
        <f>IF(AND(F111&gt;0,G111&gt;0),G111/F111,0)</f>
        <v>19038.875</v>
      </c>
      <c r="I111" s="28"/>
      <c r="J111" s="39">
        <v>14</v>
      </c>
      <c r="K111" s="64">
        <v>173</v>
      </c>
      <c r="L111" s="65">
        <v>3693370</v>
      </c>
      <c r="M111" s="69">
        <f t="shared" si="8"/>
        <v>21348.959537572253</v>
      </c>
      <c r="N111" s="67">
        <v>12206</v>
      </c>
      <c r="O111" s="68">
        <f t="shared" si="10"/>
        <v>3693370</v>
      </c>
      <c r="P111" s="69">
        <f t="shared" si="9"/>
        <v>302.58643290185154</v>
      </c>
      <c r="Q111" s="49"/>
      <c r="R111" s="9"/>
      <c r="S111" s="79"/>
    </row>
    <row r="112" spans="1:19" s="3" customFormat="1" ht="27" customHeight="1">
      <c r="A112" s="20"/>
      <c r="B112" s="58" t="s">
        <v>22</v>
      </c>
      <c r="C112" s="58">
        <v>32</v>
      </c>
      <c r="D112" s="61" t="s">
        <v>88</v>
      </c>
      <c r="E112" s="32">
        <v>20</v>
      </c>
      <c r="F112" s="32">
        <v>247</v>
      </c>
      <c r="G112" s="32">
        <v>3211535</v>
      </c>
      <c r="H112" s="62">
        <f>IF(AND(F112&gt;0,G112&gt;0),G112/F112,0)</f>
        <v>13002.165991902833</v>
      </c>
      <c r="I112" s="28"/>
      <c r="J112" s="39">
        <v>20</v>
      </c>
      <c r="K112" s="64">
        <v>265</v>
      </c>
      <c r="L112" s="65">
        <v>3891417</v>
      </c>
      <c r="M112" s="69">
        <f t="shared" si="8"/>
        <v>14684.59245283019</v>
      </c>
      <c r="N112" s="67">
        <v>21427</v>
      </c>
      <c r="O112" s="68">
        <f t="shared" si="10"/>
        <v>3891417</v>
      </c>
      <c r="P112" s="69">
        <f t="shared" si="9"/>
        <v>181.6127782704065</v>
      </c>
      <c r="Q112" s="49"/>
      <c r="R112" s="9"/>
      <c r="S112" s="79"/>
    </row>
    <row r="113" spans="1:19" s="3" customFormat="1" ht="27" customHeight="1">
      <c r="A113" s="20"/>
      <c r="B113" s="58" t="s">
        <v>22</v>
      </c>
      <c r="C113" s="58">
        <v>98</v>
      </c>
      <c r="D113" s="73" t="s">
        <v>150</v>
      </c>
      <c r="E113" s="32">
        <v>14</v>
      </c>
      <c r="F113" s="70">
        <v>294</v>
      </c>
      <c r="G113" s="70">
        <v>3313610</v>
      </c>
      <c r="H113" s="62">
        <f>IF(AND(F113&gt;0,G113&gt;0),G113/F113,0)</f>
        <v>11270.78231292517</v>
      </c>
      <c r="I113" s="28"/>
      <c r="J113" s="39">
        <v>14</v>
      </c>
      <c r="K113" s="64">
        <v>247</v>
      </c>
      <c r="L113" s="65">
        <v>2503043</v>
      </c>
      <c r="M113" s="69">
        <f t="shared" si="8"/>
        <v>10133.777327935222</v>
      </c>
      <c r="N113" s="67">
        <v>25002</v>
      </c>
      <c r="O113" s="68">
        <f t="shared" si="10"/>
        <v>2503043</v>
      </c>
      <c r="P113" s="69">
        <f t="shared" si="9"/>
        <v>100.11371090312775</v>
      </c>
      <c r="Q113" s="49"/>
      <c r="R113" s="9"/>
      <c r="S113" s="79"/>
    </row>
    <row r="114" spans="1:19" s="3" customFormat="1" ht="27" customHeight="1">
      <c r="A114" s="20"/>
      <c r="B114" s="58" t="s">
        <v>22</v>
      </c>
      <c r="C114" s="58">
        <v>99</v>
      </c>
      <c r="D114" s="73" t="s">
        <v>151</v>
      </c>
      <c r="E114" s="32">
        <v>20</v>
      </c>
      <c r="F114" s="70">
        <v>104</v>
      </c>
      <c r="G114" s="70">
        <v>631916</v>
      </c>
      <c r="H114" s="62">
        <f>IF(AND(F114&gt;0,G114&gt;0),G114/F114,0)</f>
        <v>6076.115384615385</v>
      </c>
      <c r="I114" s="28"/>
      <c r="J114" s="39">
        <v>20</v>
      </c>
      <c r="K114" s="64">
        <v>232</v>
      </c>
      <c r="L114" s="65">
        <v>1423207</v>
      </c>
      <c r="M114" s="69">
        <f t="shared" si="8"/>
        <v>6134.512931034483</v>
      </c>
      <c r="N114" s="67">
        <v>29899</v>
      </c>
      <c r="O114" s="68">
        <f t="shared" si="10"/>
        <v>1423207</v>
      </c>
      <c r="P114" s="69">
        <f t="shared" si="9"/>
        <v>47.600488310645844</v>
      </c>
      <c r="Q114" s="49"/>
      <c r="R114" s="9"/>
      <c r="S114" s="79"/>
    </row>
    <row r="115" spans="1:19" s="3" customFormat="1" ht="27" customHeight="1">
      <c r="A115" s="20"/>
      <c r="B115" s="58" t="s">
        <v>22</v>
      </c>
      <c r="C115" s="4">
        <v>121</v>
      </c>
      <c r="D115" s="73" t="s">
        <v>173</v>
      </c>
      <c r="E115" s="7"/>
      <c r="F115" s="7"/>
      <c r="G115" s="7"/>
      <c r="H115" s="8"/>
      <c r="I115" s="28"/>
      <c r="J115" s="39">
        <v>10</v>
      </c>
      <c r="K115" s="64">
        <v>20</v>
      </c>
      <c r="L115" s="65">
        <v>189400</v>
      </c>
      <c r="M115" s="69">
        <f t="shared" si="8"/>
        <v>9470</v>
      </c>
      <c r="N115" s="67">
        <v>672</v>
      </c>
      <c r="O115" s="68">
        <f t="shared" si="10"/>
        <v>189400</v>
      </c>
      <c r="P115" s="69">
        <f t="shared" si="9"/>
        <v>281.8452380952381</v>
      </c>
      <c r="Q115" s="80" t="s">
        <v>190</v>
      </c>
      <c r="R115" s="9"/>
      <c r="S115" s="79"/>
    </row>
    <row r="116" spans="1:19" s="3" customFormat="1" ht="27" customHeight="1">
      <c r="A116" s="20"/>
      <c r="B116" s="58" t="s">
        <v>22</v>
      </c>
      <c r="C116" s="4">
        <v>122</v>
      </c>
      <c r="D116" s="73" t="s">
        <v>59</v>
      </c>
      <c r="E116" s="7"/>
      <c r="F116" s="7"/>
      <c r="G116" s="7"/>
      <c r="H116" s="8"/>
      <c r="I116" s="28"/>
      <c r="J116" s="39">
        <v>10</v>
      </c>
      <c r="K116" s="64">
        <v>7</v>
      </c>
      <c r="L116" s="65">
        <v>107200</v>
      </c>
      <c r="M116" s="69">
        <f t="shared" si="8"/>
        <v>15314.285714285714</v>
      </c>
      <c r="N116" s="67">
        <v>536</v>
      </c>
      <c r="O116" s="68">
        <f t="shared" si="10"/>
        <v>107200</v>
      </c>
      <c r="P116" s="69">
        <f t="shared" si="9"/>
        <v>200</v>
      </c>
      <c r="Q116" s="80" t="s">
        <v>190</v>
      </c>
      <c r="R116" s="9"/>
      <c r="S116" s="79"/>
    </row>
    <row r="117" spans="1:19" s="3" customFormat="1" ht="27" customHeight="1">
      <c r="A117" s="20"/>
      <c r="B117" s="58" t="s">
        <v>22</v>
      </c>
      <c r="C117" s="58">
        <v>22</v>
      </c>
      <c r="D117" s="73" t="s">
        <v>79</v>
      </c>
      <c r="E117" s="32">
        <v>21</v>
      </c>
      <c r="F117" s="32">
        <v>285</v>
      </c>
      <c r="G117" s="32">
        <v>1499800</v>
      </c>
      <c r="H117" s="62">
        <f>IF(AND(F117&gt;0,G117&gt;0),G117/F117,0)</f>
        <v>5262.456140350877</v>
      </c>
      <c r="I117" s="28"/>
      <c r="J117" s="39">
        <v>24</v>
      </c>
      <c r="K117" s="64">
        <v>288</v>
      </c>
      <c r="L117" s="65">
        <v>2594815</v>
      </c>
      <c r="M117" s="69">
        <f t="shared" si="8"/>
        <v>9009.774305555555</v>
      </c>
      <c r="N117" s="67">
        <v>27114</v>
      </c>
      <c r="O117" s="68">
        <f t="shared" si="10"/>
        <v>2594815</v>
      </c>
      <c r="P117" s="69">
        <f t="shared" si="9"/>
        <v>95.70019178284281</v>
      </c>
      <c r="Q117" s="49"/>
      <c r="R117" s="9"/>
      <c r="S117" s="79"/>
    </row>
    <row r="118" spans="1:19" s="3" customFormat="1" ht="27" customHeight="1">
      <c r="A118" s="20"/>
      <c r="B118" s="58" t="s">
        <v>22</v>
      </c>
      <c r="C118" s="4">
        <v>123</v>
      </c>
      <c r="D118" s="73" t="s">
        <v>174</v>
      </c>
      <c r="E118" s="7"/>
      <c r="F118" s="7"/>
      <c r="G118" s="7"/>
      <c r="H118" s="8"/>
      <c r="I118" s="28"/>
      <c r="J118" s="39">
        <v>20</v>
      </c>
      <c r="K118" s="64">
        <v>290</v>
      </c>
      <c r="L118" s="65">
        <v>4572992</v>
      </c>
      <c r="M118" s="69">
        <f t="shared" si="8"/>
        <v>15768.937931034483</v>
      </c>
      <c r="N118" s="67">
        <v>21408</v>
      </c>
      <c r="O118" s="68">
        <f t="shared" si="10"/>
        <v>4572992</v>
      </c>
      <c r="P118" s="69">
        <f t="shared" si="9"/>
        <v>213.61136023916293</v>
      </c>
      <c r="Q118" s="80" t="s">
        <v>190</v>
      </c>
      <c r="R118" s="9"/>
      <c r="S118" s="79"/>
    </row>
    <row r="119" spans="1:19" s="3" customFormat="1" ht="27" customHeight="1">
      <c r="A119" s="20"/>
      <c r="B119" s="58" t="s">
        <v>22</v>
      </c>
      <c r="C119" s="58">
        <v>100</v>
      </c>
      <c r="D119" s="73" t="s">
        <v>224</v>
      </c>
      <c r="E119" s="32">
        <v>20</v>
      </c>
      <c r="F119" s="70">
        <v>18</v>
      </c>
      <c r="G119" s="70">
        <v>152075</v>
      </c>
      <c r="H119" s="62">
        <f aca="true" t="shared" si="13" ref="H119:H124">IF(AND(F119&gt;0,G119&gt;0),G119/F119,0)</f>
        <v>8448.611111111111</v>
      </c>
      <c r="I119" s="28"/>
      <c r="J119" s="39">
        <v>20</v>
      </c>
      <c r="K119" s="64">
        <v>74</v>
      </c>
      <c r="L119" s="65">
        <v>1229390</v>
      </c>
      <c r="M119" s="69">
        <f t="shared" si="8"/>
        <v>16613.37837837838</v>
      </c>
      <c r="N119" s="67">
        <v>6881</v>
      </c>
      <c r="O119" s="68">
        <f t="shared" si="10"/>
        <v>1229390</v>
      </c>
      <c r="P119" s="69">
        <f t="shared" si="9"/>
        <v>178.6644383083854</v>
      </c>
      <c r="Q119" s="49"/>
      <c r="R119" s="9"/>
      <c r="S119" s="79"/>
    </row>
    <row r="120" spans="1:19" s="3" customFormat="1" ht="27" customHeight="1">
      <c r="A120" s="20"/>
      <c r="B120" s="58" t="s">
        <v>22</v>
      </c>
      <c r="C120" s="58">
        <v>34</v>
      </c>
      <c r="D120" s="73" t="s">
        <v>225</v>
      </c>
      <c r="E120" s="32">
        <v>20</v>
      </c>
      <c r="F120" s="70">
        <v>299</v>
      </c>
      <c r="G120" s="70">
        <v>1966760</v>
      </c>
      <c r="H120" s="62">
        <f t="shared" si="13"/>
        <v>6577.792642140468</v>
      </c>
      <c r="I120" s="28"/>
      <c r="J120" s="39">
        <v>40</v>
      </c>
      <c r="K120" s="64">
        <v>314</v>
      </c>
      <c r="L120" s="65">
        <v>3398700</v>
      </c>
      <c r="M120" s="69">
        <f t="shared" si="8"/>
        <v>10823.885350318471</v>
      </c>
      <c r="N120" s="67">
        <v>22658</v>
      </c>
      <c r="O120" s="68">
        <f t="shared" si="10"/>
        <v>3398700</v>
      </c>
      <c r="P120" s="69">
        <f t="shared" si="9"/>
        <v>150</v>
      </c>
      <c r="Q120" s="49"/>
      <c r="R120" s="9"/>
      <c r="S120" s="79"/>
    </row>
    <row r="121" spans="1:19" s="3" customFormat="1" ht="27" customHeight="1">
      <c r="A121" s="20"/>
      <c r="B121" s="58" t="s">
        <v>22</v>
      </c>
      <c r="C121" s="58">
        <v>44</v>
      </c>
      <c r="D121" s="73" t="s">
        <v>100</v>
      </c>
      <c r="E121" s="32">
        <v>34</v>
      </c>
      <c r="F121" s="32">
        <v>359</v>
      </c>
      <c r="G121" s="32">
        <v>5612940</v>
      </c>
      <c r="H121" s="62">
        <f t="shared" si="13"/>
        <v>15634.930362116991</v>
      </c>
      <c r="I121" s="28"/>
      <c r="J121" s="39">
        <v>34</v>
      </c>
      <c r="K121" s="64">
        <v>460</v>
      </c>
      <c r="L121" s="65">
        <v>9111265</v>
      </c>
      <c r="M121" s="69">
        <f t="shared" si="8"/>
        <v>19807.097826086956</v>
      </c>
      <c r="N121" s="67">
        <v>51449</v>
      </c>
      <c r="O121" s="68">
        <f t="shared" si="10"/>
        <v>9111265</v>
      </c>
      <c r="P121" s="69">
        <f t="shared" si="9"/>
        <v>177.09314078019008</v>
      </c>
      <c r="Q121" s="49"/>
      <c r="R121" s="9"/>
      <c r="S121" s="79"/>
    </row>
    <row r="122" spans="1:19" s="3" customFormat="1" ht="27" customHeight="1">
      <c r="A122" s="20"/>
      <c r="B122" s="58" t="s">
        <v>22</v>
      </c>
      <c r="C122" s="58">
        <v>101</v>
      </c>
      <c r="D122" s="73" t="s">
        <v>153</v>
      </c>
      <c r="E122" s="32">
        <v>10</v>
      </c>
      <c r="F122" s="70">
        <v>20</v>
      </c>
      <c r="G122" s="70">
        <v>197300</v>
      </c>
      <c r="H122" s="62">
        <f t="shared" si="13"/>
        <v>9865</v>
      </c>
      <c r="I122" s="28"/>
      <c r="J122" s="39">
        <v>10</v>
      </c>
      <c r="K122" s="64">
        <v>141</v>
      </c>
      <c r="L122" s="65">
        <v>1470200</v>
      </c>
      <c r="M122" s="69">
        <f t="shared" si="8"/>
        <v>10426.95035460993</v>
      </c>
      <c r="N122" s="67">
        <v>7351</v>
      </c>
      <c r="O122" s="68">
        <f t="shared" si="10"/>
        <v>1470200</v>
      </c>
      <c r="P122" s="69">
        <f t="shared" si="9"/>
        <v>200</v>
      </c>
      <c r="Q122" s="49"/>
      <c r="R122" s="9"/>
      <c r="S122" s="79"/>
    </row>
    <row r="123" spans="1:19" s="3" customFormat="1" ht="27" customHeight="1">
      <c r="A123" s="20"/>
      <c r="B123" s="58" t="s">
        <v>22</v>
      </c>
      <c r="C123" s="58">
        <v>27</v>
      </c>
      <c r="D123" s="73" t="s">
        <v>27</v>
      </c>
      <c r="E123" s="32">
        <v>10</v>
      </c>
      <c r="F123" s="70">
        <v>12</v>
      </c>
      <c r="G123" s="70">
        <v>238000</v>
      </c>
      <c r="H123" s="62">
        <f t="shared" si="13"/>
        <v>19833.333333333332</v>
      </c>
      <c r="I123" s="28"/>
      <c r="J123" s="39">
        <v>10</v>
      </c>
      <c r="K123" s="64">
        <v>12</v>
      </c>
      <c r="L123" s="65">
        <v>257600</v>
      </c>
      <c r="M123" s="69">
        <f t="shared" si="8"/>
        <v>21466.666666666668</v>
      </c>
      <c r="N123" s="67">
        <v>1239</v>
      </c>
      <c r="O123" s="68">
        <f t="shared" si="10"/>
        <v>257600</v>
      </c>
      <c r="P123" s="69">
        <f t="shared" si="9"/>
        <v>207.909604519774</v>
      </c>
      <c r="Q123" s="49"/>
      <c r="R123" s="9"/>
      <c r="S123" s="79"/>
    </row>
    <row r="124" spans="1:19" s="3" customFormat="1" ht="27" customHeight="1">
      <c r="A124" s="20"/>
      <c r="B124" s="58" t="s">
        <v>22</v>
      </c>
      <c r="C124" s="58">
        <v>56</v>
      </c>
      <c r="D124" s="73" t="s">
        <v>226</v>
      </c>
      <c r="E124" s="32">
        <v>20</v>
      </c>
      <c r="F124" s="70">
        <v>191</v>
      </c>
      <c r="G124" s="70">
        <v>1991350</v>
      </c>
      <c r="H124" s="62">
        <f t="shared" si="13"/>
        <v>10425.916230366493</v>
      </c>
      <c r="I124" s="28"/>
      <c r="J124" s="39">
        <v>20</v>
      </c>
      <c r="K124" s="64">
        <v>272</v>
      </c>
      <c r="L124" s="65">
        <v>3643708</v>
      </c>
      <c r="M124" s="69">
        <f t="shared" si="8"/>
        <v>13395.985294117647</v>
      </c>
      <c r="N124" s="67">
        <v>26569</v>
      </c>
      <c r="O124" s="68">
        <f t="shared" si="10"/>
        <v>3643708</v>
      </c>
      <c r="P124" s="69">
        <f t="shared" si="9"/>
        <v>137.14133012157026</v>
      </c>
      <c r="Q124" s="49"/>
      <c r="R124" s="9"/>
      <c r="S124" s="79"/>
    </row>
    <row r="125" spans="1:19" s="3" customFormat="1" ht="27" customHeight="1">
      <c r="A125" s="20"/>
      <c r="B125" s="58" t="s">
        <v>22</v>
      </c>
      <c r="C125" s="4">
        <v>124</v>
      </c>
      <c r="D125" s="73" t="s">
        <v>175</v>
      </c>
      <c r="E125" s="7"/>
      <c r="F125" s="7"/>
      <c r="G125" s="7"/>
      <c r="H125" s="8"/>
      <c r="I125" s="28"/>
      <c r="J125" s="39">
        <v>20</v>
      </c>
      <c r="K125" s="64">
        <v>120</v>
      </c>
      <c r="L125" s="65">
        <v>953701</v>
      </c>
      <c r="M125" s="69">
        <f t="shared" si="8"/>
        <v>7947.508333333333</v>
      </c>
      <c r="N125" s="67">
        <v>4380</v>
      </c>
      <c r="O125" s="68">
        <f t="shared" si="10"/>
        <v>953701</v>
      </c>
      <c r="P125" s="69">
        <f t="shared" si="9"/>
        <v>217.73995433789955</v>
      </c>
      <c r="Q125" s="80" t="s">
        <v>190</v>
      </c>
      <c r="R125" s="9"/>
      <c r="S125" s="79"/>
    </row>
    <row r="126" spans="1:19" s="3" customFormat="1" ht="27" customHeight="1">
      <c r="A126" s="20"/>
      <c r="B126" s="58" t="s">
        <v>22</v>
      </c>
      <c r="C126" s="4">
        <v>125</v>
      </c>
      <c r="D126" s="73" t="s">
        <v>176</v>
      </c>
      <c r="E126" s="7"/>
      <c r="F126" s="7"/>
      <c r="G126" s="7"/>
      <c r="H126" s="8"/>
      <c r="I126" s="28"/>
      <c r="J126" s="39">
        <v>20</v>
      </c>
      <c r="K126" s="64">
        <v>200</v>
      </c>
      <c r="L126" s="65">
        <v>1386970</v>
      </c>
      <c r="M126" s="69">
        <f t="shared" si="8"/>
        <v>6934.85</v>
      </c>
      <c r="N126" s="67">
        <v>24192</v>
      </c>
      <c r="O126" s="68">
        <f t="shared" si="10"/>
        <v>1386970</v>
      </c>
      <c r="P126" s="69">
        <f t="shared" si="9"/>
        <v>57.33176256613756</v>
      </c>
      <c r="Q126" s="80" t="s">
        <v>190</v>
      </c>
      <c r="R126" s="9"/>
      <c r="S126" s="79"/>
    </row>
    <row r="127" spans="1:19" s="3" customFormat="1" ht="27" customHeight="1">
      <c r="A127" s="20"/>
      <c r="B127" s="58" t="s">
        <v>22</v>
      </c>
      <c r="C127" s="58">
        <v>72</v>
      </c>
      <c r="D127" s="73" t="s">
        <v>181</v>
      </c>
      <c r="E127" s="32">
        <v>20</v>
      </c>
      <c r="F127" s="70">
        <v>284</v>
      </c>
      <c r="G127" s="70">
        <v>1753520</v>
      </c>
      <c r="H127" s="62">
        <f>IF(AND(F127&gt;0,G127&gt;0),G127/F127,0)</f>
        <v>6174.366197183099</v>
      </c>
      <c r="I127" s="28"/>
      <c r="J127" s="39">
        <v>20</v>
      </c>
      <c r="K127" s="64">
        <v>295</v>
      </c>
      <c r="L127" s="65">
        <v>2445110</v>
      </c>
      <c r="M127" s="69">
        <f t="shared" si="8"/>
        <v>8288.50847457627</v>
      </c>
      <c r="N127" s="67">
        <v>30015</v>
      </c>
      <c r="O127" s="68">
        <f t="shared" si="10"/>
        <v>2445110</v>
      </c>
      <c r="P127" s="69">
        <f t="shared" si="9"/>
        <v>81.46293519906713</v>
      </c>
      <c r="Q127" s="49"/>
      <c r="R127" s="9"/>
      <c r="S127" s="79"/>
    </row>
    <row r="128" spans="1:19" s="3" customFormat="1" ht="27" customHeight="1">
      <c r="A128" s="20"/>
      <c r="B128" s="58" t="s">
        <v>22</v>
      </c>
      <c r="C128" s="58">
        <v>30</v>
      </c>
      <c r="D128" s="76" t="s">
        <v>86</v>
      </c>
      <c r="E128" s="7">
        <v>20</v>
      </c>
      <c r="F128" s="32">
        <v>122</v>
      </c>
      <c r="G128" s="32">
        <v>446900</v>
      </c>
      <c r="H128" s="62">
        <f>IF(AND(F128&gt;0,G128&gt;0),G128/F128,0)</f>
        <v>3663.1147540983607</v>
      </c>
      <c r="I128" s="28"/>
      <c r="J128" s="39">
        <v>30</v>
      </c>
      <c r="K128" s="64">
        <v>165</v>
      </c>
      <c r="L128" s="65">
        <v>652540</v>
      </c>
      <c r="M128" s="69">
        <f t="shared" si="8"/>
        <v>3954.787878787879</v>
      </c>
      <c r="N128" s="67">
        <v>10172</v>
      </c>
      <c r="O128" s="68">
        <f t="shared" si="10"/>
        <v>652540</v>
      </c>
      <c r="P128" s="69">
        <f t="shared" si="9"/>
        <v>64.1506095163193</v>
      </c>
      <c r="Q128" s="49"/>
      <c r="R128" s="9"/>
      <c r="S128" s="79"/>
    </row>
    <row r="129" spans="1:19" s="3" customFormat="1" ht="27" customHeight="1">
      <c r="A129" s="20"/>
      <c r="B129" s="58" t="s">
        <v>22</v>
      </c>
      <c r="C129" s="58">
        <v>58</v>
      </c>
      <c r="D129" s="73" t="s">
        <v>114</v>
      </c>
      <c r="E129" s="32">
        <v>30</v>
      </c>
      <c r="F129" s="70">
        <v>343</v>
      </c>
      <c r="G129" s="70">
        <v>2848050</v>
      </c>
      <c r="H129" s="62">
        <f>IF(AND(F129&gt;0,G129&gt;0),G129/F129,0)</f>
        <v>8303.3527696793</v>
      </c>
      <c r="I129" s="28"/>
      <c r="J129" s="39">
        <v>30</v>
      </c>
      <c r="K129" s="64">
        <v>358</v>
      </c>
      <c r="L129" s="65">
        <v>3407420</v>
      </c>
      <c r="M129" s="69">
        <f t="shared" si="8"/>
        <v>9517.932960893855</v>
      </c>
      <c r="N129" s="67">
        <v>31550</v>
      </c>
      <c r="O129" s="68">
        <f t="shared" si="10"/>
        <v>3407420</v>
      </c>
      <c r="P129" s="69">
        <f t="shared" si="9"/>
        <v>108.00063391442156</v>
      </c>
      <c r="Q129" s="49"/>
      <c r="R129" s="9"/>
      <c r="S129" s="79"/>
    </row>
    <row r="130" spans="1:19" s="3" customFormat="1" ht="27" customHeight="1">
      <c r="A130" s="20"/>
      <c r="B130" s="58" t="s">
        <v>22</v>
      </c>
      <c r="C130" s="4">
        <v>126</v>
      </c>
      <c r="D130" s="73" t="s">
        <v>227</v>
      </c>
      <c r="E130" s="7"/>
      <c r="F130" s="7"/>
      <c r="G130" s="7"/>
      <c r="H130" s="8"/>
      <c r="I130" s="28"/>
      <c r="J130" s="39">
        <v>35</v>
      </c>
      <c r="K130" s="64">
        <v>423</v>
      </c>
      <c r="L130" s="65">
        <v>5390227</v>
      </c>
      <c r="M130" s="69">
        <f t="shared" si="8"/>
        <v>12742.853427895981</v>
      </c>
      <c r="N130" s="67">
        <v>55002</v>
      </c>
      <c r="O130" s="68">
        <f t="shared" si="10"/>
        <v>5390227</v>
      </c>
      <c r="P130" s="69">
        <f t="shared" si="9"/>
        <v>98.00056361586851</v>
      </c>
      <c r="Q130" s="80" t="s">
        <v>190</v>
      </c>
      <c r="R130" s="9"/>
      <c r="S130" s="79"/>
    </row>
    <row r="131" spans="1:19" s="3" customFormat="1" ht="27" customHeight="1">
      <c r="A131" s="20"/>
      <c r="B131" s="58" t="s">
        <v>22</v>
      </c>
      <c r="C131" s="4">
        <v>127</v>
      </c>
      <c r="D131" s="73" t="s">
        <v>178</v>
      </c>
      <c r="E131" s="7"/>
      <c r="F131" s="7"/>
      <c r="G131" s="7"/>
      <c r="H131" s="8"/>
      <c r="I131" s="28"/>
      <c r="J131" s="39">
        <v>40</v>
      </c>
      <c r="K131" s="64">
        <v>504</v>
      </c>
      <c r="L131" s="65">
        <v>11731731</v>
      </c>
      <c r="M131" s="69">
        <f t="shared" si="8"/>
        <v>23277.244047619046</v>
      </c>
      <c r="N131" s="67">
        <v>52858</v>
      </c>
      <c r="O131" s="68">
        <f t="shared" si="10"/>
        <v>11731731</v>
      </c>
      <c r="P131" s="69">
        <f t="shared" si="9"/>
        <v>221.94806840970148</v>
      </c>
      <c r="Q131" s="80" t="s">
        <v>190</v>
      </c>
      <c r="R131" s="9"/>
      <c r="S131" s="79"/>
    </row>
    <row r="132" spans="1:19" s="3" customFormat="1" ht="27" customHeight="1">
      <c r="A132" s="20"/>
      <c r="B132" s="20"/>
      <c r="C132" s="4">
        <v>128</v>
      </c>
      <c r="D132" s="73"/>
      <c r="E132" s="7"/>
      <c r="F132" s="7"/>
      <c r="G132" s="7"/>
      <c r="H132" s="8"/>
      <c r="I132" s="28"/>
      <c r="J132" s="39"/>
      <c r="K132" s="64"/>
      <c r="L132" s="65"/>
      <c r="M132" s="66"/>
      <c r="N132" s="67"/>
      <c r="O132" s="68"/>
      <c r="P132" s="69"/>
      <c r="Q132" s="49"/>
      <c r="R132" s="9"/>
      <c r="S132" s="79"/>
    </row>
    <row r="133" spans="1:19" s="3" customFormat="1" ht="27" customHeight="1">
      <c r="A133" s="20"/>
      <c r="B133" s="20"/>
      <c r="C133" s="4">
        <v>129</v>
      </c>
      <c r="D133" s="73"/>
      <c r="E133" s="7"/>
      <c r="F133" s="7"/>
      <c r="G133" s="7"/>
      <c r="H133" s="8"/>
      <c r="I133" s="28"/>
      <c r="J133" s="39"/>
      <c r="K133" s="64"/>
      <c r="L133" s="65"/>
      <c r="M133" s="66"/>
      <c r="N133" s="67"/>
      <c r="O133" s="68"/>
      <c r="P133" s="69"/>
      <c r="Q133" s="49"/>
      <c r="R133" s="9"/>
      <c r="S133" s="79"/>
    </row>
    <row r="134" spans="1:19" s="3" customFormat="1" ht="27" customHeight="1" thickBot="1">
      <c r="A134" s="20"/>
      <c r="B134" s="20"/>
      <c r="C134" s="4">
        <v>130</v>
      </c>
      <c r="D134" s="73"/>
      <c r="E134" s="7"/>
      <c r="F134" s="7"/>
      <c r="G134" s="7"/>
      <c r="H134" s="8"/>
      <c r="I134" s="28"/>
      <c r="J134" s="39"/>
      <c r="K134" s="43"/>
      <c r="L134" s="44"/>
      <c r="M134" s="45"/>
      <c r="N134" s="55"/>
      <c r="O134" s="56"/>
      <c r="P134" s="57"/>
      <c r="Q134" s="49"/>
      <c r="R134" s="9"/>
      <c r="S134" s="79"/>
    </row>
    <row r="135" spans="1:16" s="3" customFormat="1" ht="15" customHeight="1">
      <c r="A135" s="22"/>
      <c r="D135" s="71"/>
      <c r="E135" s="23">
        <f>SUM(E5:E134)</f>
        <v>2023</v>
      </c>
      <c r="F135" s="23">
        <f>SUM(F5:F134)</f>
        <v>20426</v>
      </c>
      <c r="G135" s="23">
        <f>SUM(G5:G134)</f>
        <v>226600921</v>
      </c>
      <c r="H135" s="25">
        <f>IF(AND(F135&gt;0,G135&gt;0),G135/F135,0)</f>
        <v>11093.749192206013</v>
      </c>
      <c r="I135" s="29"/>
      <c r="J135" s="23">
        <f>SUM(J5:J134)</f>
        <v>2537</v>
      </c>
      <c r="K135" s="23">
        <f>SUM(K5:K134)</f>
        <v>26689</v>
      </c>
      <c r="L135" s="23">
        <f>SUM(L5:L134)</f>
        <v>301422951</v>
      </c>
      <c r="M135" s="25">
        <f>IF(AND(K135&gt;0,L135&gt;0),L135/K135,0)</f>
        <v>11293.90201955862</v>
      </c>
      <c r="N135" s="23">
        <f>SUM(N5:N134)</f>
        <v>2418497</v>
      </c>
      <c r="O135" s="23">
        <f>SUM(O5:O134)</f>
        <v>301422951</v>
      </c>
      <c r="P135" s="25">
        <f>IF(AND(N135&gt;0,O135&gt;0),O135/N135,0)</f>
        <v>124.63234438579002</v>
      </c>
    </row>
    <row r="136" spans="1:16" s="3" customFormat="1" ht="15" customHeight="1">
      <c r="A136" s="22"/>
      <c r="D136" s="71"/>
      <c r="E136" s="23"/>
      <c r="F136" s="23"/>
      <c r="G136" s="23"/>
      <c r="H136" s="24"/>
      <c r="I136" s="26"/>
      <c r="J136" s="23"/>
      <c r="K136" s="23"/>
      <c r="L136" s="23"/>
      <c r="M136" s="24"/>
      <c r="N136" s="24"/>
      <c r="O136" s="24"/>
      <c r="P136" s="24"/>
    </row>
    <row r="137" spans="1:16" s="3" customFormat="1" ht="15" customHeight="1">
      <c r="A137" s="22"/>
      <c r="C137" s="3">
        <f>COUNT(C5:C134)</f>
        <v>130</v>
      </c>
      <c r="D137" s="71"/>
      <c r="E137" s="23"/>
      <c r="F137" s="23"/>
      <c r="G137" s="23"/>
      <c r="H137" s="24"/>
      <c r="I137" s="26"/>
      <c r="J137" s="23">
        <f>COUNTA(J5:J134)</f>
        <v>125</v>
      </c>
      <c r="K137" s="23"/>
      <c r="L137" s="23"/>
      <c r="M137" s="24"/>
      <c r="N137" s="24"/>
      <c r="O137" s="24"/>
      <c r="P137" s="24"/>
    </row>
    <row r="138" spans="1:16" s="3" customFormat="1" ht="15" customHeight="1">
      <c r="A138" s="22"/>
      <c r="D138" s="71"/>
      <c r="E138" s="23"/>
      <c r="F138" s="23"/>
      <c r="G138" s="23"/>
      <c r="H138" s="24"/>
      <c r="I138" s="26"/>
      <c r="J138" s="23"/>
      <c r="K138" s="23"/>
      <c r="L138" s="23"/>
      <c r="M138" s="24"/>
      <c r="N138" s="24"/>
      <c r="O138" s="24"/>
      <c r="P138" s="24"/>
    </row>
    <row r="139" spans="1:16" s="3" customFormat="1" ht="15" customHeight="1">
      <c r="A139" s="22"/>
      <c r="D139" s="71"/>
      <c r="E139" s="23"/>
      <c r="F139" s="23"/>
      <c r="G139" s="23"/>
      <c r="H139" s="24"/>
      <c r="I139" s="26"/>
      <c r="J139" s="23"/>
      <c r="K139" s="23"/>
      <c r="L139" s="23"/>
      <c r="M139" s="24"/>
      <c r="N139" s="24"/>
      <c r="O139" s="24"/>
      <c r="P139" s="24"/>
    </row>
    <row r="140" spans="1:16" s="3" customFormat="1" ht="15" customHeight="1">
      <c r="A140" s="22"/>
      <c r="D140" s="71"/>
      <c r="E140" s="23"/>
      <c r="F140" s="23"/>
      <c r="G140" s="23"/>
      <c r="H140" s="24"/>
      <c r="I140" s="26"/>
      <c r="J140" s="23"/>
      <c r="K140" s="23"/>
      <c r="L140" s="23"/>
      <c r="M140" s="24"/>
      <c r="N140" s="24"/>
      <c r="O140" s="24"/>
      <c r="P140" s="24"/>
    </row>
    <row r="141" spans="1:16" s="3" customFormat="1" ht="15" customHeight="1">
      <c r="A141" s="22"/>
      <c r="D141" s="71"/>
      <c r="E141" s="23"/>
      <c r="F141" s="23"/>
      <c r="G141" s="23"/>
      <c r="H141" s="24"/>
      <c r="I141" s="26"/>
      <c r="J141" s="23"/>
      <c r="K141" s="23"/>
      <c r="L141" s="23"/>
      <c r="M141" s="24"/>
      <c r="N141" s="24"/>
      <c r="O141" s="24"/>
      <c r="P141" s="24"/>
    </row>
    <row r="142" spans="1:16" s="3" customFormat="1" ht="15" customHeight="1">
      <c r="A142" s="22"/>
      <c r="D142" s="71"/>
      <c r="E142" s="23"/>
      <c r="F142" s="23"/>
      <c r="G142" s="23"/>
      <c r="H142" s="24"/>
      <c r="I142" s="26"/>
      <c r="J142" s="23"/>
      <c r="K142" s="23"/>
      <c r="L142" s="23"/>
      <c r="M142" s="24"/>
      <c r="N142" s="24"/>
      <c r="O142" s="24"/>
      <c r="P142" s="24"/>
    </row>
    <row r="143" spans="1:16" s="3" customFormat="1" ht="15" customHeight="1">
      <c r="A143" s="22"/>
      <c r="D143" s="71"/>
      <c r="E143" s="23"/>
      <c r="F143" s="23"/>
      <c r="G143" s="23"/>
      <c r="H143" s="24"/>
      <c r="I143" s="26"/>
      <c r="J143" s="23"/>
      <c r="K143" s="23"/>
      <c r="L143" s="23"/>
      <c r="M143" s="24"/>
      <c r="N143" s="24"/>
      <c r="O143" s="24"/>
      <c r="P143" s="24"/>
    </row>
    <row r="144" spans="1:16" s="3" customFormat="1" ht="15" customHeight="1">
      <c r="A144" s="22"/>
      <c r="D144" s="71"/>
      <c r="E144" s="23"/>
      <c r="F144" s="23"/>
      <c r="G144" s="23"/>
      <c r="H144" s="24"/>
      <c r="I144" s="26"/>
      <c r="J144" s="23"/>
      <c r="K144" s="23"/>
      <c r="L144" s="23"/>
      <c r="M144" s="24"/>
      <c r="N144" s="24"/>
      <c r="O144" s="24"/>
      <c r="P144" s="24"/>
    </row>
    <row r="145" spans="1:16" s="3" customFormat="1" ht="15" customHeight="1">
      <c r="A145" s="22"/>
      <c r="D145" s="71"/>
      <c r="E145" s="23"/>
      <c r="F145" s="23"/>
      <c r="G145" s="23"/>
      <c r="H145" s="24"/>
      <c r="I145" s="26"/>
      <c r="J145" s="23"/>
      <c r="K145" s="23"/>
      <c r="L145" s="23"/>
      <c r="M145" s="24"/>
      <c r="N145" s="24"/>
      <c r="O145" s="24"/>
      <c r="P145" s="24"/>
    </row>
    <row r="146" spans="1:16" s="3" customFormat="1" ht="15" customHeight="1">
      <c r="A146" s="22"/>
      <c r="D146" s="71"/>
      <c r="E146" s="23"/>
      <c r="F146" s="23"/>
      <c r="G146" s="23"/>
      <c r="H146" s="24"/>
      <c r="I146" s="26"/>
      <c r="J146" s="23"/>
      <c r="K146" s="23"/>
      <c r="L146" s="23"/>
      <c r="M146" s="24"/>
      <c r="N146" s="24"/>
      <c r="O146" s="24"/>
      <c r="P146" s="24"/>
    </row>
    <row r="147" spans="1:16" s="3" customFormat="1" ht="15" customHeight="1">
      <c r="A147" s="22"/>
      <c r="D147" s="71"/>
      <c r="E147" s="23"/>
      <c r="F147" s="23"/>
      <c r="G147" s="23"/>
      <c r="H147" s="24"/>
      <c r="I147" s="26"/>
      <c r="J147" s="23"/>
      <c r="K147" s="23"/>
      <c r="L147" s="23"/>
      <c r="M147" s="24"/>
      <c r="N147" s="24"/>
      <c r="O147" s="24"/>
      <c r="P147" s="24"/>
    </row>
    <row r="148" spans="1:16" s="3" customFormat="1" ht="15" customHeight="1">
      <c r="A148" s="22"/>
      <c r="D148" s="71"/>
      <c r="E148" s="23"/>
      <c r="F148" s="23"/>
      <c r="G148" s="23"/>
      <c r="H148" s="24"/>
      <c r="I148" s="26"/>
      <c r="J148" s="23"/>
      <c r="K148" s="23"/>
      <c r="L148" s="23"/>
      <c r="M148" s="24"/>
      <c r="N148" s="24"/>
      <c r="O148" s="24"/>
      <c r="P148" s="24"/>
    </row>
    <row r="149" spans="1:16" s="3" customFormat="1" ht="15" customHeight="1">
      <c r="A149" s="22"/>
      <c r="D149" s="71"/>
      <c r="E149" s="23"/>
      <c r="F149" s="23"/>
      <c r="G149" s="23"/>
      <c r="H149" s="24"/>
      <c r="I149" s="26"/>
      <c r="J149" s="23"/>
      <c r="K149" s="23"/>
      <c r="L149" s="23"/>
      <c r="M149" s="24"/>
      <c r="N149" s="24"/>
      <c r="O149" s="24"/>
      <c r="P149" s="24"/>
    </row>
    <row r="150" spans="1:16" s="3" customFormat="1" ht="15" customHeight="1">
      <c r="A150" s="22"/>
      <c r="D150" s="71"/>
      <c r="E150" s="23"/>
      <c r="F150" s="23"/>
      <c r="G150" s="23"/>
      <c r="H150" s="24"/>
      <c r="I150" s="26"/>
      <c r="J150" s="23"/>
      <c r="K150" s="23"/>
      <c r="L150" s="23"/>
      <c r="M150" s="24"/>
      <c r="N150" s="24"/>
      <c r="O150" s="24"/>
      <c r="P150" s="24"/>
    </row>
    <row r="151" spans="1:16" s="3" customFormat="1" ht="15" customHeight="1">
      <c r="A151" s="22"/>
      <c r="D151" s="71"/>
      <c r="E151" s="23"/>
      <c r="F151" s="23"/>
      <c r="G151" s="23"/>
      <c r="H151" s="24"/>
      <c r="I151" s="26"/>
      <c r="J151" s="23"/>
      <c r="K151" s="23"/>
      <c r="L151" s="23"/>
      <c r="M151" s="24"/>
      <c r="N151" s="24"/>
      <c r="O151" s="24"/>
      <c r="P151" s="24"/>
    </row>
    <row r="152" spans="1:16" s="3" customFormat="1" ht="15" customHeight="1">
      <c r="A152" s="22"/>
      <c r="D152" s="71"/>
      <c r="E152" s="23"/>
      <c r="F152" s="23"/>
      <c r="G152" s="23"/>
      <c r="H152" s="24"/>
      <c r="I152" s="26"/>
      <c r="J152" s="23"/>
      <c r="K152" s="23"/>
      <c r="L152" s="23"/>
      <c r="M152" s="24"/>
      <c r="N152" s="24"/>
      <c r="O152" s="24"/>
      <c r="P152" s="24"/>
    </row>
    <row r="153" spans="1:16" s="3" customFormat="1" ht="15" customHeight="1">
      <c r="A153" s="22"/>
      <c r="D153" s="71"/>
      <c r="E153" s="23"/>
      <c r="F153" s="23"/>
      <c r="G153" s="23"/>
      <c r="H153" s="24"/>
      <c r="I153" s="26"/>
      <c r="J153" s="23"/>
      <c r="K153" s="23"/>
      <c r="L153" s="23"/>
      <c r="M153" s="24"/>
      <c r="N153" s="24"/>
      <c r="O153" s="24"/>
      <c r="P153" s="24"/>
    </row>
    <row r="154" spans="1:16" s="3" customFormat="1" ht="15" customHeight="1">
      <c r="A154" s="22"/>
      <c r="D154" s="71"/>
      <c r="E154" s="23"/>
      <c r="F154" s="23"/>
      <c r="G154" s="23"/>
      <c r="H154" s="24"/>
      <c r="I154" s="26"/>
      <c r="J154" s="23"/>
      <c r="K154" s="23"/>
      <c r="L154" s="23"/>
      <c r="M154" s="24"/>
      <c r="N154" s="24"/>
      <c r="O154" s="24"/>
      <c r="P154" s="24"/>
    </row>
    <row r="155" spans="1:16" s="3" customFormat="1" ht="15" customHeight="1">
      <c r="A155" s="22"/>
      <c r="D155" s="71"/>
      <c r="E155" s="23"/>
      <c r="F155" s="23"/>
      <c r="G155" s="23"/>
      <c r="H155" s="24"/>
      <c r="I155" s="26"/>
      <c r="J155" s="23"/>
      <c r="K155" s="23"/>
      <c r="L155" s="23"/>
      <c r="M155" s="24"/>
      <c r="N155" s="24"/>
      <c r="O155" s="24"/>
      <c r="P155" s="24"/>
    </row>
    <row r="156" spans="1:16" s="3" customFormat="1" ht="15" customHeight="1">
      <c r="A156" s="22"/>
      <c r="D156" s="71"/>
      <c r="E156" s="23"/>
      <c r="F156" s="23"/>
      <c r="G156" s="23"/>
      <c r="H156" s="24"/>
      <c r="I156" s="26"/>
      <c r="J156" s="23"/>
      <c r="K156" s="23"/>
      <c r="L156" s="23"/>
      <c r="M156" s="24"/>
      <c r="N156" s="24"/>
      <c r="O156" s="24"/>
      <c r="P156" s="24"/>
    </row>
    <row r="157" spans="1:16" s="3" customFormat="1" ht="15" customHeight="1">
      <c r="A157" s="22"/>
      <c r="D157" s="71"/>
      <c r="E157" s="23"/>
      <c r="F157" s="23"/>
      <c r="G157" s="23"/>
      <c r="H157" s="24"/>
      <c r="I157" s="26"/>
      <c r="J157" s="23"/>
      <c r="K157" s="23"/>
      <c r="L157" s="23"/>
      <c r="M157" s="24"/>
      <c r="N157" s="24"/>
      <c r="O157" s="24"/>
      <c r="P157" s="24"/>
    </row>
    <row r="158" spans="1:16" s="3" customFormat="1" ht="15" customHeight="1">
      <c r="A158" s="22"/>
      <c r="D158" s="71"/>
      <c r="E158" s="23"/>
      <c r="F158" s="23"/>
      <c r="G158" s="23"/>
      <c r="H158" s="24"/>
      <c r="I158" s="26"/>
      <c r="J158" s="23"/>
      <c r="K158" s="23"/>
      <c r="L158" s="23"/>
      <c r="M158" s="24"/>
      <c r="N158" s="24"/>
      <c r="O158" s="24"/>
      <c r="P158" s="24"/>
    </row>
    <row r="159" spans="1:16" s="3" customFormat="1" ht="15" customHeight="1">
      <c r="A159" s="22"/>
      <c r="D159" s="71"/>
      <c r="E159" s="23"/>
      <c r="F159" s="23"/>
      <c r="G159" s="23"/>
      <c r="H159" s="24"/>
      <c r="I159" s="26"/>
      <c r="J159" s="23"/>
      <c r="K159" s="23"/>
      <c r="L159" s="23"/>
      <c r="M159" s="24"/>
      <c r="N159" s="24"/>
      <c r="O159" s="24"/>
      <c r="P159" s="24"/>
    </row>
    <row r="160" spans="1:16" s="3" customFormat="1" ht="15" customHeight="1">
      <c r="A160" s="22"/>
      <c r="D160" s="71"/>
      <c r="E160" s="23"/>
      <c r="F160" s="23"/>
      <c r="G160" s="23"/>
      <c r="H160" s="24"/>
      <c r="I160" s="26"/>
      <c r="J160" s="23"/>
      <c r="K160" s="23"/>
      <c r="L160" s="23"/>
      <c r="M160" s="24"/>
      <c r="N160" s="24"/>
      <c r="O160" s="24"/>
      <c r="P160" s="24"/>
    </row>
    <row r="161" spans="1:16" s="3" customFormat="1" ht="15" customHeight="1">
      <c r="A161" s="22"/>
      <c r="D161" s="71"/>
      <c r="E161" s="23"/>
      <c r="F161" s="23"/>
      <c r="G161" s="23"/>
      <c r="H161" s="24"/>
      <c r="I161" s="26"/>
      <c r="J161" s="23"/>
      <c r="K161" s="23"/>
      <c r="L161" s="23"/>
      <c r="M161" s="24"/>
      <c r="N161" s="24"/>
      <c r="O161" s="24"/>
      <c r="P161" s="24"/>
    </row>
    <row r="162" spans="1:16" s="3" customFormat="1" ht="15" customHeight="1">
      <c r="A162" s="22"/>
      <c r="D162" s="71"/>
      <c r="E162" s="23"/>
      <c r="F162" s="23"/>
      <c r="G162" s="23"/>
      <c r="H162" s="24"/>
      <c r="I162" s="26"/>
      <c r="J162" s="23"/>
      <c r="K162" s="23"/>
      <c r="L162" s="23"/>
      <c r="M162" s="24"/>
      <c r="N162" s="24"/>
      <c r="O162" s="24"/>
      <c r="P162" s="24"/>
    </row>
    <row r="163" spans="1:16" s="3" customFormat="1" ht="15" customHeight="1">
      <c r="A163" s="22"/>
      <c r="D163" s="71"/>
      <c r="E163" s="23"/>
      <c r="F163" s="23"/>
      <c r="G163" s="23"/>
      <c r="H163" s="24"/>
      <c r="I163" s="26"/>
      <c r="J163" s="23"/>
      <c r="K163" s="23"/>
      <c r="L163" s="23"/>
      <c r="M163" s="24"/>
      <c r="N163" s="24"/>
      <c r="O163" s="24"/>
      <c r="P163" s="24"/>
    </row>
    <row r="164" spans="1:16" s="3" customFormat="1" ht="15" customHeight="1">
      <c r="A164" s="22"/>
      <c r="D164" s="71"/>
      <c r="E164" s="23"/>
      <c r="F164" s="23"/>
      <c r="G164" s="23"/>
      <c r="H164" s="24"/>
      <c r="I164" s="26"/>
      <c r="J164" s="23"/>
      <c r="K164" s="23"/>
      <c r="L164" s="23"/>
      <c r="M164" s="24"/>
      <c r="N164" s="24"/>
      <c r="O164" s="24"/>
      <c r="P164" s="24"/>
    </row>
    <row r="165" spans="1:16" s="3" customFormat="1" ht="15" customHeight="1">
      <c r="A165" s="22"/>
      <c r="D165" s="71"/>
      <c r="E165" s="23"/>
      <c r="F165" s="23"/>
      <c r="G165" s="23"/>
      <c r="H165" s="24"/>
      <c r="I165" s="26"/>
      <c r="J165" s="23"/>
      <c r="K165" s="23"/>
      <c r="L165" s="23"/>
      <c r="M165" s="24"/>
      <c r="N165" s="24"/>
      <c r="O165" s="24"/>
      <c r="P165" s="24"/>
    </row>
    <row r="166" spans="1:16" s="3" customFormat="1" ht="15" customHeight="1">
      <c r="A166" s="22"/>
      <c r="D166" s="71"/>
      <c r="E166" s="23"/>
      <c r="F166" s="23"/>
      <c r="G166" s="23"/>
      <c r="H166" s="24"/>
      <c r="I166" s="26"/>
      <c r="J166" s="23"/>
      <c r="K166" s="23"/>
      <c r="L166" s="23"/>
      <c r="M166" s="24"/>
      <c r="N166" s="24"/>
      <c r="O166" s="24"/>
      <c r="P166" s="24"/>
    </row>
    <row r="167" spans="1:16" s="3" customFormat="1" ht="15" customHeight="1">
      <c r="A167" s="22"/>
      <c r="D167" s="71"/>
      <c r="E167" s="23"/>
      <c r="F167" s="23"/>
      <c r="G167" s="23"/>
      <c r="H167" s="24"/>
      <c r="I167" s="26"/>
      <c r="J167" s="23"/>
      <c r="K167" s="23"/>
      <c r="L167" s="23"/>
      <c r="M167" s="24"/>
      <c r="N167" s="24"/>
      <c r="O167" s="24"/>
      <c r="P167" s="24"/>
    </row>
    <row r="168" spans="1:16" s="3" customFormat="1" ht="15" customHeight="1">
      <c r="A168" s="22"/>
      <c r="D168" s="71"/>
      <c r="E168" s="23"/>
      <c r="F168" s="23"/>
      <c r="G168" s="23"/>
      <c r="H168" s="24"/>
      <c r="I168" s="26"/>
      <c r="J168" s="23"/>
      <c r="K168" s="23"/>
      <c r="L168" s="23"/>
      <c r="M168" s="24"/>
      <c r="N168" s="24"/>
      <c r="O168" s="24"/>
      <c r="P168" s="24"/>
    </row>
    <row r="169" spans="1:16" s="3" customFormat="1" ht="15" customHeight="1">
      <c r="A169" s="22"/>
      <c r="D169" s="71"/>
      <c r="E169" s="23"/>
      <c r="F169" s="23"/>
      <c r="G169" s="23"/>
      <c r="H169" s="24"/>
      <c r="I169" s="26"/>
      <c r="J169" s="23"/>
      <c r="K169" s="23"/>
      <c r="L169" s="23"/>
      <c r="M169" s="24"/>
      <c r="N169" s="24"/>
      <c r="O169" s="24"/>
      <c r="P169" s="24"/>
    </row>
    <row r="170" spans="1:16" s="3" customFormat="1" ht="15" customHeight="1">
      <c r="A170" s="22"/>
      <c r="D170" s="71"/>
      <c r="E170" s="23"/>
      <c r="F170" s="23"/>
      <c r="G170" s="23"/>
      <c r="H170" s="24"/>
      <c r="I170" s="26"/>
      <c r="J170" s="23"/>
      <c r="K170" s="23"/>
      <c r="L170" s="23"/>
      <c r="M170" s="24"/>
      <c r="N170" s="24"/>
      <c r="O170" s="24"/>
      <c r="P170" s="24"/>
    </row>
    <row r="171" spans="1:16" s="3" customFormat="1" ht="15" customHeight="1">
      <c r="A171" s="22"/>
      <c r="D171" s="71"/>
      <c r="E171" s="23"/>
      <c r="F171" s="23"/>
      <c r="G171" s="23"/>
      <c r="H171" s="24"/>
      <c r="I171" s="26"/>
      <c r="J171" s="23"/>
      <c r="K171" s="23"/>
      <c r="L171" s="23"/>
      <c r="M171" s="24"/>
      <c r="N171" s="24"/>
      <c r="O171" s="24"/>
      <c r="P171" s="24"/>
    </row>
    <row r="172" spans="1:16" s="3" customFormat="1" ht="15" customHeight="1">
      <c r="A172" s="22"/>
      <c r="D172" s="71"/>
      <c r="E172" s="23"/>
      <c r="F172" s="23"/>
      <c r="G172" s="23"/>
      <c r="H172" s="24"/>
      <c r="I172" s="26"/>
      <c r="J172" s="23"/>
      <c r="K172" s="23"/>
      <c r="L172" s="23"/>
      <c r="M172" s="24"/>
      <c r="N172" s="24"/>
      <c r="O172" s="24"/>
      <c r="P172" s="24"/>
    </row>
    <row r="173" spans="1:16" s="3" customFormat="1" ht="15" customHeight="1">
      <c r="A173" s="22"/>
      <c r="D173" s="71"/>
      <c r="E173" s="23"/>
      <c r="F173" s="23"/>
      <c r="G173" s="23"/>
      <c r="H173" s="24"/>
      <c r="I173" s="26"/>
      <c r="J173" s="23"/>
      <c r="K173" s="23"/>
      <c r="L173" s="23"/>
      <c r="M173" s="24"/>
      <c r="N173" s="24"/>
      <c r="O173" s="24"/>
      <c r="P173" s="24"/>
    </row>
    <row r="174" spans="1:16" s="3" customFormat="1" ht="15" customHeight="1">
      <c r="A174" s="22"/>
      <c r="D174" s="71"/>
      <c r="E174" s="23"/>
      <c r="F174" s="23"/>
      <c r="G174" s="23"/>
      <c r="H174" s="24"/>
      <c r="I174" s="26"/>
      <c r="J174" s="23"/>
      <c r="K174" s="23"/>
      <c r="L174" s="23"/>
      <c r="M174" s="24"/>
      <c r="N174" s="24"/>
      <c r="O174" s="24"/>
      <c r="P174" s="24"/>
    </row>
    <row r="175" spans="1:16" s="3" customFormat="1" ht="15" customHeight="1">
      <c r="A175" s="22"/>
      <c r="D175" s="71"/>
      <c r="E175" s="23"/>
      <c r="F175" s="23"/>
      <c r="G175" s="23"/>
      <c r="H175" s="24"/>
      <c r="I175" s="26"/>
      <c r="J175" s="23"/>
      <c r="K175" s="23"/>
      <c r="L175" s="23"/>
      <c r="M175" s="24"/>
      <c r="N175" s="24"/>
      <c r="O175" s="24"/>
      <c r="P175" s="24"/>
    </row>
    <row r="176" spans="1:16" s="3" customFormat="1" ht="15" customHeight="1">
      <c r="A176" s="22"/>
      <c r="D176" s="71"/>
      <c r="E176" s="23"/>
      <c r="F176" s="23"/>
      <c r="G176" s="23"/>
      <c r="H176" s="24"/>
      <c r="I176" s="26"/>
      <c r="J176" s="23"/>
      <c r="K176" s="23"/>
      <c r="L176" s="23"/>
      <c r="M176" s="24"/>
      <c r="N176" s="24"/>
      <c r="O176" s="24"/>
      <c r="P176" s="24"/>
    </row>
    <row r="177" spans="1:16" s="3" customFormat="1" ht="15" customHeight="1">
      <c r="A177" s="22"/>
      <c r="D177" s="71"/>
      <c r="E177" s="23"/>
      <c r="F177" s="23"/>
      <c r="G177" s="23"/>
      <c r="H177" s="24"/>
      <c r="I177" s="26"/>
      <c r="J177" s="23"/>
      <c r="K177" s="23"/>
      <c r="L177" s="23"/>
      <c r="M177" s="24"/>
      <c r="N177" s="24"/>
      <c r="O177" s="24"/>
      <c r="P177" s="24"/>
    </row>
    <row r="178" spans="1:16" s="3" customFormat="1" ht="15" customHeight="1">
      <c r="A178" s="22"/>
      <c r="D178" s="71"/>
      <c r="E178" s="23"/>
      <c r="F178" s="23"/>
      <c r="G178" s="23"/>
      <c r="H178" s="24"/>
      <c r="I178" s="26"/>
      <c r="J178" s="23"/>
      <c r="K178" s="23"/>
      <c r="L178" s="23"/>
      <c r="M178" s="24"/>
      <c r="N178" s="24"/>
      <c r="O178" s="24"/>
      <c r="P178" s="24"/>
    </row>
    <row r="179" spans="1:16" s="3" customFormat="1" ht="15" customHeight="1">
      <c r="A179" s="22"/>
      <c r="D179" s="71"/>
      <c r="E179" s="23"/>
      <c r="F179" s="23"/>
      <c r="G179" s="23"/>
      <c r="H179" s="24"/>
      <c r="I179" s="26"/>
      <c r="J179" s="23"/>
      <c r="K179" s="23"/>
      <c r="L179" s="23"/>
      <c r="M179" s="24"/>
      <c r="N179" s="24"/>
      <c r="O179" s="24"/>
      <c r="P179" s="24"/>
    </row>
    <row r="180" spans="1:16" s="3" customFormat="1" ht="15" customHeight="1">
      <c r="A180" s="22"/>
      <c r="D180" s="71"/>
      <c r="E180" s="23"/>
      <c r="F180" s="23"/>
      <c r="G180" s="23"/>
      <c r="H180" s="24"/>
      <c r="I180" s="26"/>
      <c r="J180" s="23"/>
      <c r="K180" s="23"/>
      <c r="L180" s="23"/>
      <c r="M180" s="24"/>
      <c r="N180" s="24"/>
      <c r="O180" s="24"/>
      <c r="P180" s="24"/>
    </row>
    <row r="181" spans="1:16" s="3" customFormat="1" ht="15" customHeight="1">
      <c r="A181" s="22"/>
      <c r="D181" s="71"/>
      <c r="E181" s="23"/>
      <c r="F181" s="23"/>
      <c r="G181" s="23"/>
      <c r="H181" s="24"/>
      <c r="I181" s="26"/>
      <c r="J181" s="23"/>
      <c r="K181" s="23"/>
      <c r="L181" s="23"/>
      <c r="M181" s="24"/>
      <c r="N181" s="24"/>
      <c r="O181" s="24"/>
      <c r="P181" s="24"/>
    </row>
    <row r="182" spans="1:16" s="3" customFormat="1" ht="15" customHeight="1">
      <c r="A182" s="22"/>
      <c r="D182" s="71"/>
      <c r="E182" s="23"/>
      <c r="F182" s="23"/>
      <c r="G182" s="23"/>
      <c r="H182" s="24"/>
      <c r="I182" s="26"/>
      <c r="J182" s="23"/>
      <c r="K182" s="23"/>
      <c r="L182" s="23"/>
      <c r="M182" s="24"/>
      <c r="N182" s="24"/>
      <c r="O182" s="24"/>
      <c r="P182" s="24"/>
    </row>
    <row r="183" spans="1:16" s="3" customFormat="1" ht="15" customHeight="1">
      <c r="A183" s="22"/>
      <c r="D183" s="71"/>
      <c r="E183" s="23"/>
      <c r="F183" s="23"/>
      <c r="G183" s="23"/>
      <c r="H183" s="24"/>
      <c r="I183" s="26"/>
      <c r="J183" s="23"/>
      <c r="K183" s="23"/>
      <c r="L183" s="23"/>
      <c r="M183" s="24"/>
      <c r="N183" s="24"/>
      <c r="O183" s="24"/>
      <c r="P183" s="24"/>
    </row>
    <row r="184" spans="1:16" s="3" customFormat="1" ht="15" customHeight="1">
      <c r="A184" s="22"/>
      <c r="D184" s="71"/>
      <c r="E184" s="23"/>
      <c r="F184" s="23"/>
      <c r="G184" s="23"/>
      <c r="H184" s="24"/>
      <c r="I184" s="26"/>
      <c r="J184" s="23"/>
      <c r="K184" s="23"/>
      <c r="L184" s="23"/>
      <c r="M184" s="24"/>
      <c r="N184" s="24"/>
      <c r="O184" s="24"/>
      <c r="P184" s="24"/>
    </row>
    <row r="185" spans="1:16" s="3" customFormat="1" ht="15" customHeight="1">
      <c r="A185" s="22"/>
      <c r="D185" s="71"/>
      <c r="E185" s="23"/>
      <c r="F185" s="23"/>
      <c r="G185" s="23"/>
      <c r="H185" s="24"/>
      <c r="I185" s="26"/>
      <c r="J185" s="23"/>
      <c r="K185" s="23"/>
      <c r="L185" s="23"/>
      <c r="M185" s="24"/>
      <c r="N185" s="24"/>
      <c r="O185" s="24"/>
      <c r="P185" s="24"/>
    </row>
    <row r="186" spans="1:16" s="3" customFormat="1" ht="15" customHeight="1">
      <c r="A186" s="22"/>
      <c r="D186" s="71"/>
      <c r="E186" s="23"/>
      <c r="F186" s="23"/>
      <c r="G186" s="23"/>
      <c r="H186" s="24"/>
      <c r="I186" s="26"/>
      <c r="J186" s="23"/>
      <c r="K186" s="23"/>
      <c r="L186" s="23"/>
      <c r="M186" s="24"/>
      <c r="N186" s="24"/>
      <c r="O186" s="24"/>
      <c r="P186" s="24"/>
    </row>
    <row r="187" spans="1:16" s="3" customFormat="1" ht="15" customHeight="1">
      <c r="A187" s="22"/>
      <c r="D187" s="71"/>
      <c r="E187" s="23"/>
      <c r="F187" s="23"/>
      <c r="G187" s="23"/>
      <c r="H187" s="24"/>
      <c r="I187" s="26"/>
      <c r="J187" s="23"/>
      <c r="K187" s="23"/>
      <c r="L187" s="23"/>
      <c r="M187" s="24"/>
      <c r="N187" s="24"/>
      <c r="O187" s="24"/>
      <c r="P187" s="24"/>
    </row>
    <row r="188" spans="1:16" s="3" customFormat="1" ht="15" customHeight="1">
      <c r="A188" s="22"/>
      <c r="D188" s="71"/>
      <c r="E188" s="23"/>
      <c r="F188" s="23"/>
      <c r="G188" s="23"/>
      <c r="H188" s="24"/>
      <c r="I188" s="26"/>
      <c r="J188" s="23"/>
      <c r="K188" s="23"/>
      <c r="L188" s="23"/>
      <c r="M188" s="24"/>
      <c r="N188" s="24"/>
      <c r="O188" s="24"/>
      <c r="P188" s="24"/>
    </row>
    <row r="189" spans="1:16" s="3" customFormat="1" ht="15" customHeight="1">
      <c r="A189" s="22"/>
      <c r="D189" s="71"/>
      <c r="E189" s="23"/>
      <c r="F189" s="23"/>
      <c r="G189" s="23"/>
      <c r="H189" s="24"/>
      <c r="I189" s="26"/>
      <c r="J189" s="23"/>
      <c r="K189" s="23"/>
      <c r="L189" s="23"/>
      <c r="M189" s="24"/>
      <c r="N189" s="24"/>
      <c r="O189" s="24"/>
      <c r="P189" s="24"/>
    </row>
    <row r="190" spans="1:16" s="3" customFormat="1" ht="15" customHeight="1">
      <c r="A190" s="22"/>
      <c r="D190" s="71"/>
      <c r="E190" s="23"/>
      <c r="F190" s="23"/>
      <c r="G190" s="23"/>
      <c r="H190" s="24"/>
      <c r="I190" s="26"/>
      <c r="J190" s="23"/>
      <c r="K190" s="23"/>
      <c r="L190" s="23"/>
      <c r="M190" s="24"/>
      <c r="N190" s="24"/>
      <c r="O190" s="24"/>
      <c r="P190" s="24"/>
    </row>
    <row r="191" spans="1:16" s="3" customFormat="1" ht="15" customHeight="1">
      <c r="A191" s="22"/>
      <c r="D191" s="71"/>
      <c r="E191" s="23"/>
      <c r="F191" s="23"/>
      <c r="G191" s="23"/>
      <c r="H191" s="24"/>
      <c r="I191" s="26"/>
      <c r="J191" s="23"/>
      <c r="K191" s="23"/>
      <c r="L191" s="23"/>
      <c r="M191" s="24"/>
      <c r="N191" s="24"/>
      <c r="O191" s="24"/>
      <c r="P191" s="24"/>
    </row>
    <row r="192" spans="1:16" s="3" customFormat="1" ht="15" customHeight="1">
      <c r="A192" s="22"/>
      <c r="D192" s="71"/>
      <c r="E192" s="23"/>
      <c r="F192" s="23"/>
      <c r="G192" s="23"/>
      <c r="H192" s="24"/>
      <c r="I192" s="26"/>
      <c r="J192" s="23"/>
      <c r="K192" s="23"/>
      <c r="L192" s="23"/>
      <c r="M192" s="24"/>
      <c r="N192" s="24"/>
      <c r="O192" s="24"/>
      <c r="P192" s="24"/>
    </row>
    <row r="193" spans="1:16" s="3" customFormat="1" ht="15" customHeight="1">
      <c r="A193" s="22"/>
      <c r="D193" s="71"/>
      <c r="E193" s="23"/>
      <c r="F193" s="23"/>
      <c r="G193" s="23"/>
      <c r="H193" s="24"/>
      <c r="I193" s="26"/>
      <c r="J193" s="23"/>
      <c r="K193" s="23"/>
      <c r="L193" s="23"/>
      <c r="M193" s="24"/>
      <c r="N193" s="24"/>
      <c r="O193" s="24"/>
      <c r="P193" s="24"/>
    </row>
    <row r="194" spans="1:16" s="3" customFormat="1" ht="15" customHeight="1">
      <c r="A194" s="22"/>
      <c r="D194" s="71"/>
      <c r="E194" s="23"/>
      <c r="F194" s="23"/>
      <c r="G194" s="23"/>
      <c r="H194" s="24"/>
      <c r="I194" s="26"/>
      <c r="J194" s="23"/>
      <c r="K194" s="23"/>
      <c r="L194" s="23"/>
      <c r="M194" s="24"/>
      <c r="N194" s="24"/>
      <c r="O194" s="24"/>
      <c r="P194" s="24"/>
    </row>
    <row r="195" spans="1:16" s="3" customFormat="1" ht="15" customHeight="1">
      <c r="A195" s="22"/>
      <c r="D195" s="71"/>
      <c r="E195" s="23"/>
      <c r="F195" s="23"/>
      <c r="G195" s="23"/>
      <c r="H195" s="24"/>
      <c r="I195" s="26"/>
      <c r="J195" s="23"/>
      <c r="K195" s="23"/>
      <c r="L195" s="23"/>
      <c r="M195" s="24"/>
      <c r="N195" s="24"/>
      <c r="O195" s="24"/>
      <c r="P195" s="24"/>
    </row>
    <row r="196" spans="1:16" s="3" customFormat="1" ht="15" customHeight="1">
      <c r="A196" s="22"/>
      <c r="D196" s="71"/>
      <c r="E196" s="23"/>
      <c r="F196" s="23"/>
      <c r="G196" s="23"/>
      <c r="H196" s="24"/>
      <c r="I196" s="26"/>
      <c r="J196" s="23"/>
      <c r="K196" s="23"/>
      <c r="L196" s="23"/>
      <c r="M196" s="24"/>
      <c r="N196" s="24"/>
      <c r="O196" s="24"/>
      <c r="P196" s="24"/>
    </row>
    <row r="197" spans="1:16" s="3" customFormat="1" ht="15" customHeight="1">
      <c r="A197" s="22"/>
      <c r="D197" s="71"/>
      <c r="E197" s="23"/>
      <c r="F197" s="23"/>
      <c r="G197" s="23"/>
      <c r="H197" s="24"/>
      <c r="I197" s="26"/>
      <c r="J197" s="23"/>
      <c r="K197" s="23"/>
      <c r="L197" s="23"/>
      <c r="M197" s="24"/>
      <c r="N197" s="24"/>
      <c r="O197" s="24"/>
      <c r="P197" s="24"/>
    </row>
    <row r="198" spans="1:16" s="3" customFormat="1" ht="15" customHeight="1">
      <c r="A198" s="22"/>
      <c r="D198" s="71"/>
      <c r="E198" s="23"/>
      <c r="F198" s="23"/>
      <c r="G198" s="23"/>
      <c r="H198" s="24"/>
      <c r="I198" s="26"/>
      <c r="J198" s="23"/>
      <c r="K198" s="23"/>
      <c r="L198" s="23"/>
      <c r="M198" s="24"/>
      <c r="N198" s="24"/>
      <c r="O198" s="24"/>
      <c r="P198" s="24"/>
    </row>
    <row r="199" spans="1:16" s="3" customFormat="1" ht="15" customHeight="1">
      <c r="A199" s="22"/>
      <c r="D199" s="71"/>
      <c r="E199" s="23"/>
      <c r="F199" s="23"/>
      <c r="G199" s="23"/>
      <c r="H199" s="24"/>
      <c r="I199" s="26"/>
      <c r="J199" s="23"/>
      <c r="K199" s="23"/>
      <c r="L199" s="23"/>
      <c r="M199" s="24"/>
      <c r="N199" s="24"/>
      <c r="O199" s="24"/>
      <c r="P199" s="24"/>
    </row>
    <row r="200" spans="1:16" s="3" customFormat="1" ht="15" customHeight="1">
      <c r="A200" s="22"/>
      <c r="D200" s="71"/>
      <c r="E200" s="23"/>
      <c r="F200" s="23"/>
      <c r="G200" s="23"/>
      <c r="H200" s="24"/>
      <c r="I200" s="26"/>
      <c r="J200" s="23"/>
      <c r="K200" s="23"/>
      <c r="L200" s="23"/>
      <c r="M200" s="24"/>
      <c r="N200" s="24"/>
      <c r="O200" s="24"/>
      <c r="P200" s="24"/>
    </row>
    <row r="201" spans="1:16" s="3" customFormat="1" ht="15" customHeight="1">
      <c r="A201" s="22"/>
      <c r="D201" s="71"/>
      <c r="E201" s="23"/>
      <c r="F201" s="23"/>
      <c r="G201" s="23"/>
      <c r="H201" s="24"/>
      <c r="I201" s="26"/>
      <c r="J201" s="23"/>
      <c r="K201" s="23"/>
      <c r="L201" s="23"/>
      <c r="M201" s="24"/>
      <c r="N201" s="24"/>
      <c r="O201" s="24"/>
      <c r="P201" s="24"/>
    </row>
    <row r="202" spans="1:16" s="3" customFormat="1" ht="15" customHeight="1">
      <c r="A202" s="22"/>
      <c r="D202" s="71"/>
      <c r="E202" s="23"/>
      <c r="F202" s="23"/>
      <c r="G202" s="23"/>
      <c r="H202" s="24"/>
      <c r="I202" s="26"/>
      <c r="J202" s="23"/>
      <c r="K202" s="23"/>
      <c r="L202" s="23"/>
      <c r="M202" s="24"/>
      <c r="N202" s="24"/>
      <c r="O202" s="24"/>
      <c r="P202" s="24"/>
    </row>
    <row r="203" spans="1:16" s="3" customFormat="1" ht="15" customHeight="1">
      <c r="A203" s="22"/>
      <c r="D203" s="71"/>
      <c r="E203" s="23"/>
      <c r="F203" s="23"/>
      <c r="G203" s="23"/>
      <c r="H203" s="24"/>
      <c r="I203" s="26"/>
      <c r="J203" s="23"/>
      <c r="K203" s="23"/>
      <c r="L203" s="23"/>
      <c r="M203" s="24"/>
      <c r="N203" s="24"/>
      <c r="O203" s="24"/>
      <c r="P203" s="24"/>
    </row>
    <row r="204" spans="1:16" s="3" customFormat="1" ht="15" customHeight="1">
      <c r="A204" s="22"/>
      <c r="D204" s="71"/>
      <c r="E204" s="23"/>
      <c r="F204" s="23"/>
      <c r="G204" s="23"/>
      <c r="H204" s="24"/>
      <c r="I204" s="26"/>
      <c r="J204" s="23"/>
      <c r="K204" s="23"/>
      <c r="L204" s="23"/>
      <c r="M204" s="24"/>
      <c r="N204" s="24"/>
      <c r="O204" s="24"/>
      <c r="P204" s="24"/>
    </row>
    <row r="205" spans="1:16" s="3" customFormat="1" ht="15" customHeight="1">
      <c r="A205" s="22"/>
      <c r="D205" s="71"/>
      <c r="E205" s="23"/>
      <c r="F205" s="23"/>
      <c r="G205" s="23"/>
      <c r="H205" s="24"/>
      <c r="I205" s="26"/>
      <c r="J205" s="23"/>
      <c r="K205" s="23"/>
      <c r="L205" s="23"/>
      <c r="M205" s="24"/>
      <c r="N205" s="24"/>
      <c r="O205" s="24"/>
      <c r="P205" s="24"/>
    </row>
    <row r="206" spans="1:16" s="3" customFormat="1" ht="15" customHeight="1">
      <c r="A206" s="22"/>
      <c r="D206" s="71"/>
      <c r="E206" s="23"/>
      <c r="F206" s="23"/>
      <c r="G206" s="23"/>
      <c r="H206" s="24"/>
      <c r="I206" s="26"/>
      <c r="J206" s="23"/>
      <c r="K206" s="23"/>
      <c r="L206" s="23"/>
      <c r="M206" s="24"/>
      <c r="N206" s="24"/>
      <c r="O206" s="24"/>
      <c r="P206" s="24"/>
    </row>
    <row r="207" spans="1:16" s="3" customFormat="1" ht="15" customHeight="1">
      <c r="A207" s="22"/>
      <c r="D207" s="71"/>
      <c r="E207" s="23"/>
      <c r="F207" s="23"/>
      <c r="G207" s="23"/>
      <c r="H207" s="24"/>
      <c r="I207" s="26"/>
      <c r="J207" s="23"/>
      <c r="K207" s="23"/>
      <c r="L207" s="23"/>
      <c r="M207" s="24"/>
      <c r="N207" s="24"/>
      <c r="O207" s="24"/>
      <c r="P207" s="24"/>
    </row>
    <row r="208" spans="1:16" s="3" customFormat="1" ht="15" customHeight="1">
      <c r="A208" s="22"/>
      <c r="D208" s="71"/>
      <c r="E208" s="23"/>
      <c r="F208" s="23"/>
      <c r="G208" s="23"/>
      <c r="H208" s="24"/>
      <c r="I208" s="26"/>
      <c r="J208" s="23"/>
      <c r="K208" s="23"/>
      <c r="L208" s="23"/>
      <c r="M208" s="24"/>
      <c r="N208" s="24"/>
      <c r="O208" s="24"/>
      <c r="P208" s="24"/>
    </row>
    <row r="209" spans="1:16" s="3" customFormat="1" ht="15" customHeight="1">
      <c r="A209" s="22"/>
      <c r="D209" s="71"/>
      <c r="E209" s="23"/>
      <c r="F209" s="23"/>
      <c r="G209" s="23"/>
      <c r="H209" s="24"/>
      <c r="I209" s="26"/>
      <c r="J209" s="23"/>
      <c r="K209" s="23"/>
      <c r="L209" s="23"/>
      <c r="M209" s="24"/>
      <c r="N209" s="24"/>
      <c r="O209" s="24"/>
      <c r="P209" s="24"/>
    </row>
    <row r="210" spans="1:16" s="3" customFormat="1" ht="15" customHeight="1">
      <c r="A210" s="22"/>
      <c r="D210" s="71"/>
      <c r="E210" s="23"/>
      <c r="F210" s="23"/>
      <c r="G210" s="23"/>
      <c r="H210" s="24"/>
      <c r="I210" s="26"/>
      <c r="J210" s="23"/>
      <c r="K210" s="23"/>
      <c r="L210" s="23"/>
      <c r="M210" s="24"/>
      <c r="N210" s="24"/>
      <c r="O210" s="24"/>
      <c r="P210" s="24"/>
    </row>
    <row r="211" spans="1:16" s="3" customFormat="1" ht="15" customHeight="1">
      <c r="A211" s="22"/>
      <c r="D211" s="71"/>
      <c r="E211" s="23"/>
      <c r="F211" s="23"/>
      <c r="G211" s="23"/>
      <c r="H211" s="24"/>
      <c r="I211" s="26"/>
      <c r="J211" s="23"/>
      <c r="K211" s="23"/>
      <c r="L211" s="23"/>
      <c r="M211" s="24"/>
      <c r="N211" s="24"/>
      <c r="O211" s="24"/>
      <c r="P211" s="24"/>
    </row>
    <row r="212" spans="1:16" s="3" customFormat="1" ht="15" customHeight="1">
      <c r="A212" s="22"/>
      <c r="D212" s="71"/>
      <c r="E212" s="23"/>
      <c r="F212" s="23"/>
      <c r="G212" s="23"/>
      <c r="H212" s="24"/>
      <c r="I212" s="26"/>
      <c r="J212" s="23"/>
      <c r="K212" s="23"/>
      <c r="L212" s="23"/>
      <c r="M212" s="24"/>
      <c r="N212" s="24"/>
      <c r="O212" s="24"/>
      <c r="P212" s="24"/>
    </row>
    <row r="213" spans="1:16" s="3" customFormat="1" ht="15" customHeight="1">
      <c r="A213" s="22"/>
      <c r="D213" s="71"/>
      <c r="E213" s="23"/>
      <c r="F213" s="23"/>
      <c r="G213" s="23"/>
      <c r="H213" s="24"/>
      <c r="I213" s="26"/>
      <c r="J213" s="23"/>
      <c r="K213" s="23"/>
      <c r="L213" s="23"/>
      <c r="M213" s="24"/>
      <c r="N213" s="24"/>
      <c r="O213" s="24"/>
      <c r="P213" s="24"/>
    </row>
    <row r="214" spans="1:16" s="3" customFormat="1" ht="15" customHeight="1">
      <c r="A214" s="22"/>
      <c r="D214" s="71"/>
      <c r="E214" s="23"/>
      <c r="F214" s="23"/>
      <c r="G214" s="23"/>
      <c r="H214" s="24"/>
      <c r="I214" s="26"/>
      <c r="J214" s="23"/>
      <c r="K214" s="23"/>
      <c r="L214" s="23"/>
      <c r="M214" s="24"/>
      <c r="N214" s="24"/>
      <c r="O214" s="24"/>
      <c r="P214" s="24"/>
    </row>
    <row r="215" spans="1:16" s="3" customFormat="1" ht="15" customHeight="1">
      <c r="A215" s="22"/>
      <c r="D215" s="71"/>
      <c r="E215" s="23"/>
      <c r="F215" s="23"/>
      <c r="G215" s="23"/>
      <c r="H215" s="24"/>
      <c r="I215" s="26"/>
      <c r="J215" s="23"/>
      <c r="K215" s="23"/>
      <c r="L215" s="23"/>
      <c r="M215" s="24"/>
      <c r="N215" s="24"/>
      <c r="O215" s="24"/>
      <c r="P215" s="24"/>
    </row>
    <row r="216" spans="1:16" s="3" customFormat="1" ht="15" customHeight="1">
      <c r="A216" s="22"/>
      <c r="D216" s="71"/>
      <c r="E216" s="23"/>
      <c r="F216" s="23"/>
      <c r="G216" s="23"/>
      <c r="H216" s="24"/>
      <c r="I216" s="26"/>
      <c r="J216" s="23"/>
      <c r="K216" s="23"/>
      <c r="L216" s="23"/>
      <c r="M216" s="24"/>
      <c r="N216" s="24"/>
      <c r="O216" s="24"/>
      <c r="P216" s="24"/>
    </row>
    <row r="217" spans="1:16" s="3" customFormat="1" ht="15" customHeight="1">
      <c r="A217" s="22"/>
      <c r="D217" s="71"/>
      <c r="E217" s="23"/>
      <c r="F217" s="23"/>
      <c r="G217" s="23"/>
      <c r="H217" s="24"/>
      <c r="I217" s="26"/>
      <c r="J217" s="23"/>
      <c r="K217" s="23"/>
      <c r="L217" s="23"/>
      <c r="M217" s="24"/>
      <c r="N217" s="24"/>
      <c r="O217" s="24"/>
      <c r="P217" s="24"/>
    </row>
    <row r="218" spans="1:16" s="3" customFormat="1" ht="15" customHeight="1">
      <c r="A218" s="22"/>
      <c r="D218" s="71"/>
      <c r="E218" s="23"/>
      <c r="F218" s="23"/>
      <c r="G218" s="23"/>
      <c r="H218" s="24"/>
      <c r="I218" s="26"/>
      <c r="J218" s="23"/>
      <c r="K218" s="23"/>
      <c r="L218" s="23"/>
      <c r="M218" s="24"/>
      <c r="N218" s="24"/>
      <c r="O218" s="24"/>
      <c r="P218" s="24"/>
    </row>
    <row r="219" spans="1:16" s="3" customFormat="1" ht="15" customHeight="1">
      <c r="A219" s="22"/>
      <c r="D219" s="71"/>
      <c r="E219" s="23"/>
      <c r="F219" s="23"/>
      <c r="G219" s="23"/>
      <c r="H219" s="24"/>
      <c r="I219" s="26"/>
      <c r="J219" s="23"/>
      <c r="K219" s="23"/>
      <c r="L219" s="23"/>
      <c r="M219" s="24"/>
      <c r="N219" s="24"/>
      <c r="O219" s="24"/>
      <c r="P219" s="24"/>
    </row>
    <row r="220" spans="1:16" s="3" customFormat="1" ht="15" customHeight="1">
      <c r="A220" s="22"/>
      <c r="D220" s="71"/>
      <c r="E220" s="23"/>
      <c r="F220" s="23"/>
      <c r="G220" s="23"/>
      <c r="H220" s="24"/>
      <c r="I220" s="26"/>
      <c r="J220" s="23"/>
      <c r="K220" s="23"/>
      <c r="L220" s="23"/>
      <c r="M220" s="24"/>
      <c r="N220" s="24"/>
      <c r="O220" s="24"/>
      <c r="P220" s="24"/>
    </row>
    <row r="221" spans="1:16" s="3" customFormat="1" ht="15" customHeight="1">
      <c r="A221" s="22"/>
      <c r="D221" s="71"/>
      <c r="E221" s="23"/>
      <c r="F221" s="23"/>
      <c r="G221" s="23"/>
      <c r="H221" s="24"/>
      <c r="I221" s="26"/>
      <c r="J221" s="23"/>
      <c r="K221" s="23"/>
      <c r="L221" s="23"/>
      <c r="M221" s="24"/>
      <c r="N221" s="24"/>
      <c r="O221" s="24"/>
      <c r="P221" s="24"/>
    </row>
    <row r="222" spans="1:16" s="3" customFormat="1" ht="15" customHeight="1">
      <c r="A222" s="22"/>
      <c r="D222" s="71"/>
      <c r="E222" s="23"/>
      <c r="F222" s="23"/>
      <c r="G222" s="23"/>
      <c r="H222" s="24"/>
      <c r="I222" s="26"/>
      <c r="J222" s="23"/>
      <c r="K222" s="23"/>
      <c r="L222" s="23"/>
      <c r="M222" s="24"/>
      <c r="N222" s="24"/>
      <c r="O222" s="24"/>
      <c r="P222" s="24"/>
    </row>
    <row r="223" spans="1:16" s="3" customFormat="1" ht="15" customHeight="1">
      <c r="A223" s="22"/>
      <c r="D223" s="71"/>
      <c r="E223" s="23"/>
      <c r="F223" s="23"/>
      <c r="G223" s="23"/>
      <c r="H223" s="24"/>
      <c r="I223" s="26"/>
      <c r="J223" s="23"/>
      <c r="K223" s="23"/>
      <c r="L223" s="23"/>
      <c r="M223" s="24"/>
      <c r="N223" s="24"/>
      <c r="O223" s="24"/>
      <c r="P223" s="24"/>
    </row>
    <row r="224" spans="1:16" s="3" customFormat="1" ht="15" customHeight="1">
      <c r="A224" s="22"/>
      <c r="D224" s="71"/>
      <c r="E224" s="23"/>
      <c r="F224" s="23"/>
      <c r="G224" s="23"/>
      <c r="H224" s="24"/>
      <c r="I224" s="26"/>
      <c r="J224" s="23"/>
      <c r="K224" s="23"/>
      <c r="L224" s="23"/>
      <c r="M224" s="24"/>
      <c r="N224" s="24"/>
      <c r="O224" s="24"/>
      <c r="P224" s="24"/>
    </row>
    <row r="225" spans="1:16" s="3" customFormat="1" ht="15" customHeight="1">
      <c r="A225" s="22"/>
      <c r="D225" s="71"/>
      <c r="E225" s="23"/>
      <c r="F225" s="23"/>
      <c r="G225" s="23"/>
      <c r="H225" s="24"/>
      <c r="I225" s="26"/>
      <c r="J225" s="23"/>
      <c r="K225" s="23"/>
      <c r="L225" s="23"/>
      <c r="M225" s="24"/>
      <c r="N225" s="24"/>
      <c r="O225" s="24"/>
      <c r="P225" s="24"/>
    </row>
    <row r="226" spans="1:16" s="3" customFormat="1" ht="15" customHeight="1">
      <c r="A226" s="22"/>
      <c r="D226" s="71"/>
      <c r="E226" s="23"/>
      <c r="F226" s="23"/>
      <c r="G226" s="23"/>
      <c r="H226" s="24"/>
      <c r="I226" s="26"/>
      <c r="J226" s="23"/>
      <c r="K226" s="23"/>
      <c r="L226" s="23"/>
      <c r="M226" s="24"/>
      <c r="N226" s="24"/>
      <c r="O226" s="24"/>
      <c r="P226" s="24"/>
    </row>
    <row r="227" spans="1:16" s="3" customFormat="1" ht="15" customHeight="1">
      <c r="A227" s="22"/>
      <c r="D227" s="71"/>
      <c r="E227" s="23"/>
      <c r="F227" s="23"/>
      <c r="G227" s="23"/>
      <c r="H227" s="24"/>
      <c r="I227" s="26"/>
      <c r="J227" s="23"/>
      <c r="K227" s="23"/>
      <c r="L227" s="23"/>
      <c r="M227" s="24"/>
      <c r="N227" s="24"/>
      <c r="O227" s="24"/>
      <c r="P227" s="24"/>
    </row>
    <row r="228" spans="1:16" s="3" customFormat="1" ht="15" customHeight="1">
      <c r="A228" s="22"/>
      <c r="D228" s="71"/>
      <c r="E228" s="23"/>
      <c r="F228" s="23"/>
      <c r="G228" s="23"/>
      <c r="H228" s="24"/>
      <c r="I228" s="26"/>
      <c r="J228" s="23"/>
      <c r="K228" s="23"/>
      <c r="L228" s="23"/>
      <c r="M228" s="24"/>
      <c r="N228" s="24"/>
      <c r="O228" s="24"/>
      <c r="P228" s="24"/>
    </row>
    <row r="229" spans="1:16" s="3" customFormat="1" ht="15" customHeight="1">
      <c r="A229" s="22"/>
      <c r="D229" s="71"/>
      <c r="E229" s="23"/>
      <c r="F229" s="23"/>
      <c r="G229" s="23"/>
      <c r="H229" s="24"/>
      <c r="I229" s="26"/>
      <c r="J229" s="23"/>
      <c r="K229" s="23"/>
      <c r="L229" s="23"/>
      <c r="M229" s="24"/>
      <c r="N229" s="24"/>
      <c r="O229" s="24"/>
      <c r="P229" s="24"/>
    </row>
    <row r="230" spans="1:16" s="3" customFormat="1" ht="15" customHeight="1">
      <c r="A230" s="22"/>
      <c r="D230" s="71"/>
      <c r="E230" s="23"/>
      <c r="F230" s="23"/>
      <c r="G230" s="23"/>
      <c r="H230" s="24"/>
      <c r="I230" s="26"/>
      <c r="J230" s="23"/>
      <c r="K230" s="23"/>
      <c r="L230" s="23"/>
      <c r="M230" s="24"/>
      <c r="N230" s="24"/>
      <c r="O230" s="24"/>
      <c r="P230" s="24"/>
    </row>
    <row r="231" spans="1:16" s="3" customFormat="1" ht="15" customHeight="1">
      <c r="A231" s="22"/>
      <c r="D231" s="71"/>
      <c r="E231" s="23"/>
      <c r="F231" s="23"/>
      <c r="G231" s="23"/>
      <c r="H231" s="24"/>
      <c r="I231" s="26"/>
      <c r="J231" s="23"/>
      <c r="K231" s="23"/>
      <c r="L231" s="23"/>
      <c r="M231" s="24"/>
      <c r="N231" s="24"/>
      <c r="O231" s="24"/>
      <c r="P231" s="24"/>
    </row>
    <row r="232" spans="1:16" s="3" customFormat="1" ht="15" customHeight="1">
      <c r="A232" s="22"/>
      <c r="D232" s="71"/>
      <c r="E232" s="23"/>
      <c r="F232" s="23"/>
      <c r="G232" s="23"/>
      <c r="H232" s="24"/>
      <c r="I232" s="26"/>
      <c r="J232" s="23"/>
      <c r="K232" s="23"/>
      <c r="L232" s="23"/>
      <c r="M232" s="24"/>
      <c r="N232" s="24"/>
      <c r="O232" s="24"/>
      <c r="P232" s="24"/>
    </row>
    <row r="233" spans="1:16" s="3" customFormat="1" ht="15" customHeight="1">
      <c r="A233" s="22"/>
      <c r="D233" s="71"/>
      <c r="E233" s="23"/>
      <c r="F233" s="23"/>
      <c r="G233" s="23"/>
      <c r="H233" s="24"/>
      <c r="I233" s="26"/>
      <c r="J233" s="23"/>
      <c r="K233" s="23"/>
      <c r="L233" s="23"/>
      <c r="M233" s="24"/>
      <c r="N233" s="24"/>
      <c r="O233" s="24"/>
      <c r="P233" s="24"/>
    </row>
    <row r="234" spans="1:16" s="3" customFormat="1" ht="15" customHeight="1">
      <c r="A234" s="22"/>
      <c r="D234" s="71"/>
      <c r="E234" s="23"/>
      <c r="F234" s="23"/>
      <c r="G234" s="23"/>
      <c r="H234" s="24"/>
      <c r="I234" s="26"/>
      <c r="J234" s="23"/>
      <c r="K234" s="23"/>
      <c r="L234" s="23"/>
      <c r="M234" s="24"/>
      <c r="N234" s="24"/>
      <c r="O234" s="24"/>
      <c r="P234" s="24"/>
    </row>
    <row r="235" spans="1:16" s="3" customFormat="1" ht="15" customHeight="1">
      <c r="A235" s="22"/>
      <c r="D235" s="71"/>
      <c r="E235" s="23"/>
      <c r="F235" s="23"/>
      <c r="G235" s="23"/>
      <c r="H235" s="24"/>
      <c r="I235" s="26"/>
      <c r="J235" s="23"/>
      <c r="K235" s="23"/>
      <c r="L235" s="23"/>
      <c r="M235" s="24"/>
      <c r="N235" s="24"/>
      <c r="O235" s="24"/>
      <c r="P235" s="24"/>
    </row>
    <row r="236" spans="1:16" s="3" customFormat="1" ht="15" customHeight="1">
      <c r="A236" s="22"/>
      <c r="D236" s="71"/>
      <c r="E236" s="23"/>
      <c r="F236" s="23"/>
      <c r="G236" s="23"/>
      <c r="H236" s="24"/>
      <c r="I236" s="26"/>
      <c r="J236" s="23"/>
      <c r="K236" s="23"/>
      <c r="L236" s="23"/>
      <c r="M236" s="24"/>
      <c r="N236" s="24"/>
      <c r="O236" s="24"/>
      <c r="P236" s="24"/>
    </row>
    <row r="237" spans="1:16" s="3" customFormat="1" ht="15" customHeight="1">
      <c r="A237" s="22"/>
      <c r="D237" s="71"/>
      <c r="E237" s="23"/>
      <c r="F237" s="23"/>
      <c r="G237" s="23"/>
      <c r="H237" s="24"/>
      <c r="I237" s="26"/>
      <c r="J237" s="23"/>
      <c r="K237" s="23"/>
      <c r="L237" s="23"/>
      <c r="M237" s="24"/>
      <c r="N237" s="24"/>
      <c r="O237" s="24"/>
      <c r="P237" s="24"/>
    </row>
    <row r="238" spans="1:16" s="3" customFormat="1" ht="15" customHeight="1">
      <c r="A238" s="22"/>
      <c r="D238" s="71"/>
      <c r="E238" s="23"/>
      <c r="F238" s="23"/>
      <c r="G238" s="23"/>
      <c r="H238" s="24"/>
      <c r="I238" s="26"/>
      <c r="J238" s="23"/>
      <c r="K238" s="23"/>
      <c r="L238" s="23"/>
      <c r="M238" s="24"/>
      <c r="N238" s="24"/>
      <c r="O238" s="24"/>
      <c r="P238" s="24"/>
    </row>
    <row r="239" spans="1:16" s="3" customFormat="1" ht="15" customHeight="1">
      <c r="A239" s="22"/>
      <c r="D239" s="71"/>
      <c r="E239" s="23"/>
      <c r="F239" s="23"/>
      <c r="G239" s="23"/>
      <c r="H239" s="24"/>
      <c r="I239" s="26"/>
      <c r="J239" s="23"/>
      <c r="K239" s="23"/>
      <c r="L239" s="23"/>
      <c r="M239" s="24"/>
      <c r="N239" s="24"/>
      <c r="O239" s="24"/>
      <c r="P239" s="24"/>
    </row>
    <row r="240" spans="1:16" s="3" customFormat="1" ht="15" customHeight="1">
      <c r="A240" s="22"/>
      <c r="D240" s="71"/>
      <c r="E240" s="23"/>
      <c r="F240" s="23"/>
      <c r="G240" s="23"/>
      <c r="H240" s="24"/>
      <c r="I240" s="26"/>
      <c r="J240" s="23"/>
      <c r="K240" s="23"/>
      <c r="L240" s="23"/>
      <c r="M240" s="24"/>
      <c r="N240" s="24"/>
      <c r="O240" s="24"/>
      <c r="P240" s="24"/>
    </row>
    <row r="241" spans="1:16" s="3" customFormat="1" ht="15" customHeight="1">
      <c r="A241" s="22"/>
      <c r="D241" s="71"/>
      <c r="E241" s="23"/>
      <c r="F241" s="23"/>
      <c r="G241" s="23"/>
      <c r="H241" s="24"/>
      <c r="I241" s="26"/>
      <c r="J241" s="23"/>
      <c r="K241" s="23"/>
      <c r="L241" s="23"/>
      <c r="M241" s="24"/>
      <c r="N241" s="24"/>
      <c r="O241" s="24"/>
      <c r="P241" s="24"/>
    </row>
    <row r="242" spans="1:16" s="3" customFormat="1" ht="15" customHeight="1">
      <c r="A242" s="22"/>
      <c r="D242" s="71"/>
      <c r="E242" s="23"/>
      <c r="F242" s="23"/>
      <c r="G242" s="23"/>
      <c r="H242" s="24"/>
      <c r="I242" s="26"/>
      <c r="J242" s="23"/>
      <c r="K242" s="23"/>
      <c r="L242" s="23"/>
      <c r="M242" s="24"/>
      <c r="N242" s="24"/>
      <c r="O242" s="24"/>
      <c r="P242" s="24"/>
    </row>
    <row r="243" spans="1:16" s="3" customFormat="1" ht="15" customHeight="1">
      <c r="A243" s="22"/>
      <c r="D243" s="71"/>
      <c r="E243" s="23"/>
      <c r="F243" s="23"/>
      <c r="G243" s="23"/>
      <c r="H243" s="24"/>
      <c r="I243" s="26"/>
      <c r="J243" s="23"/>
      <c r="K243" s="23"/>
      <c r="L243" s="23"/>
      <c r="M243" s="24"/>
      <c r="N243" s="24"/>
      <c r="O243" s="24"/>
      <c r="P243" s="24"/>
    </row>
    <row r="244" spans="1:16" s="3" customFormat="1" ht="15" customHeight="1">
      <c r="A244" s="22"/>
      <c r="D244" s="71"/>
      <c r="E244" s="23"/>
      <c r="F244" s="23"/>
      <c r="G244" s="23"/>
      <c r="H244" s="24"/>
      <c r="I244" s="26"/>
      <c r="J244" s="23"/>
      <c r="K244" s="23"/>
      <c r="L244" s="23"/>
      <c r="M244" s="24"/>
      <c r="N244" s="24"/>
      <c r="O244" s="24"/>
      <c r="P244" s="24"/>
    </row>
    <row r="245" spans="1:16" s="3" customFormat="1" ht="15" customHeight="1">
      <c r="A245" s="22"/>
      <c r="D245" s="71"/>
      <c r="E245" s="23"/>
      <c r="F245" s="23"/>
      <c r="G245" s="23"/>
      <c r="H245" s="24"/>
      <c r="I245" s="26"/>
      <c r="J245" s="23"/>
      <c r="K245" s="23"/>
      <c r="L245" s="23"/>
      <c r="M245" s="24"/>
      <c r="N245" s="24"/>
      <c r="O245" s="24"/>
      <c r="P245" s="24"/>
    </row>
    <row r="246" spans="1:16" s="3" customFormat="1" ht="15" customHeight="1">
      <c r="A246" s="22"/>
      <c r="D246" s="71"/>
      <c r="E246" s="23"/>
      <c r="F246" s="23"/>
      <c r="G246" s="23"/>
      <c r="H246" s="24"/>
      <c r="I246" s="26"/>
      <c r="J246" s="23"/>
      <c r="K246" s="23"/>
      <c r="L246" s="23"/>
      <c r="M246" s="24"/>
      <c r="N246" s="24"/>
      <c r="O246" s="24"/>
      <c r="P246" s="24"/>
    </row>
    <row r="247" spans="1:16" s="3" customFormat="1" ht="15" customHeight="1">
      <c r="A247" s="22"/>
      <c r="D247" s="71"/>
      <c r="E247" s="23"/>
      <c r="F247" s="23"/>
      <c r="G247" s="23"/>
      <c r="H247" s="24"/>
      <c r="I247" s="26"/>
      <c r="J247" s="23"/>
      <c r="K247" s="23"/>
      <c r="L247" s="23"/>
      <c r="M247" s="24"/>
      <c r="N247" s="24"/>
      <c r="O247" s="24"/>
      <c r="P247" s="24"/>
    </row>
    <row r="248" spans="1:16" s="3" customFormat="1" ht="15" customHeight="1">
      <c r="A248" s="22"/>
      <c r="D248" s="71"/>
      <c r="E248" s="23"/>
      <c r="F248" s="23"/>
      <c r="G248" s="23"/>
      <c r="H248" s="24"/>
      <c r="I248" s="26"/>
      <c r="J248" s="23"/>
      <c r="K248" s="23"/>
      <c r="L248" s="23"/>
      <c r="M248" s="24"/>
      <c r="N248" s="24"/>
      <c r="O248" s="24"/>
      <c r="P248" s="24"/>
    </row>
    <row r="249" spans="1:16" s="3" customFormat="1" ht="15" customHeight="1">
      <c r="A249" s="22"/>
      <c r="D249" s="71"/>
      <c r="E249" s="23"/>
      <c r="F249" s="23"/>
      <c r="G249" s="23"/>
      <c r="H249" s="24"/>
      <c r="I249" s="26"/>
      <c r="J249" s="23"/>
      <c r="K249" s="23"/>
      <c r="L249" s="23"/>
      <c r="M249" s="24"/>
      <c r="N249" s="24"/>
      <c r="O249" s="24"/>
      <c r="P249" s="24"/>
    </row>
    <row r="250" spans="1:16" s="3" customFormat="1" ht="15" customHeight="1">
      <c r="A250" s="22"/>
      <c r="D250" s="71"/>
      <c r="E250" s="23"/>
      <c r="F250" s="23"/>
      <c r="G250" s="23"/>
      <c r="H250" s="24"/>
      <c r="I250" s="26"/>
      <c r="J250" s="23"/>
      <c r="K250" s="23"/>
      <c r="L250" s="23"/>
      <c r="M250" s="24"/>
      <c r="N250" s="24"/>
      <c r="O250" s="24"/>
      <c r="P250" s="24"/>
    </row>
    <row r="251" spans="1:16" s="3" customFormat="1" ht="15" customHeight="1">
      <c r="A251" s="22"/>
      <c r="D251" s="71"/>
      <c r="E251" s="23"/>
      <c r="F251" s="23"/>
      <c r="G251" s="23"/>
      <c r="H251" s="24"/>
      <c r="I251" s="26"/>
      <c r="J251" s="23"/>
      <c r="K251" s="23"/>
      <c r="L251" s="23"/>
      <c r="M251" s="24"/>
      <c r="N251" s="24"/>
      <c r="O251" s="24"/>
      <c r="P251" s="24"/>
    </row>
    <row r="252" spans="1:16" s="3" customFormat="1" ht="15" customHeight="1">
      <c r="A252" s="22"/>
      <c r="D252" s="71"/>
      <c r="E252" s="23"/>
      <c r="F252" s="23"/>
      <c r="G252" s="23"/>
      <c r="H252" s="24"/>
      <c r="I252" s="26"/>
      <c r="J252" s="23"/>
      <c r="K252" s="23"/>
      <c r="L252" s="23"/>
      <c r="M252" s="24"/>
      <c r="N252" s="24"/>
      <c r="O252" s="24"/>
      <c r="P252" s="24"/>
    </row>
    <row r="253" spans="1:16" s="3" customFormat="1" ht="15" customHeight="1">
      <c r="A253" s="22"/>
      <c r="D253" s="71"/>
      <c r="E253" s="23"/>
      <c r="F253" s="23"/>
      <c r="G253" s="23"/>
      <c r="H253" s="24"/>
      <c r="I253" s="26"/>
      <c r="J253" s="23"/>
      <c r="K253" s="23"/>
      <c r="L253" s="23"/>
      <c r="M253" s="24"/>
      <c r="N253" s="24"/>
      <c r="O253" s="24"/>
      <c r="P253" s="24"/>
    </row>
    <row r="254" spans="1:16" s="3" customFormat="1" ht="15" customHeight="1">
      <c r="A254" s="22"/>
      <c r="D254" s="71"/>
      <c r="E254" s="23"/>
      <c r="F254" s="23"/>
      <c r="G254" s="23"/>
      <c r="H254" s="24"/>
      <c r="I254" s="26"/>
      <c r="J254" s="23"/>
      <c r="K254" s="23"/>
      <c r="L254" s="23"/>
      <c r="M254" s="24"/>
      <c r="N254" s="24"/>
      <c r="O254" s="24"/>
      <c r="P254" s="24"/>
    </row>
    <row r="255" spans="1:16" s="3" customFormat="1" ht="15" customHeight="1">
      <c r="A255" s="22"/>
      <c r="D255" s="71"/>
      <c r="E255" s="23"/>
      <c r="F255" s="23"/>
      <c r="G255" s="23"/>
      <c r="H255" s="24"/>
      <c r="I255" s="26"/>
      <c r="J255" s="23"/>
      <c r="K255" s="23"/>
      <c r="L255" s="23"/>
      <c r="M255" s="24"/>
      <c r="N255" s="24"/>
      <c r="O255" s="24"/>
      <c r="P255" s="24"/>
    </row>
    <row r="256" spans="1:16" s="3" customFormat="1" ht="15" customHeight="1">
      <c r="A256" s="22"/>
      <c r="D256" s="71"/>
      <c r="E256" s="23"/>
      <c r="F256" s="23"/>
      <c r="G256" s="23"/>
      <c r="H256" s="24"/>
      <c r="I256" s="26"/>
      <c r="J256" s="23"/>
      <c r="K256" s="23"/>
      <c r="L256" s="23"/>
      <c r="M256" s="24"/>
      <c r="N256" s="24"/>
      <c r="O256" s="24"/>
      <c r="P256" s="24"/>
    </row>
    <row r="257" spans="1:16" s="3" customFormat="1" ht="15" customHeight="1">
      <c r="A257" s="22"/>
      <c r="D257" s="71"/>
      <c r="E257" s="23"/>
      <c r="F257" s="23"/>
      <c r="G257" s="23"/>
      <c r="H257" s="24"/>
      <c r="I257" s="26"/>
      <c r="J257" s="23"/>
      <c r="K257" s="23"/>
      <c r="L257" s="23"/>
      <c r="M257" s="24"/>
      <c r="N257" s="24"/>
      <c r="O257" s="24"/>
      <c r="P257" s="24"/>
    </row>
    <row r="258" spans="1:16" s="3" customFormat="1" ht="15" customHeight="1">
      <c r="A258" s="22"/>
      <c r="D258" s="71"/>
      <c r="E258" s="23"/>
      <c r="F258" s="23"/>
      <c r="G258" s="23"/>
      <c r="H258" s="24"/>
      <c r="I258" s="26"/>
      <c r="J258" s="23"/>
      <c r="K258" s="23"/>
      <c r="L258" s="23"/>
      <c r="M258" s="24"/>
      <c r="N258" s="24"/>
      <c r="O258" s="24"/>
      <c r="P258" s="24"/>
    </row>
    <row r="259" spans="1:16" s="3" customFormat="1" ht="15" customHeight="1">
      <c r="A259" s="22"/>
      <c r="D259" s="71"/>
      <c r="E259" s="23"/>
      <c r="F259" s="23"/>
      <c r="G259" s="23"/>
      <c r="H259" s="24"/>
      <c r="I259" s="26"/>
      <c r="J259" s="23"/>
      <c r="K259" s="23"/>
      <c r="L259" s="23"/>
      <c r="M259" s="24"/>
      <c r="N259" s="24"/>
      <c r="O259" s="24"/>
      <c r="P259" s="24"/>
    </row>
    <row r="260" spans="1:16" s="3" customFormat="1" ht="15" customHeight="1">
      <c r="A260" s="22"/>
      <c r="D260" s="71"/>
      <c r="E260" s="23"/>
      <c r="F260" s="23"/>
      <c r="G260" s="23"/>
      <c r="H260" s="24"/>
      <c r="I260" s="26"/>
      <c r="J260" s="23"/>
      <c r="K260" s="23"/>
      <c r="L260" s="23"/>
      <c r="M260" s="24"/>
      <c r="N260" s="24"/>
      <c r="O260" s="24"/>
      <c r="P260" s="24"/>
    </row>
    <row r="261" spans="1:16" s="3" customFormat="1" ht="15" customHeight="1">
      <c r="A261" s="22"/>
      <c r="D261" s="71"/>
      <c r="E261" s="23"/>
      <c r="F261" s="23"/>
      <c r="G261" s="23"/>
      <c r="H261" s="24"/>
      <c r="I261" s="26"/>
      <c r="J261" s="23"/>
      <c r="K261" s="23"/>
      <c r="L261" s="23"/>
      <c r="M261" s="24"/>
      <c r="N261" s="24"/>
      <c r="O261" s="24"/>
      <c r="P261" s="24"/>
    </row>
    <row r="262" spans="1:16" s="3" customFormat="1" ht="15" customHeight="1">
      <c r="A262" s="22"/>
      <c r="D262" s="71"/>
      <c r="E262" s="23"/>
      <c r="F262" s="23"/>
      <c r="G262" s="23"/>
      <c r="H262" s="24"/>
      <c r="I262" s="26"/>
      <c r="J262" s="23"/>
      <c r="K262" s="23"/>
      <c r="L262" s="23"/>
      <c r="M262" s="24"/>
      <c r="N262" s="24"/>
      <c r="O262" s="24"/>
      <c r="P262" s="24"/>
    </row>
    <row r="263" spans="1:16" s="3" customFormat="1" ht="15" customHeight="1">
      <c r="A263" s="22"/>
      <c r="D263" s="71"/>
      <c r="E263" s="23"/>
      <c r="F263" s="23"/>
      <c r="G263" s="23"/>
      <c r="H263" s="24"/>
      <c r="I263" s="26"/>
      <c r="J263" s="23"/>
      <c r="K263" s="23"/>
      <c r="L263" s="23"/>
      <c r="M263" s="24"/>
      <c r="N263" s="24"/>
      <c r="O263" s="24"/>
      <c r="P263" s="24"/>
    </row>
    <row r="264" spans="1:16" s="3" customFormat="1" ht="15" customHeight="1">
      <c r="A264" s="22"/>
      <c r="D264" s="71"/>
      <c r="E264" s="23"/>
      <c r="F264" s="23"/>
      <c r="G264" s="23"/>
      <c r="H264" s="24"/>
      <c r="I264" s="26"/>
      <c r="J264" s="23"/>
      <c r="K264" s="23"/>
      <c r="L264" s="23"/>
      <c r="M264" s="24"/>
      <c r="N264" s="24"/>
      <c r="O264" s="24"/>
      <c r="P264" s="24"/>
    </row>
    <row r="265" spans="1:16" s="3" customFormat="1" ht="15" customHeight="1">
      <c r="A265" s="22"/>
      <c r="D265" s="71"/>
      <c r="E265" s="23"/>
      <c r="F265" s="23"/>
      <c r="G265" s="23"/>
      <c r="H265" s="24"/>
      <c r="I265" s="26"/>
      <c r="J265" s="23"/>
      <c r="K265" s="23"/>
      <c r="L265" s="23"/>
      <c r="M265" s="24"/>
      <c r="N265" s="24"/>
      <c r="O265" s="24"/>
      <c r="P265" s="24"/>
    </row>
    <row r="266" spans="1:16" s="3" customFormat="1" ht="15" customHeight="1">
      <c r="A266" s="22"/>
      <c r="D266" s="71"/>
      <c r="E266" s="23"/>
      <c r="F266" s="23"/>
      <c r="G266" s="23"/>
      <c r="H266" s="24"/>
      <c r="I266" s="26"/>
      <c r="J266" s="23"/>
      <c r="K266" s="23"/>
      <c r="L266" s="23"/>
      <c r="M266" s="24"/>
      <c r="N266" s="24"/>
      <c r="O266" s="24"/>
      <c r="P266" s="24"/>
    </row>
    <row r="267" spans="1:16" s="3" customFormat="1" ht="15" customHeight="1">
      <c r="A267" s="22"/>
      <c r="D267" s="71"/>
      <c r="E267" s="23"/>
      <c r="F267" s="23"/>
      <c r="G267" s="23"/>
      <c r="H267" s="24"/>
      <c r="I267" s="26"/>
      <c r="J267" s="23"/>
      <c r="K267" s="23"/>
      <c r="L267" s="23"/>
      <c r="M267" s="24"/>
      <c r="N267" s="24"/>
      <c r="O267" s="24"/>
      <c r="P267" s="24"/>
    </row>
    <row r="268" spans="1:16" s="3" customFormat="1" ht="15" customHeight="1">
      <c r="A268" s="22"/>
      <c r="D268" s="71"/>
      <c r="E268" s="23"/>
      <c r="F268" s="23"/>
      <c r="G268" s="23"/>
      <c r="H268" s="24"/>
      <c r="I268" s="26"/>
      <c r="J268" s="23"/>
      <c r="K268" s="23"/>
      <c r="L268" s="23"/>
      <c r="M268" s="24"/>
      <c r="N268" s="24"/>
      <c r="O268" s="24"/>
      <c r="P268" s="24"/>
    </row>
    <row r="269" spans="1:16" s="3" customFormat="1" ht="15" customHeight="1">
      <c r="A269" s="22"/>
      <c r="D269" s="71"/>
      <c r="E269" s="23"/>
      <c r="F269" s="23"/>
      <c r="G269" s="23"/>
      <c r="H269" s="24"/>
      <c r="I269" s="26"/>
      <c r="J269" s="23"/>
      <c r="K269" s="23"/>
      <c r="L269" s="23"/>
      <c r="M269" s="24"/>
      <c r="N269" s="24"/>
      <c r="O269" s="24"/>
      <c r="P269" s="24"/>
    </row>
    <row r="270" spans="1:16" s="3" customFormat="1" ht="15" customHeight="1">
      <c r="A270" s="22"/>
      <c r="D270" s="71"/>
      <c r="E270" s="23"/>
      <c r="F270" s="23"/>
      <c r="G270" s="23"/>
      <c r="H270" s="24"/>
      <c r="I270" s="26"/>
      <c r="J270" s="23"/>
      <c r="K270" s="23"/>
      <c r="L270" s="23"/>
      <c r="M270" s="24"/>
      <c r="N270" s="24"/>
      <c r="O270" s="24"/>
      <c r="P270" s="24"/>
    </row>
    <row r="271" spans="1:16" s="3" customFormat="1" ht="15" customHeight="1">
      <c r="A271" s="22"/>
      <c r="D271" s="71"/>
      <c r="E271" s="23"/>
      <c r="F271" s="23"/>
      <c r="G271" s="23"/>
      <c r="H271" s="24"/>
      <c r="I271" s="26"/>
      <c r="J271" s="23"/>
      <c r="K271" s="23"/>
      <c r="L271" s="23"/>
      <c r="M271" s="24"/>
      <c r="N271" s="24"/>
      <c r="O271" s="24"/>
      <c r="P271" s="24"/>
    </row>
    <row r="272" spans="1:16" s="3" customFormat="1" ht="15" customHeight="1">
      <c r="A272" s="22"/>
      <c r="D272" s="71"/>
      <c r="E272" s="23"/>
      <c r="F272" s="23"/>
      <c r="G272" s="23"/>
      <c r="H272" s="24"/>
      <c r="I272" s="26"/>
      <c r="J272" s="23"/>
      <c r="K272" s="23"/>
      <c r="L272" s="23"/>
      <c r="M272" s="24"/>
      <c r="N272" s="24"/>
      <c r="O272" s="24"/>
      <c r="P272" s="24"/>
    </row>
    <row r="273" spans="1:16" s="3" customFormat="1" ht="15" customHeight="1">
      <c r="A273" s="22"/>
      <c r="D273" s="71"/>
      <c r="E273" s="23"/>
      <c r="F273" s="23"/>
      <c r="G273" s="23"/>
      <c r="H273" s="24"/>
      <c r="I273" s="26"/>
      <c r="J273" s="23"/>
      <c r="K273" s="23"/>
      <c r="L273" s="23"/>
      <c r="M273" s="24"/>
      <c r="N273" s="24"/>
      <c r="O273" s="24"/>
      <c r="P273" s="24"/>
    </row>
    <row r="274" spans="1:16" s="3" customFormat="1" ht="15" customHeight="1">
      <c r="A274" s="22"/>
      <c r="D274" s="71"/>
      <c r="E274" s="23"/>
      <c r="F274" s="23"/>
      <c r="G274" s="23"/>
      <c r="H274" s="24"/>
      <c r="I274" s="26"/>
      <c r="J274" s="23"/>
      <c r="K274" s="23"/>
      <c r="L274" s="23"/>
      <c r="M274" s="24"/>
      <c r="N274" s="24"/>
      <c r="O274" s="24"/>
      <c r="P274" s="24"/>
    </row>
    <row r="275" spans="1:16" s="3" customFormat="1" ht="15" customHeight="1">
      <c r="A275" s="22"/>
      <c r="D275" s="71"/>
      <c r="E275" s="23"/>
      <c r="F275" s="23"/>
      <c r="G275" s="23"/>
      <c r="H275" s="24"/>
      <c r="I275" s="26"/>
      <c r="J275" s="23"/>
      <c r="K275" s="23"/>
      <c r="L275" s="23"/>
      <c r="M275" s="24"/>
      <c r="N275" s="24"/>
      <c r="O275" s="24"/>
      <c r="P275" s="24"/>
    </row>
    <row r="276" spans="1:16" s="3" customFormat="1" ht="15" customHeight="1">
      <c r="A276" s="22"/>
      <c r="D276" s="71"/>
      <c r="E276" s="23"/>
      <c r="F276" s="23"/>
      <c r="G276" s="23"/>
      <c r="H276" s="24"/>
      <c r="I276" s="26"/>
      <c r="J276" s="23"/>
      <c r="K276" s="23"/>
      <c r="L276" s="23"/>
      <c r="M276" s="24"/>
      <c r="N276" s="24"/>
      <c r="O276" s="24"/>
      <c r="P276" s="24"/>
    </row>
    <row r="277" spans="1:16" s="3" customFormat="1" ht="15" customHeight="1">
      <c r="A277" s="22"/>
      <c r="D277" s="71"/>
      <c r="E277" s="23"/>
      <c r="F277" s="23"/>
      <c r="G277" s="23"/>
      <c r="H277" s="24"/>
      <c r="I277" s="26"/>
      <c r="J277" s="23"/>
      <c r="K277" s="23"/>
      <c r="L277" s="23"/>
      <c r="M277" s="24"/>
      <c r="N277" s="24"/>
      <c r="O277" s="24"/>
      <c r="P277" s="24"/>
    </row>
    <row r="278" spans="1:16" s="3" customFormat="1" ht="15" customHeight="1">
      <c r="A278" s="22"/>
      <c r="D278" s="71"/>
      <c r="E278" s="23"/>
      <c r="F278" s="23"/>
      <c r="G278" s="23"/>
      <c r="H278" s="24"/>
      <c r="I278" s="26"/>
      <c r="J278" s="23"/>
      <c r="K278" s="23"/>
      <c r="L278" s="23"/>
      <c r="M278" s="24"/>
      <c r="N278" s="24"/>
      <c r="O278" s="24"/>
      <c r="P278" s="24"/>
    </row>
    <row r="279" spans="1:16" s="3" customFormat="1" ht="15" customHeight="1">
      <c r="A279" s="22"/>
      <c r="D279" s="71"/>
      <c r="E279" s="23"/>
      <c r="F279" s="23"/>
      <c r="G279" s="23"/>
      <c r="H279" s="24"/>
      <c r="I279" s="26"/>
      <c r="J279" s="23"/>
      <c r="K279" s="23"/>
      <c r="L279" s="23"/>
      <c r="M279" s="24"/>
      <c r="N279" s="24"/>
      <c r="O279" s="24"/>
      <c r="P279" s="24"/>
    </row>
    <row r="280" spans="1:16" s="3" customFormat="1" ht="15" customHeight="1">
      <c r="A280" s="22"/>
      <c r="D280" s="71"/>
      <c r="E280" s="23"/>
      <c r="F280" s="23"/>
      <c r="G280" s="23"/>
      <c r="H280" s="24"/>
      <c r="I280" s="26"/>
      <c r="J280" s="23"/>
      <c r="K280" s="23"/>
      <c r="L280" s="23"/>
      <c r="M280" s="24"/>
      <c r="N280" s="24"/>
      <c r="O280" s="24"/>
      <c r="P280" s="24"/>
    </row>
    <row r="281" spans="1:16" s="3" customFormat="1" ht="15" customHeight="1">
      <c r="A281" s="22"/>
      <c r="D281" s="71"/>
      <c r="E281" s="23"/>
      <c r="F281" s="23"/>
      <c r="G281" s="23"/>
      <c r="H281" s="24"/>
      <c r="I281" s="26"/>
      <c r="J281" s="23"/>
      <c r="K281" s="23"/>
      <c r="L281" s="23"/>
      <c r="M281" s="24"/>
      <c r="N281" s="24"/>
      <c r="O281" s="24"/>
      <c r="P281" s="24"/>
    </row>
    <row r="282" spans="1:16" s="3" customFormat="1" ht="15" customHeight="1">
      <c r="A282" s="22"/>
      <c r="D282" s="71"/>
      <c r="E282" s="23"/>
      <c r="F282" s="23"/>
      <c r="G282" s="23"/>
      <c r="H282" s="24"/>
      <c r="I282" s="26"/>
      <c r="J282" s="23"/>
      <c r="K282" s="23"/>
      <c r="L282" s="23"/>
      <c r="M282" s="24"/>
      <c r="N282" s="24"/>
      <c r="O282" s="24"/>
      <c r="P282" s="24"/>
    </row>
    <row r="283" spans="1:16" s="3" customFormat="1" ht="15" customHeight="1">
      <c r="A283" s="22"/>
      <c r="D283" s="71"/>
      <c r="E283" s="23"/>
      <c r="F283" s="23"/>
      <c r="G283" s="23"/>
      <c r="H283" s="24"/>
      <c r="I283" s="26"/>
      <c r="J283" s="23"/>
      <c r="K283" s="23"/>
      <c r="L283" s="23"/>
      <c r="M283" s="24"/>
      <c r="N283" s="24"/>
      <c r="O283" s="24"/>
      <c r="P283" s="24"/>
    </row>
    <row r="284" spans="1:16" s="3" customFormat="1" ht="15" customHeight="1">
      <c r="A284" s="22"/>
      <c r="D284" s="71"/>
      <c r="E284" s="23"/>
      <c r="F284" s="23"/>
      <c r="G284" s="23"/>
      <c r="H284" s="24"/>
      <c r="I284" s="26"/>
      <c r="J284" s="23"/>
      <c r="K284" s="23"/>
      <c r="L284" s="23"/>
      <c r="M284" s="24"/>
      <c r="N284" s="24"/>
      <c r="O284" s="24"/>
      <c r="P284" s="24"/>
    </row>
    <row r="285" spans="1:16" s="3" customFormat="1" ht="15" customHeight="1">
      <c r="A285" s="22"/>
      <c r="D285" s="71"/>
      <c r="E285" s="23"/>
      <c r="F285" s="23"/>
      <c r="G285" s="23"/>
      <c r="H285" s="24"/>
      <c r="I285" s="26"/>
      <c r="J285" s="23"/>
      <c r="K285" s="23"/>
      <c r="L285" s="23"/>
      <c r="M285" s="24"/>
      <c r="N285" s="24"/>
      <c r="O285" s="24"/>
      <c r="P285" s="24"/>
    </row>
    <row r="286" spans="1:16" s="3" customFormat="1" ht="15" customHeight="1">
      <c r="A286" s="22"/>
      <c r="D286" s="71"/>
      <c r="E286" s="23"/>
      <c r="F286" s="23"/>
      <c r="G286" s="23"/>
      <c r="H286" s="24"/>
      <c r="I286" s="26"/>
      <c r="J286" s="23"/>
      <c r="K286" s="23"/>
      <c r="L286" s="23"/>
      <c r="M286" s="24"/>
      <c r="N286" s="24"/>
      <c r="O286" s="24"/>
      <c r="P286" s="24"/>
    </row>
    <row r="287" spans="1:16" s="3" customFormat="1" ht="15" customHeight="1">
      <c r="A287" s="22"/>
      <c r="D287" s="71"/>
      <c r="E287" s="23"/>
      <c r="F287" s="23"/>
      <c r="G287" s="23"/>
      <c r="H287" s="24"/>
      <c r="I287" s="26"/>
      <c r="J287" s="23"/>
      <c r="K287" s="23"/>
      <c r="L287" s="23"/>
      <c r="M287" s="24"/>
      <c r="N287" s="24"/>
      <c r="O287" s="24"/>
      <c r="P287" s="24"/>
    </row>
    <row r="288" spans="1:16" s="3" customFormat="1" ht="15" customHeight="1">
      <c r="A288" s="22"/>
      <c r="D288" s="71"/>
      <c r="E288" s="23"/>
      <c r="F288" s="23"/>
      <c r="G288" s="23"/>
      <c r="H288" s="24"/>
      <c r="I288" s="26"/>
      <c r="J288" s="23"/>
      <c r="K288" s="23"/>
      <c r="L288" s="23"/>
      <c r="M288" s="24"/>
      <c r="N288" s="24"/>
      <c r="O288" s="24"/>
      <c r="P288" s="24"/>
    </row>
    <row r="289" spans="1:16" s="3" customFormat="1" ht="15" customHeight="1">
      <c r="A289" s="22"/>
      <c r="D289" s="71"/>
      <c r="E289" s="23"/>
      <c r="F289" s="23"/>
      <c r="G289" s="23"/>
      <c r="H289" s="24"/>
      <c r="I289" s="26"/>
      <c r="J289" s="23"/>
      <c r="K289" s="23"/>
      <c r="L289" s="23"/>
      <c r="M289" s="24"/>
      <c r="N289" s="24"/>
      <c r="O289" s="24"/>
      <c r="P289" s="24"/>
    </row>
    <row r="290" spans="1:16" s="3" customFormat="1" ht="15" customHeight="1">
      <c r="A290" s="22"/>
      <c r="D290" s="71"/>
      <c r="E290" s="23"/>
      <c r="F290" s="23"/>
      <c r="G290" s="23"/>
      <c r="H290" s="24"/>
      <c r="I290" s="26"/>
      <c r="J290" s="23"/>
      <c r="K290" s="23"/>
      <c r="L290" s="23"/>
      <c r="M290" s="24"/>
      <c r="N290" s="24"/>
      <c r="O290" s="24"/>
      <c r="P290" s="24"/>
    </row>
    <row r="291" spans="1:16" s="3" customFormat="1" ht="15" customHeight="1">
      <c r="A291" s="22"/>
      <c r="D291" s="71"/>
      <c r="E291" s="23"/>
      <c r="F291" s="23"/>
      <c r="G291" s="23"/>
      <c r="H291" s="24"/>
      <c r="I291" s="26"/>
      <c r="J291" s="23"/>
      <c r="K291" s="23"/>
      <c r="L291" s="23"/>
      <c r="M291" s="24"/>
      <c r="N291" s="24"/>
      <c r="O291" s="24"/>
      <c r="P291" s="24"/>
    </row>
    <row r="292" spans="1:16" s="3" customFormat="1" ht="15" customHeight="1">
      <c r="A292" s="22"/>
      <c r="D292" s="71"/>
      <c r="E292" s="23"/>
      <c r="F292" s="23"/>
      <c r="G292" s="23"/>
      <c r="H292" s="24"/>
      <c r="I292" s="26"/>
      <c r="J292" s="23"/>
      <c r="K292" s="23"/>
      <c r="L292" s="23"/>
      <c r="M292" s="24"/>
      <c r="N292" s="24"/>
      <c r="O292" s="24"/>
      <c r="P292" s="24"/>
    </row>
    <row r="293" spans="1:16" s="3" customFormat="1" ht="15" customHeight="1">
      <c r="A293" s="22"/>
      <c r="D293" s="71"/>
      <c r="E293" s="23"/>
      <c r="F293" s="23"/>
      <c r="G293" s="23"/>
      <c r="H293" s="24"/>
      <c r="I293" s="26"/>
      <c r="J293" s="23"/>
      <c r="K293" s="23"/>
      <c r="L293" s="23"/>
      <c r="M293" s="24"/>
      <c r="N293" s="24"/>
      <c r="O293" s="24"/>
      <c r="P293" s="24"/>
    </row>
    <row r="294" spans="1:16" s="3" customFormat="1" ht="15" customHeight="1">
      <c r="A294" s="22"/>
      <c r="D294" s="71"/>
      <c r="E294" s="23"/>
      <c r="F294" s="23"/>
      <c r="G294" s="23"/>
      <c r="H294" s="24"/>
      <c r="I294" s="26"/>
      <c r="J294" s="23"/>
      <c r="K294" s="23"/>
      <c r="L294" s="23"/>
      <c r="M294" s="24"/>
      <c r="N294" s="24"/>
      <c r="O294" s="24"/>
      <c r="P294" s="24"/>
    </row>
    <row r="295" spans="1:16" s="3" customFormat="1" ht="15" customHeight="1">
      <c r="A295" s="22"/>
      <c r="D295" s="71"/>
      <c r="E295" s="23"/>
      <c r="F295" s="23"/>
      <c r="G295" s="23"/>
      <c r="H295" s="24"/>
      <c r="I295" s="26"/>
      <c r="J295" s="23"/>
      <c r="K295" s="23"/>
      <c r="L295" s="23"/>
      <c r="M295" s="24"/>
      <c r="N295" s="24"/>
      <c r="O295" s="24"/>
      <c r="P295" s="24"/>
    </row>
    <row r="296" spans="1:16" s="3" customFormat="1" ht="15" customHeight="1">
      <c r="A296" s="22"/>
      <c r="D296" s="71"/>
      <c r="E296" s="23"/>
      <c r="F296" s="23"/>
      <c r="G296" s="23"/>
      <c r="H296" s="24"/>
      <c r="I296" s="26"/>
      <c r="J296" s="23"/>
      <c r="K296" s="23"/>
      <c r="L296" s="23"/>
      <c r="M296" s="24"/>
      <c r="N296" s="24"/>
      <c r="O296" s="24"/>
      <c r="P296" s="24"/>
    </row>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sheetData>
  <sheetProtection/>
  <autoFilter ref="A1:Q796"/>
  <mergeCells count="10">
    <mergeCell ref="R2:R4"/>
    <mergeCell ref="S2:S4"/>
    <mergeCell ref="K3:M3"/>
    <mergeCell ref="N3:P3"/>
    <mergeCell ref="A2:A4"/>
    <mergeCell ref="B2:B4"/>
    <mergeCell ref="C2:D4"/>
    <mergeCell ref="E2:H3"/>
    <mergeCell ref="J2:P2"/>
    <mergeCell ref="Q2:Q4"/>
  </mergeCells>
  <dataValidations count="1">
    <dataValidation allowBlank="1" showInputMessage="1" showErrorMessage="1" sqref="D32"/>
  </dataValidations>
  <printOptions horizontalCentered="1"/>
  <pageMargins left="0.1968503937007874" right="0.1968503937007874" top="0.5905511811023623" bottom="0.1968503937007874" header="0.31496062992125984" footer="0.5118110236220472"/>
  <pageSetup horizontalDpi="300" verticalDpi="300" orientation="landscape" paperSize="9" scale="51"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sheetPr>
    <tabColor theme="3" tint="0.7999799847602844"/>
  </sheetPr>
  <dimension ref="A1:P206"/>
  <sheetViews>
    <sheetView view="pageBreakPreview" zoomScaleSheetLayoutView="100" zoomScalePageLayoutView="0" workbookViewId="0" topLeftCell="B1">
      <pane xSplit="3" ySplit="4" topLeftCell="E5" activePane="bottomRight" state="frozen"/>
      <selection pane="topLeft" activeCell="D344" sqref="D344"/>
      <selection pane="topRight" activeCell="D344" sqref="D344"/>
      <selection pane="bottomLeft" activeCell="D344" sqref="D344"/>
      <selection pane="bottomRight" activeCell="B2" sqref="B2:B4"/>
    </sheetView>
  </sheetViews>
  <sheetFormatPr defaultColWidth="9.00390625" defaultRowHeight="13.5"/>
  <cols>
    <col min="1" max="1" width="4.625" style="5" hidden="1" customWidth="1"/>
    <col min="2" max="2" width="8.375" style="3" customWidth="1"/>
    <col min="3" max="3" width="4.50390625" style="3" bestFit="1" customWidth="1"/>
    <col min="4" max="4" width="38.625" style="77" customWidth="1"/>
    <col min="5" max="5" width="6.75390625" style="19" customWidth="1"/>
    <col min="6" max="7" width="13.375" style="19" customWidth="1"/>
    <col min="8" max="8" width="13.375" style="2" customWidth="1"/>
    <col min="9" max="9" width="3.625" style="11" customWidth="1"/>
    <col min="10" max="10" width="6.75390625" style="19" customWidth="1"/>
    <col min="11" max="12" width="13.375" style="19" customWidth="1"/>
    <col min="13" max="13" width="13.375" style="2" customWidth="1"/>
    <col min="14" max="14" width="7.625" style="1" customWidth="1"/>
    <col min="15" max="16384" width="9.00390625" style="1" customWidth="1"/>
  </cols>
  <sheetData>
    <row r="1" spans="1:13" s="3" customFormat="1" ht="13.5" customHeight="1">
      <c r="A1" s="22"/>
      <c r="D1" s="71"/>
      <c r="E1" s="23"/>
      <c r="F1" s="23"/>
      <c r="G1" s="23"/>
      <c r="H1" s="24"/>
      <c r="I1" s="26"/>
      <c r="J1" s="23"/>
      <c r="K1" s="23"/>
      <c r="L1" s="23"/>
      <c r="M1" s="24"/>
    </row>
    <row r="2" spans="1:16" s="3" customFormat="1" ht="16.5" customHeight="1" thickBot="1">
      <c r="A2" s="109"/>
      <c r="B2" s="112" t="s">
        <v>3</v>
      </c>
      <c r="C2" s="112" t="s">
        <v>20</v>
      </c>
      <c r="D2" s="113"/>
      <c r="E2" s="115" t="s">
        <v>21</v>
      </c>
      <c r="F2" s="116"/>
      <c r="G2" s="116"/>
      <c r="H2" s="117"/>
      <c r="I2" s="27"/>
      <c r="J2" s="115" t="s">
        <v>17</v>
      </c>
      <c r="K2" s="116"/>
      <c r="L2" s="116"/>
      <c r="M2" s="116"/>
      <c r="N2" s="102" t="s">
        <v>7</v>
      </c>
      <c r="O2" s="102" t="s">
        <v>1</v>
      </c>
      <c r="P2" s="105" t="s">
        <v>23</v>
      </c>
    </row>
    <row r="3" spans="1:16" s="3" customFormat="1" ht="16.5" customHeight="1">
      <c r="A3" s="110"/>
      <c r="B3" s="112"/>
      <c r="C3" s="114"/>
      <c r="D3" s="113"/>
      <c r="E3" s="118"/>
      <c r="F3" s="119"/>
      <c r="G3" s="119"/>
      <c r="H3" s="120"/>
      <c r="I3" s="27"/>
      <c r="J3" s="33"/>
      <c r="K3" s="106" t="s">
        <v>16</v>
      </c>
      <c r="L3" s="107"/>
      <c r="M3" s="108"/>
      <c r="N3" s="121"/>
      <c r="O3" s="103"/>
      <c r="P3" s="103"/>
    </row>
    <row r="4" spans="1:16" s="22" customFormat="1" ht="16.5" customHeight="1" thickBot="1">
      <c r="A4" s="111"/>
      <c r="B4" s="112"/>
      <c r="C4" s="113"/>
      <c r="D4" s="113"/>
      <c r="E4" s="31" t="s">
        <v>2</v>
      </c>
      <c r="F4" s="31" t="s">
        <v>0</v>
      </c>
      <c r="G4" s="31" t="s">
        <v>6</v>
      </c>
      <c r="H4" s="30" t="s">
        <v>5</v>
      </c>
      <c r="I4" s="21"/>
      <c r="J4" s="34" t="s">
        <v>2</v>
      </c>
      <c r="K4" s="36" t="s">
        <v>0</v>
      </c>
      <c r="L4" s="37" t="s">
        <v>6</v>
      </c>
      <c r="M4" s="38" t="s">
        <v>5</v>
      </c>
      <c r="N4" s="122"/>
      <c r="O4" s="104"/>
      <c r="P4" s="104"/>
    </row>
    <row r="5" spans="1:16" s="3" customFormat="1" ht="27" customHeight="1">
      <c r="A5" s="20"/>
      <c r="B5" s="58" t="s">
        <v>22</v>
      </c>
      <c r="C5" s="58">
        <v>11</v>
      </c>
      <c r="D5" s="61" t="s">
        <v>34</v>
      </c>
      <c r="E5" s="63">
        <v>10</v>
      </c>
      <c r="F5" s="32">
        <v>89</v>
      </c>
      <c r="G5" s="32">
        <v>3194056</v>
      </c>
      <c r="H5" s="62">
        <f aca="true" t="shared" si="0" ref="H5:H10">IF(AND(F5&gt;0,G5&gt;0),G5/F5,0)</f>
        <v>35888.269662921346</v>
      </c>
      <c r="I5" s="28"/>
      <c r="J5" s="39">
        <v>10</v>
      </c>
      <c r="K5" s="40">
        <v>14119</v>
      </c>
      <c r="L5" s="35">
        <v>4529146</v>
      </c>
      <c r="M5" s="62">
        <f aca="true" t="shared" si="1" ref="M5:M41">IF(AND(K5&gt;0,L5&gt;0),L5/K5,0)</f>
        <v>320.7837665557051</v>
      </c>
      <c r="N5" s="49"/>
      <c r="O5" s="9"/>
      <c r="P5" s="79"/>
    </row>
    <row r="6" spans="1:16" s="3" customFormat="1" ht="27" customHeight="1">
      <c r="A6" s="20"/>
      <c r="B6" s="58" t="s">
        <v>22</v>
      </c>
      <c r="C6" s="58">
        <v>7</v>
      </c>
      <c r="D6" s="61" t="s">
        <v>30</v>
      </c>
      <c r="E6" s="63">
        <v>20</v>
      </c>
      <c r="F6" s="32">
        <v>264</v>
      </c>
      <c r="G6" s="32">
        <v>12982524</v>
      </c>
      <c r="H6" s="62">
        <f t="shared" si="0"/>
        <v>49176.22727272727</v>
      </c>
      <c r="I6" s="28"/>
      <c r="J6" s="39">
        <v>20</v>
      </c>
      <c r="K6" s="41">
        <v>23688</v>
      </c>
      <c r="L6" s="7">
        <v>14733711</v>
      </c>
      <c r="M6" s="54">
        <f t="shared" si="1"/>
        <v>621.9905015197569</v>
      </c>
      <c r="N6" s="49"/>
      <c r="O6" s="9"/>
      <c r="P6" s="79"/>
    </row>
    <row r="7" spans="1:16" s="3" customFormat="1" ht="27" customHeight="1">
      <c r="A7" s="20"/>
      <c r="B7" s="58" t="s">
        <v>22</v>
      </c>
      <c r="C7" s="58">
        <v>8</v>
      </c>
      <c r="D7" s="61" t="s">
        <v>31</v>
      </c>
      <c r="E7" s="63">
        <v>18</v>
      </c>
      <c r="F7" s="32">
        <v>265</v>
      </c>
      <c r="G7" s="32">
        <v>14226695</v>
      </c>
      <c r="H7" s="62">
        <f t="shared" si="0"/>
        <v>53685.64150943396</v>
      </c>
      <c r="I7" s="28"/>
      <c r="J7" s="39">
        <v>20</v>
      </c>
      <c r="K7" s="41">
        <v>26244</v>
      </c>
      <c r="L7" s="7">
        <v>17163318</v>
      </c>
      <c r="M7" s="54">
        <f t="shared" si="1"/>
        <v>653.9901691815272</v>
      </c>
      <c r="N7" s="49"/>
      <c r="O7" s="9"/>
      <c r="P7" s="79"/>
    </row>
    <row r="8" spans="1:16" s="3" customFormat="1" ht="27" customHeight="1">
      <c r="A8" s="20"/>
      <c r="B8" s="58" t="s">
        <v>22</v>
      </c>
      <c r="C8" s="58">
        <v>1</v>
      </c>
      <c r="D8" s="59" t="s">
        <v>24</v>
      </c>
      <c r="E8" s="63">
        <v>30</v>
      </c>
      <c r="F8" s="32">
        <v>305</v>
      </c>
      <c r="G8" s="32">
        <v>61145369</v>
      </c>
      <c r="H8" s="62">
        <f t="shared" si="0"/>
        <v>200476.61967213114</v>
      </c>
      <c r="I8" s="28"/>
      <c r="J8" s="39">
        <v>30</v>
      </c>
      <c r="K8" s="41">
        <v>52416</v>
      </c>
      <c r="L8" s="7">
        <v>67931158</v>
      </c>
      <c r="M8" s="54">
        <f t="shared" si="1"/>
        <v>1296.0004197191697</v>
      </c>
      <c r="N8" s="49"/>
      <c r="O8" s="9"/>
      <c r="P8" s="78"/>
    </row>
    <row r="9" spans="1:16" s="3" customFormat="1" ht="27" customHeight="1">
      <c r="A9" s="20"/>
      <c r="B9" s="58" t="s">
        <v>22</v>
      </c>
      <c r="C9" s="58">
        <v>6</v>
      </c>
      <c r="D9" s="61" t="s">
        <v>29</v>
      </c>
      <c r="E9" s="63">
        <v>10</v>
      </c>
      <c r="F9" s="32">
        <v>53</v>
      </c>
      <c r="G9" s="32">
        <v>1067951</v>
      </c>
      <c r="H9" s="62">
        <f t="shared" si="0"/>
        <v>20150.01886792453</v>
      </c>
      <c r="I9" s="28"/>
      <c r="J9" s="39">
        <v>10</v>
      </c>
      <c r="K9" s="41">
        <v>2031</v>
      </c>
      <c r="L9" s="7">
        <v>1320293</v>
      </c>
      <c r="M9" s="54">
        <f t="shared" si="1"/>
        <v>650.070408665682</v>
      </c>
      <c r="N9" s="49"/>
      <c r="O9" s="9"/>
      <c r="P9" s="79"/>
    </row>
    <row r="10" spans="1:16" s="3" customFormat="1" ht="27" customHeight="1">
      <c r="A10" s="20"/>
      <c r="B10" s="58" t="s">
        <v>22</v>
      </c>
      <c r="C10" s="58">
        <v>20</v>
      </c>
      <c r="D10" s="61" t="s">
        <v>43</v>
      </c>
      <c r="E10" s="63">
        <v>20</v>
      </c>
      <c r="F10" s="32">
        <v>1</v>
      </c>
      <c r="G10" s="32">
        <v>49780</v>
      </c>
      <c r="H10" s="62">
        <f t="shared" si="0"/>
        <v>49780</v>
      </c>
      <c r="I10" s="28"/>
      <c r="J10" s="39">
        <v>20</v>
      </c>
      <c r="K10" s="41">
        <v>15294</v>
      </c>
      <c r="L10" s="7">
        <v>10018388</v>
      </c>
      <c r="M10" s="54">
        <f t="shared" si="1"/>
        <v>655.053485026808</v>
      </c>
      <c r="N10" s="49"/>
      <c r="O10" s="9"/>
      <c r="P10" s="79"/>
    </row>
    <row r="11" spans="1:16" s="3" customFormat="1" ht="27" customHeight="1">
      <c r="A11" s="20"/>
      <c r="B11" s="58" t="s">
        <v>22</v>
      </c>
      <c r="C11" s="4">
        <v>31</v>
      </c>
      <c r="D11" s="73" t="s">
        <v>53</v>
      </c>
      <c r="E11" s="7"/>
      <c r="F11" s="7"/>
      <c r="G11" s="7"/>
      <c r="H11" s="8"/>
      <c r="I11" s="28"/>
      <c r="J11" s="39">
        <v>20</v>
      </c>
      <c r="K11" s="41">
        <v>4306</v>
      </c>
      <c r="L11" s="7">
        <v>2816676</v>
      </c>
      <c r="M11" s="54">
        <f t="shared" si="1"/>
        <v>654.1281932187645</v>
      </c>
      <c r="N11" s="80" t="s">
        <v>179</v>
      </c>
      <c r="O11" s="9"/>
      <c r="P11" s="79"/>
    </row>
    <row r="12" spans="1:16" s="3" customFormat="1" ht="27" customHeight="1">
      <c r="A12" s="20"/>
      <c r="B12" s="58" t="s">
        <v>22</v>
      </c>
      <c r="C12" s="58">
        <v>19</v>
      </c>
      <c r="D12" s="61" t="s">
        <v>42</v>
      </c>
      <c r="E12" s="63">
        <v>15</v>
      </c>
      <c r="F12" s="32">
        <v>0</v>
      </c>
      <c r="G12" s="32">
        <v>0</v>
      </c>
      <c r="H12" s="62">
        <f>IF(AND(F12&gt;0,G12&gt;0),G12/F12,0)</f>
        <v>0</v>
      </c>
      <c r="I12" s="28"/>
      <c r="J12" s="39">
        <v>10</v>
      </c>
      <c r="K12" s="41">
        <v>1515</v>
      </c>
      <c r="L12" s="7">
        <v>987343</v>
      </c>
      <c r="M12" s="54">
        <f t="shared" si="1"/>
        <v>651.7115511551156</v>
      </c>
      <c r="N12" s="49"/>
      <c r="O12" s="9"/>
      <c r="P12" s="79"/>
    </row>
    <row r="13" spans="1:16" s="3" customFormat="1" ht="27" customHeight="1">
      <c r="A13" s="20"/>
      <c r="B13" s="58" t="s">
        <v>22</v>
      </c>
      <c r="C13" s="4">
        <v>32</v>
      </c>
      <c r="D13" s="73" t="s">
        <v>54</v>
      </c>
      <c r="E13" s="7"/>
      <c r="F13" s="7"/>
      <c r="G13" s="7"/>
      <c r="H13" s="8"/>
      <c r="I13" s="28"/>
      <c r="J13" s="39">
        <v>20</v>
      </c>
      <c r="K13" s="41">
        <v>153</v>
      </c>
      <c r="L13" s="7">
        <v>100980</v>
      </c>
      <c r="M13" s="54">
        <f t="shared" si="1"/>
        <v>660</v>
      </c>
      <c r="N13" s="80" t="s">
        <v>179</v>
      </c>
      <c r="O13" s="9"/>
      <c r="P13" s="79"/>
    </row>
    <row r="14" spans="1:16" s="3" customFormat="1" ht="27" customHeight="1">
      <c r="A14" s="20"/>
      <c r="B14" s="58" t="s">
        <v>22</v>
      </c>
      <c r="C14" s="4">
        <v>33</v>
      </c>
      <c r="D14" s="73" t="s">
        <v>55</v>
      </c>
      <c r="E14" s="7"/>
      <c r="F14" s="7"/>
      <c r="G14" s="7"/>
      <c r="H14" s="8"/>
      <c r="I14" s="28"/>
      <c r="J14" s="39">
        <v>20</v>
      </c>
      <c r="K14" s="41">
        <v>132</v>
      </c>
      <c r="L14" s="7">
        <v>90810</v>
      </c>
      <c r="M14" s="54">
        <f t="shared" si="1"/>
        <v>687.9545454545455</v>
      </c>
      <c r="N14" s="80" t="s">
        <v>179</v>
      </c>
      <c r="O14" s="9"/>
      <c r="P14" s="79"/>
    </row>
    <row r="15" spans="1:16" s="3" customFormat="1" ht="27" customHeight="1">
      <c r="A15" s="20"/>
      <c r="B15" s="58" t="s">
        <v>22</v>
      </c>
      <c r="C15" s="58">
        <v>2</v>
      </c>
      <c r="D15" s="60" t="s">
        <v>25</v>
      </c>
      <c r="E15" s="63">
        <v>10</v>
      </c>
      <c r="F15" s="32">
        <v>91</v>
      </c>
      <c r="G15" s="32">
        <v>5276393</v>
      </c>
      <c r="H15" s="62">
        <f aca="true" t="shared" si="2" ref="H15:H23">IF(AND(F15&gt;0,G15&gt;0),G15/F15,0)</f>
        <v>57982.34065934066</v>
      </c>
      <c r="I15" s="28"/>
      <c r="J15" s="39">
        <v>10</v>
      </c>
      <c r="K15" s="41">
        <v>8853</v>
      </c>
      <c r="L15" s="7">
        <v>5926156</v>
      </c>
      <c r="M15" s="54">
        <f t="shared" si="1"/>
        <v>669.3952332542641</v>
      </c>
      <c r="N15" s="49"/>
      <c r="O15" s="9"/>
      <c r="P15" s="78"/>
    </row>
    <row r="16" spans="1:16" s="3" customFormat="1" ht="27" customHeight="1">
      <c r="A16" s="20"/>
      <c r="B16" s="58" t="s">
        <v>22</v>
      </c>
      <c r="C16" s="58">
        <v>3</v>
      </c>
      <c r="D16" s="59" t="s">
        <v>26</v>
      </c>
      <c r="E16" s="63">
        <v>19</v>
      </c>
      <c r="F16" s="32">
        <v>111</v>
      </c>
      <c r="G16" s="32">
        <v>1559968</v>
      </c>
      <c r="H16" s="62">
        <f t="shared" si="2"/>
        <v>14053.765765765766</v>
      </c>
      <c r="I16" s="28"/>
      <c r="J16" s="39">
        <v>19</v>
      </c>
      <c r="K16" s="41">
        <v>12815</v>
      </c>
      <c r="L16" s="7">
        <v>1540863</v>
      </c>
      <c r="M16" s="54">
        <f t="shared" si="1"/>
        <v>120.2390167772142</v>
      </c>
      <c r="N16" s="49"/>
      <c r="O16" s="9"/>
      <c r="P16" s="78"/>
    </row>
    <row r="17" spans="1:16" s="3" customFormat="1" ht="27" customHeight="1">
      <c r="A17" s="20"/>
      <c r="B17" s="58" t="s">
        <v>22</v>
      </c>
      <c r="C17" s="58">
        <v>12</v>
      </c>
      <c r="D17" s="61" t="s">
        <v>35</v>
      </c>
      <c r="E17" s="63">
        <v>20</v>
      </c>
      <c r="F17" s="32">
        <v>297</v>
      </c>
      <c r="G17" s="32">
        <v>16465590</v>
      </c>
      <c r="H17" s="62">
        <f t="shared" si="2"/>
        <v>55439.69696969697</v>
      </c>
      <c r="I17" s="28"/>
      <c r="J17" s="39">
        <v>30</v>
      </c>
      <c r="K17" s="41">
        <v>29610</v>
      </c>
      <c r="L17" s="7">
        <v>19363917</v>
      </c>
      <c r="M17" s="54">
        <f t="shared" si="1"/>
        <v>653.9654508611956</v>
      </c>
      <c r="N17" s="49"/>
      <c r="O17" s="9"/>
      <c r="P17" s="79"/>
    </row>
    <row r="18" spans="1:16" s="3" customFormat="1" ht="27" customHeight="1">
      <c r="A18" s="20"/>
      <c r="B18" s="58" t="s">
        <v>22</v>
      </c>
      <c r="C18" s="58">
        <v>21</v>
      </c>
      <c r="D18" s="61" t="s">
        <v>44</v>
      </c>
      <c r="E18" s="63">
        <v>10</v>
      </c>
      <c r="F18" s="32">
        <v>110</v>
      </c>
      <c r="G18" s="32">
        <v>6292686</v>
      </c>
      <c r="H18" s="62">
        <f t="shared" si="2"/>
        <v>57206.236363636366</v>
      </c>
      <c r="I18" s="28"/>
      <c r="J18" s="39">
        <v>10</v>
      </c>
      <c r="K18" s="41">
        <v>11533</v>
      </c>
      <c r="L18" s="7">
        <v>7553109</v>
      </c>
      <c r="M18" s="54">
        <f t="shared" si="1"/>
        <v>654.9127720454348</v>
      </c>
      <c r="N18" s="49"/>
      <c r="O18" s="9"/>
      <c r="P18" s="79"/>
    </row>
    <row r="19" spans="1:16" s="3" customFormat="1" ht="27" customHeight="1">
      <c r="A19" s="20"/>
      <c r="B19" s="58" t="s">
        <v>22</v>
      </c>
      <c r="C19" s="58">
        <v>5</v>
      </c>
      <c r="D19" s="59" t="s">
        <v>28</v>
      </c>
      <c r="E19" s="63">
        <v>60</v>
      </c>
      <c r="F19" s="32">
        <v>909</v>
      </c>
      <c r="G19" s="32">
        <v>45521071</v>
      </c>
      <c r="H19" s="62">
        <f t="shared" si="2"/>
        <v>50078.18591859186</v>
      </c>
      <c r="I19" s="28"/>
      <c r="J19" s="39">
        <v>60</v>
      </c>
      <c r="K19" s="41">
        <v>66916</v>
      </c>
      <c r="L19" s="7">
        <v>43791073</v>
      </c>
      <c r="M19" s="54">
        <f t="shared" si="1"/>
        <v>654.4185695498834</v>
      </c>
      <c r="N19" s="49"/>
      <c r="O19" s="9"/>
      <c r="P19" s="79"/>
    </row>
    <row r="20" spans="1:16" s="3" customFormat="1" ht="27" customHeight="1">
      <c r="A20" s="20"/>
      <c r="B20" s="58" t="s">
        <v>22</v>
      </c>
      <c r="C20" s="58">
        <v>15</v>
      </c>
      <c r="D20" s="61" t="s">
        <v>38</v>
      </c>
      <c r="E20" s="63">
        <v>10</v>
      </c>
      <c r="F20" s="32">
        <v>51</v>
      </c>
      <c r="G20" s="32">
        <v>2450246</v>
      </c>
      <c r="H20" s="62">
        <f t="shared" si="2"/>
        <v>48044.03921568627</v>
      </c>
      <c r="I20" s="28"/>
      <c r="J20" s="39"/>
      <c r="K20" s="41"/>
      <c r="L20" s="7"/>
      <c r="M20" s="54">
        <f t="shared" si="1"/>
        <v>0</v>
      </c>
      <c r="N20" s="49"/>
      <c r="O20" s="9"/>
      <c r="P20" s="79"/>
    </row>
    <row r="21" spans="1:16" s="3" customFormat="1" ht="27" customHeight="1">
      <c r="A21" s="20"/>
      <c r="B21" s="58" t="s">
        <v>22</v>
      </c>
      <c r="C21" s="58">
        <v>16</v>
      </c>
      <c r="D21" s="61" t="s">
        <v>39</v>
      </c>
      <c r="E21" s="63">
        <v>20</v>
      </c>
      <c r="F21" s="32">
        <v>187</v>
      </c>
      <c r="G21" s="32">
        <v>5941032</v>
      </c>
      <c r="H21" s="62">
        <f t="shared" si="2"/>
        <v>31770.224598930483</v>
      </c>
      <c r="I21" s="28"/>
      <c r="J21" s="39">
        <v>14</v>
      </c>
      <c r="K21" s="41">
        <v>9958</v>
      </c>
      <c r="L21" s="7">
        <v>6512766</v>
      </c>
      <c r="M21" s="54">
        <f t="shared" si="1"/>
        <v>654.023498694517</v>
      </c>
      <c r="N21" s="49"/>
      <c r="O21" s="9"/>
      <c r="P21" s="79"/>
    </row>
    <row r="22" spans="1:16" s="3" customFormat="1" ht="27" customHeight="1">
      <c r="A22" s="20"/>
      <c r="B22" s="58" t="s">
        <v>22</v>
      </c>
      <c r="C22" s="58">
        <v>22</v>
      </c>
      <c r="D22" s="61" t="s">
        <v>45</v>
      </c>
      <c r="E22" s="63">
        <v>20</v>
      </c>
      <c r="F22" s="32">
        <v>42</v>
      </c>
      <c r="G22" s="32">
        <v>2098226</v>
      </c>
      <c r="H22" s="62">
        <f t="shared" si="2"/>
        <v>49957.76190476191</v>
      </c>
      <c r="I22" s="28"/>
      <c r="J22" s="39">
        <v>20</v>
      </c>
      <c r="K22" s="41">
        <v>16467</v>
      </c>
      <c r="L22" s="7">
        <v>10754049</v>
      </c>
      <c r="M22" s="54">
        <f t="shared" si="1"/>
        <v>653.0666788121698</v>
      </c>
      <c r="N22" s="49"/>
      <c r="O22" s="9"/>
      <c r="P22" s="79"/>
    </row>
    <row r="23" spans="1:16" s="3" customFormat="1" ht="27" customHeight="1">
      <c r="A23" s="20"/>
      <c r="B23" s="58" t="s">
        <v>22</v>
      </c>
      <c r="C23" s="58">
        <v>23</v>
      </c>
      <c r="D23" s="61" t="s">
        <v>46</v>
      </c>
      <c r="E23" s="63">
        <v>10</v>
      </c>
      <c r="F23" s="32">
        <v>2</v>
      </c>
      <c r="G23" s="32">
        <v>178728</v>
      </c>
      <c r="H23" s="62">
        <f t="shared" si="2"/>
        <v>89364</v>
      </c>
      <c r="I23" s="28"/>
      <c r="J23" s="39">
        <v>20</v>
      </c>
      <c r="K23" s="41">
        <v>13172</v>
      </c>
      <c r="L23" s="7">
        <v>8649235</v>
      </c>
      <c r="M23" s="54">
        <f t="shared" si="1"/>
        <v>656.6379441238992</v>
      </c>
      <c r="N23" s="49"/>
      <c r="O23" s="9"/>
      <c r="P23" s="79"/>
    </row>
    <row r="24" spans="1:16" s="3" customFormat="1" ht="27" customHeight="1">
      <c r="A24" s="20"/>
      <c r="B24" s="58" t="s">
        <v>22</v>
      </c>
      <c r="C24" s="4">
        <v>34</v>
      </c>
      <c r="D24" s="73" t="s">
        <v>56</v>
      </c>
      <c r="E24" s="7"/>
      <c r="F24" s="7"/>
      <c r="G24" s="7"/>
      <c r="H24" s="8"/>
      <c r="I24" s="28"/>
      <c r="J24" s="39">
        <v>10</v>
      </c>
      <c r="K24" s="41">
        <v>5808</v>
      </c>
      <c r="L24" s="7">
        <v>3783585</v>
      </c>
      <c r="M24" s="54">
        <f t="shared" si="1"/>
        <v>651.4436983471074</v>
      </c>
      <c r="N24" s="80" t="s">
        <v>179</v>
      </c>
      <c r="O24" s="9"/>
      <c r="P24" s="79"/>
    </row>
    <row r="25" spans="1:16" s="3" customFormat="1" ht="27" customHeight="1">
      <c r="A25" s="20"/>
      <c r="B25" s="58" t="s">
        <v>22</v>
      </c>
      <c r="C25" s="58">
        <v>24</v>
      </c>
      <c r="D25" s="61" t="s">
        <v>47</v>
      </c>
      <c r="E25" s="63">
        <v>10</v>
      </c>
      <c r="F25" s="32">
        <v>27</v>
      </c>
      <c r="G25" s="32">
        <v>1432600</v>
      </c>
      <c r="H25" s="62">
        <f>IF(AND(F25&gt;0,G25&gt;0),G25/F25,0)</f>
        <v>53059.25925925926</v>
      </c>
      <c r="I25" s="28"/>
      <c r="J25" s="39">
        <v>10</v>
      </c>
      <c r="K25" s="41">
        <v>9984</v>
      </c>
      <c r="L25" s="7">
        <v>6747395</v>
      </c>
      <c r="M25" s="54">
        <f t="shared" si="1"/>
        <v>675.8208133012821</v>
      </c>
      <c r="N25" s="49"/>
      <c r="O25" s="9"/>
      <c r="P25" s="79"/>
    </row>
    <row r="26" spans="1:16" s="3" customFormat="1" ht="27" customHeight="1">
      <c r="A26" s="20"/>
      <c r="B26" s="58" t="s">
        <v>22</v>
      </c>
      <c r="C26" s="4">
        <v>35</v>
      </c>
      <c r="D26" s="73" t="s">
        <v>57</v>
      </c>
      <c r="E26" s="7"/>
      <c r="F26" s="7"/>
      <c r="G26" s="7"/>
      <c r="H26" s="8"/>
      <c r="I26" s="28"/>
      <c r="J26" s="39">
        <v>10</v>
      </c>
      <c r="K26" s="41">
        <v>1730</v>
      </c>
      <c r="L26" s="7">
        <v>1132732</v>
      </c>
      <c r="M26" s="54">
        <f t="shared" si="1"/>
        <v>654.7583815028902</v>
      </c>
      <c r="N26" s="80" t="s">
        <v>179</v>
      </c>
      <c r="O26" s="9"/>
      <c r="P26" s="79"/>
    </row>
    <row r="27" spans="1:16" s="3" customFormat="1" ht="27" customHeight="1">
      <c r="A27" s="20"/>
      <c r="B27" s="58" t="s">
        <v>22</v>
      </c>
      <c r="C27" s="58">
        <v>9</v>
      </c>
      <c r="D27" s="61" t="s">
        <v>32</v>
      </c>
      <c r="E27" s="63">
        <v>10</v>
      </c>
      <c r="F27" s="32">
        <v>62</v>
      </c>
      <c r="G27" s="32">
        <v>2396660</v>
      </c>
      <c r="H27" s="62">
        <f>IF(AND(F27&gt;0,G27&gt;0),G27/F27,0)</f>
        <v>38655.8064516129</v>
      </c>
      <c r="I27" s="28"/>
      <c r="J27" s="39">
        <v>10</v>
      </c>
      <c r="K27" s="41">
        <v>2652</v>
      </c>
      <c r="L27" s="7">
        <v>1713445</v>
      </c>
      <c r="M27" s="54">
        <f t="shared" si="1"/>
        <v>646.0953996983409</v>
      </c>
      <c r="N27" s="49"/>
      <c r="O27" s="81" t="s">
        <v>179</v>
      </c>
      <c r="P27" s="79"/>
    </row>
    <row r="28" spans="1:16" s="3" customFormat="1" ht="27" customHeight="1">
      <c r="A28" s="20"/>
      <c r="B28" s="58" t="s">
        <v>22</v>
      </c>
      <c r="C28" s="58">
        <v>13</v>
      </c>
      <c r="D28" s="61" t="s">
        <v>36</v>
      </c>
      <c r="E28" s="63">
        <v>10</v>
      </c>
      <c r="F28" s="32">
        <v>146</v>
      </c>
      <c r="G28" s="32">
        <v>5012445</v>
      </c>
      <c r="H28" s="62">
        <f>IF(AND(F28&gt;0,G28&gt;0),G28/F28,0)</f>
        <v>34331.81506849315</v>
      </c>
      <c r="I28" s="28"/>
      <c r="J28" s="39">
        <v>10</v>
      </c>
      <c r="K28" s="41">
        <v>10499</v>
      </c>
      <c r="L28" s="7">
        <v>6742361</v>
      </c>
      <c r="M28" s="54">
        <f t="shared" si="1"/>
        <v>642.1907800742928</v>
      </c>
      <c r="N28" s="49"/>
      <c r="O28" s="9"/>
      <c r="P28" s="79"/>
    </row>
    <row r="29" spans="1:16" s="3" customFormat="1" ht="27" customHeight="1">
      <c r="A29" s="20"/>
      <c r="B29" s="58" t="s">
        <v>22</v>
      </c>
      <c r="C29" s="58">
        <v>25</v>
      </c>
      <c r="D29" s="61" t="s">
        <v>48</v>
      </c>
      <c r="E29" s="63">
        <v>10</v>
      </c>
      <c r="F29" s="32">
        <v>8</v>
      </c>
      <c r="G29" s="32">
        <v>169551</v>
      </c>
      <c r="H29" s="62">
        <f>IF(AND(F29&gt;0,G29&gt;0),G29/F29,0)</f>
        <v>21193.875</v>
      </c>
      <c r="I29" s="28"/>
      <c r="J29" s="39">
        <v>10</v>
      </c>
      <c r="K29" s="41">
        <v>2993</v>
      </c>
      <c r="L29" s="7">
        <v>1957738</v>
      </c>
      <c r="M29" s="54">
        <f t="shared" si="1"/>
        <v>654.1055796859339</v>
      </c>
      <c r="N29" s="49"/>
      <c r="O29" s="9"/>
      <c r="P29" s="79"/>
    </row>
    <row r="30" spans="1:16" s="3" customFormat="1" ht="27" customHeight="1">
      <c r="A30" s="20"/>
      <c r="B30" s="58" t="s">
        <v>22</v>
      </c>
      <c r="C30" s="58">
        <v>14</v>
      </c>
      <c r="D30" s="61" t="s">
        <v>37</v>
      </c>
      <c r="E30" s="63">
        <v>20</v>
      </c>
      <c r="F30" s="32">
        <v>113</v>
      </c>
      <c r="G30" s="32">
        <v>2098582</v>
      </c>
      <c r="H30" s="62">
        <f>IF(AND(F30&gt;0,G30&gt;0),G30/F30,0)</f>
        <v>18571.522123893807</v>
      </c>
      <c r="I30" s="28"/>
      <c r="J30" s="39">
        <v>20</v>
      </c>
      <c r="K30" s="41">
        <v>3403</v>
      </c>
      <c r="L30" s="7">
        <v>2265230</v>
      </c>
      <c r="M30" s="54">
        <f t="shared" si="1"/>
        <v>665.6567734352043</v>
      </c>
      <c r="N30" s="49"/>
      <c r="O30" s="9"/>
      <c r="P30" s="79"/>
    </row>
    <row r="31" spans="1:16" s="3" customFormat="1" ht="27" customHeight="1">
      <c r="A31" s="20"/>
      <c r="B31" s="58" t="s">
        <v>22</v>
      </c>
      <c r="C31" s="58">
        <v>17</v>
      </c>
      <c r="D31" s="61" t="s">
        <v>40</v>
      </c>
      <c r="E31" s="63">
        <v>10</v>
      </c>
      <c r="F31" s="32">
        <v>47</v>
      </c>
      <c r="G31" s="32">
        <v>2208822</v>
      </c>
      <c r="H31" s="62">
        <f>IF(AND(F31&gt;0,G31&gt;0),G31/F31,0)</f>
        <v>46996.21276595745</v>
      </c>
      <c r="I31" s="28"/>
      <c r="J31" s="39">
        <v>10</v>
      </c>
      <c r="K31" s="41">
        <v>4234</v>
      </c>
      <c r="L31" s="7">
        <v>3089068</v>
      </c>
      <c r="M31" s="54">
        <f t="shared" si="1"/>
        <v>729.5862068965517</v>
      </c>
      <c r="N31" s="49"/>
      <c r="O31" s="9"/>
      <c r="P31" s="79"/>
    </row>
    <row r="32" spans="1:16" s="3" customFormat="1" ht="27" customHeight="1">
      <c r="A32" s="20"/>
      <c r="B32" s="58" t="s">
        <v>22</v>
      </c>
      <c r="C32" s="4">
        <v>36</v>
      </c>
      <c r="D32" s="73" t="s">
        <v>58</v>
      </c>
      <c r="E32" s="7"/>
      <c r="F32" s="7"/>
      <c r="G32" s="7"/>
      <c r="H32" s="8"/>
      <c r="I32" s="28"/>
      <c r="J32" s="39">
        <v>10</v>
      </c>
      <c r="K32" s="41">
        <v>0</v>
      </c>
      <c r="L32" s="7">
        <v>0</v>
      </c>
      <c r="M32" s="54">
        <f t="shared" si="1"/>
        <v>0</v>
      </c>
      <c r="N32" s="80" t="s">
        <v>179</v>
      </c>
      <c r="O32" s="9"/>
      <c r="P32" s="76" t="s">
        <v>180</v>
      </c>
    </row>
    <row r="33" spans="1:16" s="3" customFormat="1" ht="27" customHeight="1">
      <c r="A33" s="20"/>
      <c r="B33" s="58" t="s">
        <v>22</v>
      </c>
      <c r="C33" s="58">
        <v>26</v>
      </c>
      <c r="D33" s="61" t="s">
        <v>184</v>
      </c>
      <c r="E33" s="63">
        <v>15</v>
      </c>
      <c r="F33" s="32">
        <v>25</v>
      </c>
      <c r="G33" s="32">
        <v>1213299</v>
      </c>
      <c r="H33" s="62">
        <f>IF(AND(F33&gt;0,G33&gt;0),G33/F33,0)</f>
        <v>48531.96</v>
      </c>
      <c r="I33" s="28"/>
      <c r="J33" s="39">
        <v>20</v>
      </c>
      <c r="K33" s="41">
        <v>13850</v>
      </c>
      <c r="L33" s="7">
        <v>8235560</v>
      </c>
      <c r="M33" s="54">
        <f t="shared" si="1"/>
        <v>594.6252707581227</v>
      </c>
      <c r="N33" s="49"/>
      <c r="O33" s="9"/>
      <c r="P33" s="79"/>
    </row>
    <row r="34" spans="1:16" s="3" customFormat="1" ht="27" customHeight="1">
      <c r="A34" s="20"/>
      <c r="B34" s="58" t="s">
        <v>22</v>
      </c>
      <c r="C34" s="58">
        <v>27</v>
      </c>
      <c r="D34" s="61" t="s">
        <v>49</v>
      </c>
      <c r="E34" s="63">
        <v>20</v>
      </c>
      <c r="F34" s="32">
        <v>2</v>
      </c>
      <c r="G34" s="32">
        <v>27300</v>
      </c>
      <c r="H34" s="62">
        <f>IF(AND(F34&gt;0,G34&gt;0),G34/F34,0)</f>
        <v>13650</v>
      </c>
      <c r="I34" s="28"/>
      <c r="J34" s="39">
        <v>20</v>
      </c>
      <c r="K34" s="41">
        <v>12748</v>
      </c>
      <c r="L34" s="7">
        <v>8416254</v>
      </c>
      <c r="M34" s="54">
        <f t="shared" si="1"/>
        <v>660.2019140257295</v>
      </c>
      <c r="N34" s="49"/>
      <c r="O34" s="9"/>
      <c r="P34" s="79"/>
    </row>
    <row r="35" spans="1:16" s="3" customFormat="1" ht="27" customHeight="1">
      <c r="A35" s="20"/>
      <c r="B35" s="58" t="s">
        <v>22</v>
      </c>
      <c r="C35" s="4">
        <v>37</v>
      </c>
      <c r="D35" s="73" t="s">
        <v>59</v>
      </c>
      <c r="E35" s="7"/>
      <c r="F35" s="7"/>
      <c r="G35" s="7"/>
      <c r="H35" s="8"/>
      <c r="I35" s="28"/>
      <c r="J35" s="39">
        <v>10</v>
      </c>
      <c r="K35" s="41">
        <v>913</v>
      </c>
      <c r="L35" s="7">
        <v>602822</v>
      </c>
      <c r="M35" s="54">
        <f t="shared" si="1"/>
        <v>660.2650602409639</v>
      </c>
      <c r="N35" s="80" t="s">
        <v>179</v>
      </c>
      <c r="O35" s="9"/>
      <c r="P35" s="79"/>
    </row>
    <row r="36" spans="1:16" s="3" customFormat="1" ht="27" customHeight="1">
      <c r="A36" s="20"/>
      <c r="B36" s="58" t="s">
        <v>22</v>
      </c>
      <c r="C36" s="58">
        <v>28</v>
      </c>
      <c r="D36" s="61" t="s">
        <v>50</v>
      </c>
      <c r="E36" s="63">
        <v>10</v>
      </c>
      <c r="F36" s="32">
        <v>125</v>
      </c>
      <c r="G36" s="32">
        <v>5338125</v>
      </c>
      <c r="H36" s="62">
        <f aca="true" t="shared" si="3" ref="H36:H41">IF(AND(F36&gt;0,G36&gt;0),G36/F36,0)</f>
        <v>42705</v>
      </c>
      <c r="I36" s="28"/>
      <c r="J36" s="39">
        <v>10</v>
      </c>
      <c r="K36" s="41">
        <v>9812</v>
      </c>
      <c r="L36" s="7">
        <v>6399762</v>
      </c>
      <c r="M36" s="54">
        <f t="shared" si="1"/>
        <v>652.2382796575622</v>
      </c>
      <c r="N36" s="49"/>
      <c r="O36" s="9"/>
      <c r="P36" s="79"/>
    </row>
    <row r="37" spans="1:16" s="3" customFormat="1" ht="27" customHeight="1">
      <c r="A37" s="20"/>
      <c r="B37" s="58" t="s">
        <v>22</v>
      </c>
      <c r="C37" s="58">
        <v>4</v>
      </c>
      <c r="D37" s="59" t="s">
        <v>27</v>
      </c>
      <c r="E37" s="63">
        <v>30</v>
      </c>
      <c r="F37" s="32">
        <v>228</v>
      </c>
      <c r="G37" s="32">
        <v>14545327</v>
      </c>
      <c r="H37" s="62">
        <f t="shared" si="3"/>
        <v>63795.29385964912</v>
      </c>
      <c r="I37" s="28"/>
      <c r="J37" s="39">
        <v>30</v>
      </c>
      <c r="K37" s="41">
        <v>31492</v>
      </c>
      <c r="L37" s="7">
        <v>18560192</v>
      </c>
      <c r="M37" s="54">
        <f t="shared" si="1"/>
        <v>589.3621237139591</v>
      </c>
      <c r="N37" s="49"/>
      <c r="O37" s="9"/>
      <c r="P37" s="79"/>
    </row>
    <row r="38" spans="1:16" s="3" customFormat="1" ht="27" customHeight="1">
      <c r="A38" s="20"/>
      <c r="B38" s="58" t="s">
        <v>22</v>
      </c>
      <c r="C38" s="58">
        <v>10</v>
      </c>
      <c r="D38" s="61" t="s">
        <v>33</v>
      </c>
      <c r="E38" s="63">
        <v>20</v>
      </c>
      <c r="F38" s="32">
        <v>237</v>
      </c>
      <c r="G38" s="32">
        <v>19244197</v>
      </c>
      <c r="H38" s="62">
        <f t="shared" si="3"/>
        <v>81199.1434599156</v>
      </c>
      <c r="I38" s="28"/>
      <c r="J38" s="39">
        <v>20</v>
      </c>
      <c r="K38" s="41">
        <v>28720</v>
      </c>
      <c r="L38" s="7">
        <v>20596157</v>
      </c>
      <c r="M38" s="54">
        <f t="shared" si="1"/>
        <v>717.1363857938719</v>
      </c>
      <c r="N38" s="49"/>
      <c r="O38" s="9"/>
      <c r="P38" s="79"/>
    </row>
    <row r="39" spans="1:16" s="3" customFormat="1" ht="27" customHeight="1">
      <c r="A39" s="20"/>
      <c r="B39" s="58" t="s">
        <v>22</v>
      </c>
      <c r="C39" s="58">
        <v>29</v>
      </c>
      <c r="D39" s="61" t="s">
        <v>51</v>
      </c>
      <c r="E39" s="63">
        <v>20</v>
      </c>
      <c r="F39" s="32">
        <v>274</v>
      </c>
      <c r="G39" s="32">
        <v>15316112</v>
      </c>
      <c r="H39" s="62">
        <f t="shared" si="3"/>
        <v>55898.21897810219</v>
      </c>
      <c r="I39" s="28"/>
      <c r="J39" s="39">
        <v>20</v>
      </c>
      <c r="K39" s="41">
        <v>32095</v>
      </c>
      <c r="L39" s="7">
        <v>26139793</v>
      </c>
      <c r="M39" s="54">
        <f t="shared" si="1"/>
        <v>814.4506309393987</v>
      </c>
      <c r="N39" s="49"/>
      <c r="O39" s="9"/>
      <c r="P39" s="79"/>
    </row>
    <row r="40" spans="1:16" s="3" customFormat="1" ht="27" customHeight="1">
      <c r="A40" s="20"/>
      <c r="B40" s="58" t="s">
        <v>22</v>
      </c>
      <c r="C40" s="58">
        <v>30</v>
      </c>
      <c r="D40" s="61" t="s">
        <v>52</v>
      </c>
      <c r="E40" s="63">
        <v>20</v>
      </c>
      <c r="F40" s="32">
        <v>180</v>
      </c>
      <c r="G40" s="32">
        <v>8679895</v>
      </c>
      <c r="H40" s="62">
        <f t="shared" si="3"/>
        <v>48221.63888888889</v>
      </c>
      <c r="I40" s="28"/>
      <c r="J40" s="39">
        <v>40</v>
      </c>
      <c r="K40" s="41">
        <v>30331</v>
      </c>
      <c r="L40" s="7">
        <v>20025782</v>
      </c>
      <c r="M40" s="54">
        <f t="shared" si="1"/>
        <v>660.2414031848604</v>
      </c>
      <c r="N40" s="49"/>
      <c r="O40" s="9"/>
      <c r="P40" s="79"/>
    </row>
    <row r="41" spans="1:16" s="3" customFormat="1" ht="27" customHeight="1">
      <c r="A41" s="20"/>
      <c r="B41" s="58" t="s">
        <v>22</v>
      </c>
      <c r="C41" s="58">
        <v>18</v>
      </c>
      <c r="D41" s="61" t="s">
        <v>41</v>
      </c>
      <c r="E41" s="63">
        <v>40</v>
      </c>
      <c r="F41" s="32">
        <v>356</v>
      </c>
      <c r="G41" s="32">
        <v>13390696</v>
      </c>
      <c r="H41" s="62">
        <f t="shared" si="3"/>
        <v>37614.31460674157</v>
      </c>
      <c r="I41" s="28"/>
      <c r="J41" s="39">
        <v>40</v>
      </c>
      <c r="K41" s="41">
        <v>40464</v>
      </c>
      <c r="L41" s="7">
        <v>23716012</v>
      </c>
      <c r="M41" s="54">
        <f t="shared" si="1"/>
        <v>586.1015223408461</v>
      </c>
      <c r="N41" s="49"/>
      <c r="O41" s="9"/>
      <c r="P41" s="79"/>
    </row>
    <row r="42" spans="1:16" s="3" customFormat="1" ht="27" customHeight="1">
      <c r="A42" s="20"/>
      <c r="B42" s="20"/>
      <c r="C42" s="4">
        <v>38</v>
      </c>
      <c r="D42" s="73"/>
      <c r="E42" s="7"/>
      <c r="F42" s="7"/>
      <c r="G42" s="7"/>
      <c r="H42" s="8"/>
      <c r="I42" s="28"/>
      <c r="J42" s="39"/>
      <c r="K42" s="41"/>
      <c r="L42" s="7"/>
      <c r="M42" s="42"/>
      <c r="N42" s="49"/>
      <c r="O42" s="9"/>
      <c r="P42" s="79"/>
    </row>
    <row r="43" spans="1:16" s="3" customFormat="1" ht="27" customHeight="1">
      <c r="A43" s="20"/>
      <c r="B43" s="20"/>
      <c r="C43" s="4">
        <v>39</v>
      </c>
      <c r="D43" s="73"/>
      <c r="E43" s="7"/>
      <c r="F43" s="7"/>
      <c r="G43" s="7"/>
      <c r="H43" s="8"/>
      <c r="I43" s="28"/>
      <c r="J43" s="39"/>
      <c r="K43" s="41"/>
      <c r="L43" s="7"/>
      <c r="M43" s="42"/>
      <c r="N43" s="49"/>
      <c r="O43" s="9"/>
      <c r="P43" s="79"/>
    </row>
    <row r="44" spans="1:16" s="3" customFormat="1" ht="27" customHeight="1">
      <c r="A44" s="20"/>
      <c r="B44" s="20"/>
      <c r="C44" s="4">
        <v>40</v>
      </c>
      <c r="D44" s="73"/>
      <c r="E44" s="7"/>
      <c r="F44" s="7"/>
      <c r="G44" s="7"/>
      <c r="H44" s="8"/>
      <c r="I44" s="28"/>
      <c r="J44" s="39"/>
      <c r="K44" s="41"/>
      <c r="L44" s="7"/>
      <c r="M44" s="42"/>
      <c r="N44" s="49"/>
      <c r="O44" s="9"/>
      <c r="P44" s="79"/>
    </row>
    <row r="45" spans="1:13" s="3" customFormat="1" ht="15" customHeight="1">
      <c r="A45" s="22"/>
      <c r="D45" s="71"/>
      <c r="E45" s="23">
        <f>SUM(E5:E44)</f>
        <v>547</v>
      </c>
      <c r="F45" s="23">
        <f>SUM(F5:F44)</f>
        <v>4607</v>
      </c>
      <c r="G45" s="23">
        <f>SUM(G5:G44)</f>
        <v>269523926</v>
      </c>
      <c r="H45" s="25">
        <f>IF(AND(F45&gt;0,G45&gt;0),G45/F45,0)</f>
        <v>58503.131321901456</v>
      </c>
      <c r="I45" s="29"/>
      <c r="J45" s="23">
        <f>SUM(J5:J44)</f>
        <v>673</v>
      </c>
      <c r="K45" s="23">
        <f>SUM(K5:K44)</f>
        <v>550950</v>
      </c>
      <c r="L45" s="23">
        <f>SUM(L5:L44)</f>
        <v>383906879</v>
      </c>
      <c r="M45" s="25">
        <f>IF(AND(K45&gt;0,L45&gt;0),L45/K45,0)</f>
        <v>696.8089282149016</v>
      </c>
    </row>
    <row r="46" spans="1:13" s="3" customFormat="1" ht="15" customHeight="1">
      <c r="A46" s="22"/>
      <c r="D46" s="71"/>
      <c r="E46" s="23"/>
      <c r="F46" s="23"/>
      <c r="G46" s="23"/>
      <c r="H46" s="24"/>
      <c r="I46" s="26"/>
      <c r="J46" s="23"/>
      <c r="K46" s="23"/>
      <c r="L46" s="23"/>
      <c r="M46" s="24"/>
    </row>
    <row r="47" spans="1:13" s="3" customFormat="1" ht="15" customHeight="1">
      <c r="A47" s="22"/>
      <c r="C47" s="3">
        <f>COUNT(C5:C44)</f>
        <v>40</v>
      </c>
      <c r="D47" s="71"/>
      <c r="E47" s="23"/>
      <c r="F47" s="23"/>
      <c r="G47" s="23"/>
      <c r="H47" s="24"/>
      <c r="I47" s="26"/>
      <c r="J47" s="23">
        <f>COUNTA(J5:J44)</f>
        <v>36</v>
      </c>
      <c r="K47" s="23"/>
      <c r="L47" s="23"/>
      <c r="M47" s="24"/>
    </row>
    <row r="48" spans="1:13" s="3" customFormat="1" ht="15" customHeight="1">
      <c r="A48" s="22"/>
      <c r="D48" s="71"/>
      <c r="E48" s="23"/>
      <c r="F48" s="23"/>
      <c r="G48" s="23"/>
      <c r="H48" s="24"/>
      <c r="I48" s="26"/>
      <c r="J48" s="23"/>
      <c r="K48" s="23"/>
      <c r="L48" s="23"/>
      <c r="M48" s="24"/>
    </row>
    <row r="49" spans="1:13" s="3" customFormat="1" ht="15" customHeight="1">
      <c r="A49" s="22"/>
      <c r="D49" s="71"/>
      <c r="E49" s="23"/>
      <c r="F49" s="23"/>
      <c r="G49" s="23"/>
      <c r="H49" s="24"/>
      <c r="I49" s="26"/>
      <c r="J49" s="23"/>
      <c r="K49" s="23"/>
      <c r="L49" s="23"/>
      <c r="M49" s="24"/>
    </row>
    <row r="50" spans="1:13" s="3" customFormat="1" ht="15" customHeight="1">
      <c r="A50" s="22"/>
      <c r="D50" s="71"/>
      <c r="E50" s="23"/>
      <c r="F50" s="23"/>
      <c r="G50" s="23"/>
      <c r="H50" s="24"/>
      <c r="I50" s="26"/>
      <c r="J50" s="23"/>
      <c r="K50" s="23"/>
      <c r="L50" s="23"/>
      <c r="M50" s="24"/>
    </row>
    <row r="51" spans="1:13" s="3" customFormat="1" ht="15" customHeight="1">
      <c r="A51" s="22"/>
      <c r="D51" s="71"/>
      <c r="E51" s="23"/>
      <c r="F51" s="23"/>
      <c r="G51" s="23"/>
      <c r="H51" s="24"/>
      <c r="I51" s="26"/>
      <c r="J51" s="23"/>
      <c r="K51" s="23"/>
      <c r="L51" s="23"/>
      <c r="M51" s="24"/>
    </row>
    <row r="52" spans="1:13" s="3" customFormat="1" ht="15" customHeight="1">
      <c r="A52" s="22"/>
      <c r="D52" s="71"/>
      <c r="E52" s="23"/>
      <c r="F52" s="23"/>
      <c r="G52" s="23"/>
      <c r="H52" s="24"/>
      <c r="I52" s="26"/>
      <c r="J52" s="23"/>
      <c r="K52" s="23"/>
      <c r="L52" s="23"/>
      <c r="M52" s="24"/>
    </row>
    <row r="53" spans="1:13" s="3" customFormat="1" ht="15" customHeight="1">
      <c r="A53" s="22"/>
      <c r="D53" s="71"/>
      <c r="E53" s="23"/>
      <c r="F53" s="23"/>
      <c r="G53" s="23"/>
      <c r="H53" s="24"/>
      <c r="I53" s="26"/>
      <c r="J53" s="23"/>
      <c r="K53" s="23"/>
      <c r="L53" s="23"/>
      <c r="M53" s="24"/>
    </row>
    <row r="54" spans="1:13" s="3" customFormat="1" ht="15" customHeight="1">
      <c r="A54" s="22"/>
      <c r="D54" s="71"/>
      <c r="E54" s="23"/>
      <c r="F54" s="23"/>
      <c r="G54" s="23"/>
      <c r="H54" s="24"/>
      <c r="I54" s="26"/>
      <c r="J54" s="23"/>
      <c r="K54" s="23"/>
      <c r="L54" s="23"/>
      <c r="M54" s="24"/>
    </row>
    <row r="55" spans="1:13" s="3" customFormat="1" ht="15" customHeight="1">
      <c r="A55" s="22"/>
      <c r="D55" s="71"/>
      <c r="E55" s="23"/>
      <c r="F55" s="23"/>
      <c r="G55" s="23"/>
      <c r="H55" s="24"/>
      <c r="I55" s="26"/>
      <c r="J55" s="23"/>
      <c r="K55" s="23"/>
      <c r="L55" s="23"/>
      <c r="M55" s="24"/>
    </row>
    <row r="56" spans="1:13" s="3" customFormat="1" ht="15" customHeight="1">
      <c r="A56" s="22"/>
      <c r="D56" s="71"/>
      <c r="E56" s="23"/>
      <c r="F56" s="23"/>
      <c r="G56" s="23"/>
      <c r="H56" s="24"/>
      <c r="I56" s="26"/>
      <c r="J56" s="23"/>
      <c r="K56" s="23"/>
      <c r="L56" s="23"/>
      <c r="M56" s="24"/>
    </row>
    <row r="57" spans="1:13" s="3" customFormat="1" ht="15" customHeight="1">
      <c r="A57" s="22"/>
      <c r="D57" s="71"/>
      <c r="E57" s="23"/>
      <c r="F57" s="23"/>
      <c r="G57" s="23"/>
      <c r="H57" s="24"/>
      <c r="I57" s="26"/>
      <c r="J57" s="23"/>
      <c r="K57" s="23"/>
      <c r="L57" s="23"/>
      <c r="M57" s="24"/>
    </row>
    <row r="58" spans="1:13" s="3" customFormat="1" ht="15" customHeight="1">
      <c r="A58" s="22"/>
      <c r="D58" s="71"/>
      <c r="E58" s="23"/>
      <c r="F58" s="23"/>
      <c r="G58" s="23"/>
      <c r="H58" s="24"/>
      <c r="I58" s="26"/>
      <c r="J58" s="23"/>
      <c r="K58" s="23"/>
      <c r="L58" s="23"/>
      <c r="M58" s="24"/>
    </row>
    <row r="59" spans="1:13" s="3" customFormat="1" ht="15" customHeight="1">
      <c r="A59" s="22"/>
      <c r="D59" s="71"/>
      <c r="E59" s="23"/>
      <c r="F59" s="23"/>
      <c r="G59" s="23"/>
      <c r="H59" s="24"/>
      <c r="I59" s="26"/>
      <c r="J59" s="23"/>
      <c r="K59" s="23"/>
      <c r="L59" s="23"/>
      <c r="M59" s="24"/>
    </row>
    <row r="60" spans="1:13" s="3" customFormat="1" ht="15" customHeight="1">
      <c r="A60" s="22"/>
      <c r="D60" s="71"/>
      <c r="E60" s="23"/>
      <c r="F60" s="23"/>
      <c r="G60" s="23"/>
      <c r="H60" s="24"/>
      <c r="I60" s="26"/>
      <c r="J60" s="23"/>
      <c r="K60" s="23"/>
      <c r="L60" s="23"/>
      <c r="M60" s="24"/>
    </row>
    <row r="61" spans="1:13" s="3" customFormat="1" ht="15" customHeight="1">
      <c r="A61" s="22"/>
      <c r="D61" s="71"/>
      <c r="E61" s="23"/>
      <c r="F61" s="23"/>
      <c r="G61" s="23"/>
      <c r="H61" s="24"/>
      <c r="I61" s="26"/>
      <c r="J61" s="23"/>
      <c r="K61" s="23"/>
      <c r="L61" s="23"/>
      <c r="M61" s="24"/>
    </row>
    <row r="62" spans="1:13" s="3" customFormat="1" ht="15" customHeight="1">
      <c r="A62" s="22"/>
      <c r="D62" s="71"/>
      <c r="E62" s="23"/>
      <c r="F62" s="23"/>
      <c r="G62" s="23"/>
      <c r="H62" s="24"/>
      <c r="I62" s="26"/>
      <c r="J62" s="23"/>
      <c r="K62" s="23"/>
      <c r="L62" s="23"/>
      <c r="M62" s="24"/>
    </row>
    <row r="63" spans="1:13" s="3" customFormat="1" ht="15" customHeight="1">
      <c r="A63" s="22"/>
      <c r="D63" s="71"/>
      <c r="E63" s="23"/>
      <c r="F63" s="23"/>
      <c r="G63" s="23"/>
      <c r="H63" s="24"/>
      <c r="I63" s="26"/>
      <c r="J63" s="23"/>
      <c r="K63" s="23"/>
      <c r="L63" s="23"/>
      <c r="M63" s="24"/>
    </row>
    <row r="64" spans="1:13" s="3" customFormat="1" ht="15" customHeight="1">
      <c r="A64" s="22"/>
      <c r="D64" s="71"/>
      <c r="E64" s="23"/>
      <c r="F64" s="23"/>
      <c r="G64" s="23"/>
      <c r="H64" s="24"/>
      <c r="I64" s="26"/>
      <c r="J64" s="23"/>
      <c r="K64" s="23"/>
      <c r="L64" s="23"/>
      <c r="M64" s="24"/>
    </row>
    <row r="65" spans="1:13" s="3" customFormat="1" ht="15" customHeight="1">
      <c r="A65" s="22"/>
      <c r="D65" s="71"/>
      <c r="E65" s="23"/>
      <c r="F65" s="23"/>
      <c r="G65" s="23"/>
      <c r="H65" s="24"/>
      <c r="I65" s="26"/>
      <c r="J65" s="23"/>
      <c r="K65" s="23"/>
      <c r="L65" s="23"/>
      <c r="M65" s="24"/>
    </row>
    <row r="66" spans="1:13" s="3" customFormat="1" ht="15" customHeight="1">
      <c r="A66" s="22"/>
      <c r="D66" s="71"/>
      <c r="E66" s="23"/>
      <c r="F66" s="23"/>
      <c r="G66" s="23"/>
      <c r="H66" s="24"/>
      <c r="I66" s="26"/>
      <c r="J66" s="23"/>
      <c r="K66" s="23"/>
      <c r="L66" s="23"/>
      <c r="M66" s="24"/>
    </row>
    <row r="67" spans="1:13" s="3" customFormat="1" ht="15" customHeight="1">
      <c r="A67" s="22"/>
      <c r="D67" s="71"/>
      <c r="E67" s="23"/>
      <c r="F67" s="23"/>
      <c r="G67" s="23"/>
      <c r="H67" s="24"/>
      <c r="I67" s="26"/>
      <c r="J67" s="23"/>
      <c r="K67" s="23"/>
      <c r="L67" s="23"/>
      <c r="M67" s="24"/>
    </row>
    <row r="68" spans="1:13" s="3" customFormat="1" ht="15" customHeight="1">
      <c r="A68" s="22"/>
      <c r="D68" s="71"/>
      <c r="E68" s="23"/>
      <c r="F68" s="23"/>
      <c r="G68" s="23"/>
      <c r="H68" s="24"/>
      <c r="I68" s="26"/>
      <c r="J68" s="23"/>
      <c r="K68" s="23"/>
      <c r="L68" s="23"/>
      <c r="M68" s="24"/>
    </row>
    <row r="69" spans="1:13" s="3" customFormat="1" ht="15" customHeight="1">
      <c r="A69" s="22"/>
      <c r="D69" s="71"/>
      <c r="E69" s="23"/>
      <c r="F69" s="23"/>
      <c r="G69" s="23"/>
      <c r="H69" s="24"/>
      <c r="I69" s="26"/>
      <c r="J69" s="23"/>
      <c r="K69" s="23"/>
      <c r="L69" s="23"/>
      <c r="M69" s="24"/>
    </row>
    <row r="70" spans="1:13" s="3" customFormat="1" ht="15" customHeight="1">
      <c r="A70" s="22"/>
      <c r="D70" s="71"/>
      <c r="E70" s="23"/>
      <c r="F70" s="23"/>
      <c r="G70" s="23"/>
      <c r="H70" s="24"/>
      <c r="I70" s="26"/>
      <c r="J70" s="23"/>
      <c r="K70" s="23"/>
      <c r="L70" s="23"/>
      <c r="M70" s="24"/>
    </row>
    <row r="71" spans="1:13" s="3" customFormat="1" ht="15" customHeight="1">
      <c r="A71" s="22"/>
      <c r="D71" s="71"/>
      <c r="E71" s="23"/>
      <c r="F71" s="23"/>
      <c r="G71" s="23"/>
      <c r="H71" s="24"/>
      <c r="I71" s="26"/>
      <c r="J71" s="23"/>
      <c r="K71" s="23"/>
      <c r="L71" s="23"/>
      <c r="M71" s="24"/>
    </row>
    <row r="72" spans="1:13" s="3" customFormat="1" ht="15" customHeight="1">
      <c r="A72" s="22"/>
      <c r="D72" s="71"/>
      <c r="E72" s="23"/>
      <c r="F72" s="23"/>
      <c r="G72" s="23"/>
      <c r="H72" s="24"/>
      <c r="I72" s="26"/>
      <c r="J72" s="23"/>
      <c r="K72" s="23"/>
      <c r="L72" s="23"/>
      <c r="M72" s="24"/>
    </row>
    <row r="73" spans="1:13" s="3" customFormat="1" ht="15" customHeight="1">
      <c r="A73" s="22"/>
      <c r="D73" s="71"/>
      <c r="E73" s="23"/>
      <c r="F73" s="23"/>
      <c r="G73" s="23"/>
      <c r="H73" s="24"/>
      <c r="I73" s="26"/>
      <c r="J73" s="23"/>
      <c r="K73" s="23"/>
      <c r="L73" s="23"/>
      <c r="M73" s="24"/>
    </row>
    <row r="74" spans="1:13" s="3" customFormat="1" ht="15" customHeight="1">
      <c r="A74" s="22"/>
      <c r="D74" s="71"/>
      <c r="E74" s="23"/>
      <c r="F74" s="23"/>
      <c r="G74" s="23"/>
      <c r="H74" s="24"/>
      <c r="I74" s="26"/>
      <c r="J74" s="23"/>
      <c r="K74" s="23"/>
      <c r="L74" s="23"/>
      <c r="M74" s="24"/>
    </row>
    <row r="75" spans="1:13" s="3" customFormat="1" ht="15" customHeight="1">
      <c r="A75" s="22"/>
      <c r="D75" s="71"/>
      <c r="E75" s="23"/>
      <c r="F75" s="23"/>
      <c r="G75" s="23"/>
      <c r="H75" s="24"/>
      <c r="I75" s="26"/>
      <c r="J75" s="23"/>
      <c r="K75" s="23"/>
      <c r="L75" s="23"/>
      <c r="M75" s="24"/>
    </row>
    <row r="76" spans="1:13" s="3" customFormat="1" ht="15" customHeight="1">
      <c r="A76" s="22"/>
      <c r="D76" s="71"/>
      <c r="E76" s="23"/>
      <c r="F76" s="23"/>
      <c r="G76" s="23"/>
      <c r="H76" s="24"/>
      <c r="I76" s="26"/>
      <c r="J76" s="23"/>
      <c r="K76" s="23"/>
      <c r="L76" s="23"/>
      <c r="M76" s="24"/>
    </row>
    <row r="77" spans="1:13" s="3" customFormat="1" ht="15" customHeight="1">
      <c r="A77" s="22"/>
      <c r="D77" s="71"/>
      <c r="E77" s="23"/>
      <c r="F77" s="23"/>
      <c r="G77" s="23"/>
      <c r="H77" s="24"/>
      <c r="I77" s="26"/>
      <c r="J77" s="23"/>
      <c r="K77" s="23"/>
      <c r="L77" s="23"/>
      <c r="M77" s="24"/>
    </row>
    <row r="78" spans="1:13" s="3" customFormat="1" ht="15" customHeight="1">
      <c r="A78" s="22"/>
      <c r="D78" s="71"/>
      <c r="E78" s="23"/>
      <c r="F78" s="23"/>
      <c r="G78" s="23"/>
      <c r="H78" s="24"/>
      <c r="I78" s="26"/>
      <c r="J78" s="23"/>
      <c r="K78" s="23"/>
      <c r="L78" s="23"/>
      <c r="M78" s="24"/>
    </row>
    <row r="79" spans="1:13" s="3" customFormat="1" ht="15" customHeight="1">
      <c r="A79" s="22"/>
      <c r="D79" s="71"/>
      <c r="E79" s="23"/>
      <c r="F79" s="23"/>
      <c r="G79" s="23"/>
      <c r="H79" s="24"/>
      <c r="I79" s="26"/>
      <c r="J79" s="23"/>
      <c r="K79" s="23"/>
      <c r="L79" s="23"/>
      <c r="M79" s="24"/>
    </row>
    <row r="80" spans="1:13" s="3" customFormat="1" ht="15" customHeight="1">
      <c r="A80" s="22"/>
      <c r="D80" s="71"/>
      <c r="E80" s="23"/>
      <c r="F80" s="23"/>
      <c r="G80" s="23"/>
      <c r="H80" s="24"/>
      <c r="I80" s="26"/>
      <c r="J80" s="23"/>
      <c r="K80" s="23"/>
      <c r="L80" s="23"/>
      <c r="M80" s="24"/>
    </row>
    <row r="81" spans="1:13" s="3" customFormat="1" ht="15" customHeight="1">
      <c r="A81" s="22"/>
      <c r="D81" s="71"/>
      <c r="E81" s="23"/>
      <c r="F81" s="23"/>
      <c r="G81" s="23"/>
      <c r="H81" s="24"/>
      <c r="I81" s="26"/>
      <c r="J81" s="23"/>
      <c r="K81" s="23"/>
      <c r="L81" s="23"/>
      <c r="M81" s="24"/>
    </row>
    <row r="82" spans="1:13" s="3" customFormat="1" ht="15" customHeight="1">
      <c r="A82" s="22"/>
      <c r="D82" s="71"/>
      <c r="E82" s="23"/>
      <c r="F82" s="23"/>
      <c r="G82" s="23"/>
      <c r="H82" s="24"/>
      <c r="I82" s="26"/>
      <c r="J82" s="23"/>
      <c r="K82" s="23"/>
      <c r="L82" s="23"/>
      <c r="M82" s="24"/>
    </row>
    <row r="83" spans="1:13" s="3" customFormat="1" ht="15" customHeight="1">
      <c r="A83" s="22"/>
      <c r="D83" s="71"/>
      <c r="E83" s="23"/>
      <c r="F83" s="23"/>
      <c r="G83" s="23"/>
      <c r="H83" s="24"/>
      <c r="I83" s="26"/>
      <c r="J83" s="23"/>
      <c r="K83" s="23"/>
      <c r="L83" s="23"/>
      <c r="M83" s="24"/>
    </row>
    <row r="84" spans="1:13" s="3" customFormat="1" ht="15" customHeight="1">
      <c r="A84" s="22"/>
      <c r="D84" s="71"/>
      <c r="E84" s="23"/>
      <c r="F84" s="23"/>
      <c r="G84" s="23"/>
      <c r="H84" s="24"/>
      <c r="I84" s="26"/>
      <c r="J84" s="23"/>
      <c r="K84" s="23"/>
      <c r="L84" s="23"/>
      <c r="M84" s="24"/>
    </row>
    <row r="85" spans="1:13" s="3" customFormat="1" ht="15" customHeight="1">
      <c r="A85" s="22"/>
      <c r="D85" s="71"/>
      <c r="E85" s="23"/>
      <c r="F85" s="23"/>
      <c r="G85" s="23"/>
      <c r="H85" s="24"/>
      <c r="I85" s="26"/>
      <c r="J85" s="23"/>
      <c r="K85" s="23"/>
      <c r="L85" s="23"/>
      <c r="M85" s="24"/>
    </row>
    <row r="86" spans="1:13" s="3" customFormat="1" ht="15" customHeight="1">
      <c r="A86" s="22"/>
      <c r="D86" s="71"/>
      <c r="E86" s="23"/>
      <c r="F86" s="23"/>
      <c r="G86" s="23"/>
      <c r="H86" s="24"/>
      <c r="I86" s="26"/>
      <c r="J86" s="23"/>
      <c r="K86" s="23"/>
      <c r="L86" s="23"/>
      <c r="M86" s="24"/>
    </row>
    <row r="87" spans="1:13" s="3" customFormat="1" ht="15" customHeight="1">
      <c r="A87" s="22"/>
      <c r="D87" s="71"/>
      <c r="E87" s="23"/>
      <c r="F87" s="23"/>
      <c r="G87" s="23"/>
      <c r="H87" s="24"/>
      <c r="I87" s="26"/>
      <c r="J87" s="23"/>
      <c r="K87" s="23"/>
      <c r="L87" s="23"/>
      <c r="M87" s="24"/>
    </row>
    <row r="88" spans="1:13" s="3" customFormat="1" ht="15" customHeight="1">
      <c r="A88" s="22"/>
      <c r="D88" s="71"/>
      <c r="E88" s="23"/>
      <c r="F88" s="23"/>
      <c r="G88" s="23"/>
      <c r="H88" s="24"/>
      <c r="I88" s="26"/>
      <c r="J88" s="23"/>
      <c r="K88" s="23"/>
      <c r="L88" s="23"/>
      <c r="M88" s="24"/>
    </row>
    <row r="89" spans="1:13" s="3" customFormat="1" ht="15" customHeight="1">
      <c r="A89" s="22"/>
      <c r="D89" s="71"/>
      <c r="E89" s="23"/>
      <c r="F89" s="23"/>
      <c r="G89" s="23"/>
      <c r="H89" s="24"/>
      <c r="I89" s="26"/>
      <c r="J89" s="23"/>
      <c r="K89" s="23"/>
      <c r="L89" s="23"/>
      <c r="M89" s="24"/>
    </row>
    <row r="90" spans="1:13" s="3" customFormat="1" ht="15" customHeight="1">
      <c r="A90" s="22"/>
      <c r="D90" s="71"/>
      <c r="E90" s="23"/>
      <c r="F90" s="23"/>
      <c r="G90" s="23"/>
      <c r="H90" s="24"/>
      <c r="I90" s="26"/>
      <c r="J90" s="23"/>
      <c r="K90" s="23"/>
      <c r="L90" s="23"/>
      <c r="M90" s="24"/>
    </row>
    <row r="91" spans="1:13" s="3" customFormat="1" ht="15" customHeight="1">
      <c r="A91" s="22"/>
      <c r="D91" s="71"/>
      <c r="E91" s="23"/>
      <c r="F91" s="23"/>
      <c r="G91" s="23"/>
      <c r="H91" s="24"/>
      <c r="I91" s="26"/>
      <c r="J91" s="23"/>
      <c r="K91" s="23"/>
      <c r="L91" s="23"/>
      <c r="M91" s="24"/>
    </row>
    <row r="92" spans="1:13" s="3" customFormat="1" ht="15" customHeight="1">
      <c r="A92" s="22"/>
      <c r="D92" s="71"/>
      <c r="E92" s="23"/>
      <c r="F92" s="23"/>
      <c r="G92" s="23"/>
      <c r="H92" s="24"/>
      <c r="I92" s="26"/>
      <c r="J92" s="23"/>
      <c r="K92" s="23"/>
      <c r="L92" s="23"/>
      <c r="M92" s="24"/>
    </row>
    <row r="93" spans="1:13" s="3" customFormat="1" ht="15" customHeight="1">
      <c r="A93" s="22"/>
      <c r="D93" s="71"/>
      <c r="E93" s="23"/>
      <c r="F93" s="23"/>
      <c r="G93" s="23"/>
      <c r="H93" s="24"/>
      <c r="I93" s="26"/>
      <c r="J93" s="23"/>
      <c r="K93" s="23"/>
      <c r="L93" s="23"/>
      <c r="M93" s="24"/>
    </row>
    <row r="94" spans="1:13" s="3" customFormat="1" ht="15" customHeight="1">
      <c r="A94" s="22"/>
      <c r="D94" s="71"/>
      <c r="E94" s="23"/>
      <c r="F94" s="23"/>
      <c r="G94" s="23"/>
      <c r="H94" s="24"/>
      <c r="I94" s="26"/>
      <c r="J94" s="23"/>
      <c r="K94" s="23"/>
      <c r="L94" s="23"/>
      <c r="M94" s="24"/>
    </row>
    <row r="95" spans="1:13" s="3" customFormat="1" ht="15" customHeight="1">
      <c r="A95" s="22"/>
      <c r="D95" s="71"/>
      <c r="E95" s="23"/>
      <c r="F95" s="23"/>
      <c r="G95" s="23"/>
      <c r="H95" s="24"/>
      <c r="I95" s="26"/>
      <c r="J95" s="23"/>
      <c r="K95" s="23"/>
      <c r="L95" s="23"/>
      <c r="M95" s="24"/>
    </row>
    <row r="96" spans="1:13" s="3" customFormat="1" ht="15" customHeight="1">
      <c r="A96" s="22"/>
      <c r="D96" s="71"/>
      <c r="E96" s="23"/>
      <c r="F96" s="23"/>
      <c r="G96" s="23"/>
      <c r="H96" s="24"/>
      <c r="I96" s="26"/>
      <c r="J96" s="23"/>
      <c r="K96" s="23"/>
      <c r="L96" s="23"/>
      <c r="M96" s="24"/>
    </row>
    <row r="97" spans="1:13" s="3" customFormat="1" ht="15" customHeight="1">
      <c r="A97" s="22"/>
      <c r="D97" s="71"/>
      <c r="E97" s="23"/>
      <c r="F97" s="23"/>
      <c r="G97" s="23"/>
      <c r="H97" s="24"/>
      <c r="I97" s="26"/>
      <c r="J97" s="23"/>
      <c r="K97" s="23"/>
      <c r="L97" s="23"/>
      <c r="M97" s="24"/>
    </row>
    <row r="98" spans="1:13" s="3" customFormat="1" ht="15" customHeight="1">
      <c r="A98" s="22"/>
      <c r="D98" s="71"/>
      <c r="E98" s="23"/>
      <c r="F98" s="23"/>
      <c r="G98" s="23"/>
      <c r="H98" s="24"/>
      <c r="I98" s="26"/>
      <c r="J98" s="23"/>
      <c r="K98" s="23"/>
      <c r="L98" s="23"/>
      <c r="M98" s="24"/>
    </row>
    <row r="99" spans="1:13" s="3" customFormat="1" ht="15" customHeight="1">
      <c r="A99" s="22"/>
      <c r="D99" s="71"/>
      <c r="E99" s="23"/>
      <c r="F99" s="23"/>
      <c r="G99" s="23"/>
      <c r="H99" s="24"/>
      <c r="I99" s="26"/>
      <c r="J99" s="23"/>
      <c r="K99" s="23"/>
      <c r="L99" s="23"/>
      <c r="M99" s="24"/>
    </row>
    <row r="100" spans="1:13" s="3" customFormat="1" ht="15" customHeight="1">
      <c r="A100" s="22"/>
      <c r="D100" s="71"/>
      <c r="E100" s="23"/>
      <c r="F100" s="23"/>
      <c r="G100" s="23"/>
      <c r="H100" s="24"/>
      <c r="I100" s="26"/>
      <c r="J100" s="23"/>
      <c r="K100" s="23"/>
      <c r="L100" s="23"/>
      <c r="M100" s="24"/>
    </row>
    <row r="101" spans="1:13" s="3" customFormat="1" ht="15" customHeight="1">
      <c r="A101" s="22"/>
      <c r="D101" s="71"/>
      <c r="E101" s="23"/>
      <c r="F101" s="23"/>
      <c r="G101" s="23"/>
      <c r="H101" s="24"/>
      <c r="I101" s="26"/>
      <c r="J101" s="23"/>
      <c r="K101" s="23"/>
      <c r="L101" s="23"/>
      <c r="M101" s="24"/>
    </row>
    <row r="102" spans="1:13" s="3" customFormat="1" ht="15" customHeight="1">
      <c r="A102" s="22"/>
      <c r="D102" s="71"/>
      <c r="E102" s="23"/>
      <c r="F102" s="23"/>
      <c r="G102" s="23"/>
      <c r="H102" s="24"/>
      <c r="I102" s="26"/>
      <c r="J102" s="23"/>
      <c r="K102" s="23"/>
      <c r="L102" s="23"/>
      <c r="M102" s="24"/>
    </row>
    <row r="103" spans="1:13" s="3" customFormat="1" ht="15" customHeight="1">
      <c r="A103" s="22"/>
      <c r="D103" s="71"/>
      <c r="E103" s="23"/>
      <c r="F103" s="23"/>
      <c r="G103" s="23"/>
      <c r="H103" s="24"/>
      <c r="I103" s="26"/>
      <c r="J103" s="23"/>
      <c r="K103" s="23"/>
      <c r="L103" s="23"/>
      <c r="M103" s="24"/>
    </row>
    <row r="104" spans="1:13" s="3" customFormat="1" ht="15" customHeight="1">
      <c r="A104" s="22"/>
      <c r="D104" s="71"/>
      <c r="E104" s="23"/>
      <c r="F104" s="23"/>
      <c r="G104" s="23"/>
      <c r="H104" s="24"/>
      <c r="I104" s="26"/>
      <c r="J104" s="23"/>
      <c r="K104" s="23"/>
      <c r="L104" s="23"/>
      <c r="M104" s="24"/>
    </row>
    <row r="105" spans="1:13" s="3" customFormat="1" ht="15" customHeight="1">
      <c r="A105" s="22"/>
      <c r="D105" s="71"/>
      <c r="E105" s="23"/>
      <c r="F105" s="23"/>
      <c r="G105" s="23"/>
      <c r="H105" s="24"/>
      <c r="I105" s="26"/>
      <c r="J105" s="23"/>
      <c r="K105" s="23"/>
      <c r="L105" s="23"/>
      <c r="M105" s="24"/>
    </row>
    <row r="106" spans="1:13" s="3" customFormat="1" ht="15" customHeight="1">
      <c r="A106" s="22"/>
      <c r="D106" s="71"/>
      <c r="E106" s="23"/>
      <c r="F106" s="23"/>
      <c r="G106" s="23"/>
      <c r="H106" s="24"/>
      <c r="I106" s="26"/>
      <c r="J106" s="23"/>
      <c r="K106" s="23"/>
      <c r="L106" s="23"/>
      <c r="M106" s="24"/>
    </row>
    <row r="107" spans="1:13" s="3" customFormat="1" ht="15" customHeight="1">
      <c r="A107" s="22"/>
      <c r="D107" s="71"/>
      <c r="E107" s="23"/>
      <c r="F107" s="23"/>
      <c r="G107" s="23"/>
      <c r="H107" s="24"/>
      <c r="I107" s="26"/>
      <c r="J107" s="23"/>
      <c r="K107" s="23"/>
      <c r="L107" s="23"/>
      <c r="M107" s="24"/>
    </row>
    <row r="108" spans="1:13" s="3" customFormat="1" ht="15" customHeight="1">
      <c r="A108" s="22"/>
      <c r="D108" s="71"/>
      <c r="E108" s="23"/>
      <c r="F108" s="23"/>
      <c r="G108" s="23"/>
      <c r="H108" s="24"/>
      <c r="I108" s="26"/>
      <c r="J108" s="23"/>
      <c r="K108" s="23"/>
      <c r="L108" s="23"/>
      <c r="M108" s="24"/>
    </row>
    <row r="109" spans="1:13" s="3" customFormat="1" ht="15" customHeight="1">
      <c r="A109" s="22"/>
      <c r="D109" s="71"/>
      <c r="E109" s="23"/>
      <c r="F109" s="23"/>
      <c r="G109" s="23"/>
      <c r="H109" s="24"/>
      <c r="I109" s="26"/>
      <c r="J109" s="23"/>
      <c r="K109" s="23"/>
      <c r="L109" s="23"/>
      <c r="M109" s="24"/>
    </row>
    <row r="110" spans="1:13" s="3" customFormat="1" ht="15" customHeight="1">
      <c r="A110" s="22"/>
      <c r="D110" s="71"/>
      <c r="E110" s="23"/>
      <c r="F110" s="23"/>
      <c r="G110" s="23"/>
      <c r="H110" s="24"/>
      <c r="I110" s="26"/>
      <c r="J110" s="23"/>
      <c r="K110" s="23"/>
      <c r="L110" s="23"/>
      <c r="M110" s="24"/>
    </row>
    <row r="111" spans="1:13" s="3" customFormat="1" ht="15" customHeight="1">
      <c r="A111" s="22"/>
      <c r="D111" s="71"/>
      <c r="E111" s="23"/>
      <c r="F111" s="23"/>
      <c r="G111" s="23"/>
      <c r="H111" s="24"/>
      <c r="I111" s="26"/>
      <c r="J111" s="23"/>
      <c r="K111" s="23"/>
      <c r="L111" s="23"/>
      <c r="M111" s="24"/>
    </row>
    <row r="112" spans="1:13" s="3" customFormat="1" ht="15" customHeight="1">
      <c r="A112" s="22"/>
      <c r="D112" s="71"/>
      <c r="E112" s="23"/>
      <c r="F112" s="23"/>
      <c r="G112" s="23"/>
      <c r="H112" s="24"/>
      <c r="I112" s="26"/>
      <c r="J112" s="23"/>
      <c r="K112" s="23"/>
      <c r="L112" s="23"/>
      <c r="M112" s="24"/>
    </row>
    <row r="113" spans="1:13" s="3" customFormat="1" ht="15" customHeight="1">
      <c r="A113" s="22"/>
      <c r="D113" s="71"/>
      <c r="E113" s="23"/>
      <c r="F113" s="23"/>
      <c r="G113" s="23"/>
      <c r="H113" s="24"/>
      <c r="I113" s="26"/>
      <c r="J113" s="23"/>
      <c r="K113" s="23"/>
      <c r="L113" s="23"/>
      <c r="M113" s="24"/>
    </row>
    <row r="114" spans="1:13" s="3" customFormat="1" ht="15" customHeight="1">
      <c r="A114" s="22"/>
      <c r="D114" s="71"/>
      <c r="E114" s="23"/>
      <c r="F114" s="23"/>
      <c r="G114" s="23"/>
      <c r="H114" s="24"/>
      <c r="I114" s="26"/>
      <c r="J114" s="23"/>
      <c r="K114" s="23"/>
      <c r="L114" s="23"/>
      <c r="M114" s="24"/>
    </row>
    <row r="115" spans="1:13" s="3" customFormat="1" ht="15" customHeight="1">
      <c r="A115" s="22"/>
      <c r="D115" s="71"/>
      <c r="E115" s="23"/>
      <c r="F115" s="23"/>
      <c r="G115" s="23"/>
      <c r="H115" s="24"/>
      <c r="I115" s="26"/>
      <c r="J115" s="23"/>
      <c r="K115" s="23"/>
      <c r="L115" s="23"/>
      <c r="M115" s="24"/>
    </row>
    <row r="116" spans="1:13" s="3" customFormat="1" ht="15" customHeight="1">
      <c r="A116" s="22"/>
      <c r="D116" s="71"/>
      <c r="E116" s="23"/>
      <c r="F116" s="23"/>
      <c r="G116" s="23"/>
      <c r="H116" s="24"/>
      <c r="I116" s="26"/>
      <c r="J116" s="23"/>
      <c r="K116" s="23"/>
      <c r="L116" s="23"/>
      <c r="M116" s="24"/>
    </row>
    <row r="117" spans="1:13" s="3" customFormat="1" ht="15" customHeight="1">
      <c r="A117" s="22"/>
      <c r="D117" s="71"/>
      <c r="E117" s="23"/>
      <c r="F117" s="23"/>
      <c r="G117" s="23"/>
      <c r="H117" s="24"/>
      <c r="I117" s="26"/>
      <c r="J117" s="23"/>
      <c r="K117" s="23"/>
      <c r="L117" s="23"/>
      <c r="M117" s="24"/>
    </row>
    <row r="118" spans="1:13" s="3" customFormat="1" ht="15" customHeight="1">
      <c r="A118" s="22"/>
      <c r="D118" s="71"/>
      <c r="E118" s="23"/>
      <c r="F118" s="23"/>
      <c r="G118" s="23"/>
      <c r="H118" s="24"/>
      <c r="I118" s="26"/>
      <c r="J118" s="23"/>
      <c r="K118" s="23"/>
      <c r="L118" s="23"/>
      <c r="M118" s="24"/>
    </row>
    <row r="119" spans="1:13" s="3" customFormat="1" ht="15" customHeight="1">
      <c r="A119" s="22"/>
      <c r="D119" s="71"/>
      <c r="E119" s="23"/>
      <c r="F119" s="23"/>
      <c r="G119" s="23"/>
      <c r="H119" s="24"/>
      <c r="I119" s="26"/>
      <c r="J119" s="23"/>
      <c r="K119" s="23"/>
      <c r="L119" s="23"/>
      <c r="M119" s="24"/>
    </row>
    <row r="120" spans="1:13" s="3" customFormat="1" ht="15" customHeight="1">
      <c r="A120" s="22"/>
      <c r="D120" s="71"/>
      <c r="E120" s="23"/>
      <c r="F120" s="23"/>
      <c r="G120" s="23"/>
      <c r="H120" s="24"/>
      <c r="I120" s="26"/>
      <c r="J120" s="23"/>
      <c r="K120" s="23"/>
      <c r="L120" s="23"/>
      <c r="M120" s="24"/>
    </row>
    <row r="121" spans="1:13" s="3" customFormat="1" ht="15" customHeight="1">
      <c r="A121" s="22"/>
      <c r="D121" s="71"/>
      <c r="E121" s="23"/>
      <c r="F121" s="23"/>
      <c r="G121" s="23"/>
      <c r="H121" s="24"/>
      <c r="I121" s="26"/>
      <c r="J121" s="23"/>
      <c r="K121" s="23"/>
      <c r="L121" s="23"/>
      <c r="M121" s="24"/>
    </row>
    <row r="122" spans="1:13" s="3" customFormat="1" ht="15" customHeight="1">
      <c r="A122" s="22"/>
      <c r="D122" s="71"/>
      <c r="E122" s="23"/>
      <c r="F122" s="23"/>
      <c r="G122" s="23"/>
      <c r="H122" s="24"/>
      <c r="I122" s="26"/>
      <c r="J122" s="23"/>
      <c r="K122" s="23"/>
      <c r="L122" s="23"/>
      <c r="M122" s="24"/>
    </row>
    <row r="123" spans="1:13" s="3" customFormat="1" ht="15" customHeight="1">
      <c r="A123" s="22"/>
      <c r="D123" s="71"/>
      <c r="E123" s="23"/>
      <c r="F123" s="23"/>
      <c r="G123" s="23"/>
      <c r="H123" s="24"/>
      <c r="I123" s="26"/>
      <c r="J123" s="23"/>
      <c r="K123" s="23"/>
      <c r="L123" s="23"/>
      <c r="M123" s="24"/>
    </row>
    <row r="124" spans="1:13" s="3" customFormat="1" ht="15" customHeight="1">
      <c r="A124" s="22"/>
      <c r="D124" s="71"/>
      <c r="E124" s="23"/>
      <c r="F124" s="23"/>
      <c r="G124" s="23"/>
      <c r="H124" s="24"/>
      <c r="I124" s="26"/>
      <c r="J124" s="23"/>
      <c r="K124" s="23"/>
      <c r="L124" s="23"/>
      <c r="M124" s="24"/>
    </row>
    <row r="125" spans="1:13" s="3" customFormat="1" ht="15" customHeight="1">
      <c r="A125" s="22"/>
      <c r="D125" s="71"/>
      <c r="E125" s="23"/>
      <c r="F125" s="23"/>
      <c r="G125" s="23"/>
      <c r="H125" s="24"/>
      <c r="I125" s="26"/>
      <c r="J125" s="23"/>
      <c r="K125" s="23"/>
      <c r="L125" s="23"/>
      <c r="M125" s="24"/>
    </row>
    <row r="126" spans="1:13" s="3" customFormat="1" ht="15" customHeight="1">
      <c r="A126" s="22"/>
      <c r="D126" s="71"/>
      <c r="E126" s="23"/>
      <c r="F126" s="23"/>
      <c r="G126" s="23"/>
      <c r="H126" s="24"/>
      <c r="I126" s="26"/>
      <c r="J126" s="23"/>
      <c r="K126" s="23"/>
      <c r="L126" s="23"/>
      <c r="M126" s="24"/>
    </row>
    <row r="127" spans="1:13" s="3" customFormat="1" ht="15" customHeight="1">
      <c r="A127" s="22"/>
      <c r="D127" s="71"/>
      <c r="E127" s="23"/>
      <c r="F127" s="23"/>
      <c r="G127" s="23"/>
      <c r="H127" s="24"/>
      <c r="I127" s="26"/>
      <c r="J127" s="23"/>
      <c r="K127" s="23"/>
      <c r="L127" s="23"/>
      <c r="M127" s="24"/>
    </row>
    <row r="128" spans="1:13" s="3" customFormat="1" ht="15" customHeight="1">
      <c r="A128" s="22"/>
      <c r="D128" s="71"/>
      <c r="E128" s="23"/>
      <c r="F128" s="23"/>
      <c r="G128" s="23"/>
      <c r="H128" s="24"/>
      <c r="I128" s="26"/>
      <c r="J128" s="23"/>
      <c r="K128" s="23"/>
      <c r="L128" s="23"/>
      <c r="M128" s="24"/>
    </row>
    <row r="129" spans="1:13" s="3" customFormat="1" ht="15" customHeight="1">
      <c r="A129" s="22"/>
      <c r="D129" s="71"/>
      <c r="E129" s="23"/>
      <c r="F129" s="23"/>
      <c r="G129" s="23"/>
      <c r="H129" s="24"/>
      <c r="I129" s="26"/>
      <c r="J129" s="23"/>
      <c r="K129" s="23"/>
      <c r="L129" s="23"/>
      <c r="M129" s="24"/>
    </row>
    <row r="130" spans="1:13" s="3" customFormat="1" ht="15" customHeight="1">
      <c r="A130" s="22"/>
      <c r="D130" s="71"/>
      <c r="E130" s="23"/>
      <c r="F130" s="23"/>
      <c r="G130" s="23"/>
      <c r="H130" s="24"/>
      <c r="I130" s="26"/>
      <c r="J130" s="23"/>
      <c r="K130" s="23"/>
      <c r="L130" s="23"/>
      <c r="M130" s="24"/>
    </row>
    <row r="131" spans="1:13" s="3" customFormat="1" ht="15" customHeight="1">
      <c r="A131" s="22"/>
      <c r="D131" s="71"/>
      <c r="E131" s="23"/>
      <c r="F131" s="23"/>
      <c r="G131" s="23"/>
      <c r="H131" s="24"/>
      <c r="I131" s="26"/>
      <c r="J131" s="23"/>
      <c r="K131" s="23"/>
      <c r="L131" s="23"/>
      <c r="M131" s="24"/>
    </row>
    <row r="132" spans="1:13" s="3" customFormat="1" ht="15" customHeight="1">
      <c r="A132" s="22"/>
      <c r="D132" s="71"/>
      <c r="E132" s="23"/>
      <c r="F132" s="23"/>
      <c r="G132" s="23"/>
      <c r="H132" s="24"/>
      <c r="I132" s="26"/>
      <c r="J132" s="23"/>
      <c r="K132" s="23"/>
      <c r="L132" s="23"/>
      <c r="M132" s="24"/>
    </row>
    <row r="133" spans="1:13" s="3" customFormat="1" ht="15" customHeight="1">
      <c r="A133" s="22"/>
      <c r="D133" s="71"/>
      <c r="E133" s="23"/>
      <c r="F133" s="23"/>
      <c r="G133" s="23"/>
      <c r="H133" s="24"/>
      <c r="I133" s="26"/>
      <c r="J133" s="23"/>
      <c r="K133" s="23"/>
      <c r="L133" s="23"/>
      <c r="M133" s="24"/>
    </row>
    <row r="134" spans="1:13" s="3" customFormat="1" ht="15" customHeight="1">
      <c r="A134" s="22"/>
      <c r="D134" s="71"/>
      <c r="E134" s="23"/>
      <c r="F134" s="23"/>
      <c r="G134" s="23"/>
      <c r="H134" s="24"/>
      <c r="I134" s="26"/>
      <c r="J134" s="23"/>
      <c r="K134" s="23"/>
      <c r="L134" s="23"/>
      <c r="M134" s="24"/>
    </row>
    <row r="135" spans="1:13" s="3" customFormat="1" ht="15" customHeight="1">
      <c r="A135" s="22"/>
      <c r="D135" s="71"/>
      <c r="E135" s="23"/>
      <c r="F135" s="23"/>
      <c r="G135" s="23"/>
      <c r="H135" s="24"/>
      <c r="I135" s="26"/>
      <c r="J135" s="23"/>
      <c r="K135" s="23"/>
      <c r="L135" s="23"/>
      <c r="M135" s="24"/>
    </row>
    <row r="136" spans="1:13" s="3" customFormat="1" ht="15" customHeight="1">
      <c r="A136" s="22"/>
      <c r="D136" s="71"/>
      <c r="E136" s="23"/>
      <c r="F136" s="23"/>
      <c r="G136" s="23"/>
      <c r="H136" s="24"/>
      <c r="I136" s="26"/>
      <c r="J136" s="23"/>
      <c r="K136" s="23"/>
      <c r="L136" s="23"/>
      <c r="M136" s="24"/>
    </row>
    <row r="137" spans="1:13" s="3" customFormat="1" ht="15" customHeight="1">
      <c r="A137" s="22"/>
      <c r="D137" s="71"/>
      <c r="E137" s="23"/>
      <c r="F137" s="23"/>
      <c r="G137" s="23"/>
      <c r="H137" s="24"/>
      <c r="I137" s="26"/>
      <c r="J137" s="23"/>
      <c r="K137" s="23"/>
      <c r="L137" s="23"/>
      <c r="M137" s="24"/>
    </row>
    <row r="138" spans="1:13" s="3" customFormat="1" ht="15" customHeight="1">
      <c r="A138" s="22"/>
      <c r="D138" s="71"/>
      <c r="E138" s="23"/>
      <c r="F138" s="23"/>
      <c r="G138" s="23"/>
      <c r="H138" s="24"/>
      <c r="I138" s="26"/>
      <c r="J138" s="23"/>
      <c r="K138" s="23"/>
      <c r="L138" s="23"/>
      <c r="M138" s="24"/>
    </row>
    <row r="139" spans="1:13" s="3" customFormat="1" ht="15" customHeight="1">
      <c r="A139" s="22"/>
      <c r="D139" s="71"/>
      <c r="E139" s="23"/>
      <c r="F139" s="23"/>
      <c r="G139" s="23"/>
      <c r="H139" s="24"/>
      <c r="I139" s="26"/>
      <c r="J139" s="23"/>
      <c r="K139" s="23"/>
      <c r="L139" s="23"/>
      <c r="M139" s="24"/>
    </row>
    <row r="140" spans="1:13" s="3" customFormat="1" ht="15" customHeight="1">
      <c r="A140" s="22"/>
      <c r="D140" s="71"/>
      <c r="E140" s="23"/>
      <c r="F140" s="23"/>
      <c r="G140" s="23"/>
      <c r="H140" s="24"/>
      <c r="I140" s="26"/>
      <c r="J140" s="23"/>
      <c r="K140" s="23"/>
      <c r="L140" s="23"/>
      <c r="M140" s="24"/>
    </row>
    <row r="141" spans="1:13" s="3" customFormat="1" ht="15" customHeight="1">
      <c r="A141" s="22"/>
      <c r="D141" s="71"/>
      <c r="E141" s="23"/>
      <c r="F141" s="23"/>
      <c r="G141" s="23"/>
      <c r="H141" s="24"/>
      <c r="I141" s="26"/>
      <c r="J141" s="23"/>
      <c r="K141" s="23"/>
      <c r="L141" s="23"/>
      <c r="M141" s="24"/>
    </row>
    <row r="142" spans="1:13" s="3" customFormat="1" ht="15" customHeight="1">
      <c r="A142" s="22"/>
      <c r="D142" s="71"/>
      <c r="E142" s="23"/>
      <c r="F142" s="23"/>
      <c r="G142" s="23"/>
      <c r="H142" s="24"/>
      <c r="I142" s="26"/>
      <c r="J142" s="23"/>
      <c r="K142" s="23"/>
      <c r="L142" s="23"/>
      <c r="M142" s="24"/>
    </row>
    <row r="143" spans="1:13" s="3" customFormat="1" ht="15" customHeight="1">
      <c r="A143" s="22"/>
      <c r="D143" s="71"/>
      <c r="E143" s="23"/>
      <c r="F143" s="23"/>
      <c r="G143" s="23"/>
      <c r="H143" s="24"/>
      <c r="I143" s="26"/>
      <c r="J143" s="23"/>
      <c r="K143" s="23"/>
      <c r="L143" s="23"/>
      <c r="M143" s="24"/>
    </row>
    <row r="144" spans="1:13" s="3" customFormat="1" ht="15" customHeight="1">
      <c r="A144" s="22"/>
      <c r="D144" s="71"/>
      <c r="E144" s="23"/>
      <c r="F144" s="23"/>
      <c r="G144" s="23"/>
      <c r="H144" s="24"/>
      <c r="I144" s="26"/>
      <c r="J144" s="23"/>
      <c r="K144" s="23"/>
      <c r="L144" s="23"/>
      <c r="M144" s="24"/>
    </row>
    <row r="145" spans="1:13" s="3" customFormat="1" ht="15" customHeight="1">
      <c r="A145" s="22"/>
      <c r="D145" s="71"/>
      <c r="E145" s="23"/>
      <c r="F145" s="23"/>
      <c r="G145" s="23"/>
      <c r="H145" s="24"/>
      <c r="I145" s="26"/>
      <c r="J145" s="23"/>
      <c r="K145" s="23"/>
      <c r="L145" s="23"/>
      <c r="M145" s="24"/>
    </row>
    <row r="146" spans="1:13" s="3" customFormat="1" ht="15" customHeight="1">
      <c r="A146" s="22"/>
      <c r="D146" s="71"/>
      <c r="E146" s="23"/>
      <c r="F146" s="23"/>
      <c r="G146" s="23"/>
      <c r="H146" s="24"/>
      <c r="I146" s="26"/>
      <c r="J146" s="23"/>
      <c r="K146" s="23"/>
      <c r="L146" s="23"/>
      <c r="M146" s="24"/>
    </row>
    <row r="147" spans="1:13" s="3" customFormat="1" ht="15" customHeight="1">
      <c r="A147" s="22"/>
      <c r="D147" s="71"/>
      <c r="E147" s="23"/>
      <c r="F147" s="23"/>
      <c r="G147" s="23"/>
      <c r="H147" s="24"/>
      <c r="I147" s="26"/>
      <c r="J147" s="23"/>
      <c r="K147" s="23"/>
      <c r="L147" s="23"/>
      <c r="M147" s="24"/>
    </row>
    <row r="148" spans="1:13" s="3" customFormat="1" ht="15" customHeight="1">
      <c r="A148" s="22"/>
      <c r="D148" s="71"/>
      <c r="E148" s="23"/>
      <c r="F148" s="23"/>
      <c r="G148" s="23"/>
      <c r="H148" s="24"/>
      <c r="I148" s="26"/>
      <c r="J148" s="23"/>
      <c r="K148" s="23"/>
      <c r="L148" s="23"/>
      <c r="M148" s="24"/>
    </row>
    <row r="149" spans="1:13" s="3" customFormat="1" ht="15" customHeight="1">
      <c r="A149" s="22"/>
      <c r="D149" s="71"/>
      <c r="E149" s="23"/>
      <c r="F149" s="23"/>
      <c r="G149" s="23"/>
      <c r="H149" s="24"/>
      <c r="I149" s="26"/>
      <c r="J149" s="23"/>
      <c r="K149" s="23"/>
      <c r="L149" s="23"/>
      <c r="M149" s="24"/>
    </row>
    <row r="150" spans="1:13" s="3" customFormat="1" ht="15" customHeight="1">
      <c r="A150" s="22"/>
      <c r="D150" s="71"/>
      <c r="E150" s="23"/>
      <c r="F150" s="23"/>
      <c r="G150" s="23"/>
      <c r="H150" s="24"/>
      <c r="I150" s="26"/>
      <c r="J150" s="23"/>
      <c r="K150" s="23"/>
      <c r="L150" s="23"/>
      <c r="M150" s="24"/>
    </row>
    <row r="151" spans="1:13" s="3" customFormat="1" ht="15" customHeight="1">
      <c r="A151" s="22"/>
      <c r="D151" s="71"/>
      <c r="E151" s="23"/>
      <c r="F151" s="23"/>
      <c r="G151" s="23"/>
      <c r="H151" s="24"/>
      <c r="I151" s="26"/>
      <c r="J151" s="23"/>
      <c r="K151" s="23"/>
      <c r="L151" s="23"/>
      <c r="M151" s="24"/>
    </row>
    <row r="152" spans="1:13" s="3" customFormat="1" ht="15" customHeight="1">
      <c r="A152" s="22"/>
      <c r="D152" s="71"/>
      <c r="E152" s="23"/>
      <c r="F152" s="23"/>
      <c r="G152" s="23"/>
      <c r="H152" s="24"/>
      <c r="I152" s="26"/>
      <c r="J152" s="23"/>
      <c r="K152" s="23"/>
      <c r="L152" s="23"/>
      <c r="M152" s="24"/>
    </row>
    <row r="153" spans="1:13" s="3" customFormat="1" ht="15" customHeight="1">
      <c r="A153" s="22"/>
      <c r="D153" s="71"/>
      <c r="E153" s="23"/>
      <c r="F153" s="23"/>
      <c r="G153" s="23"/>
      <c r="H153" s="24"/>
      <c r="I153" s="26"/>
      <c r="J153" s="23"/>
      <c r="K153" s="23"/>
      <c r="L153" s="23"/>
      <c r="M153" s="24"/>
    </row>
    <row r="154" spans="1:13" s="3" customFormat="1" ht="15" customHeight="1">
      <c r="A154" s="22"/>
      <c r="D154" s="71"/>
      <c r="E154" s="23"/>
      <c r="F154" s="23"/>
      <c r="G154" s="23"/>
      <c r="H154" s="24"/>
      <c r="I154" s="26"/>
      <c r="J154" s="23"/>
      <c r="K154" s="23"/>
      <c r="L154" s="23"/>
      <c r="M154" s="24"/>
    </row>
    <row r="155" spans="1:13" s="3" customFormat="1" ht="15" customHeight="1">
      <c r="A155" s="22"/>
      <c r="D155" s="71"/>
      <c r="E155" s="23"/>
      <c r="F155" s="23"/>
      <c r="G155" s="23"/>
      <c r="H155" s="24"/>
      <c r="I155" s="26"/>
      <c r="J155" s="23"/>
      <c r="K155" s="23"/>
      <c r="L155" s="23"/>
      <c r="M155" s="24"/>
    </row>
    <row r="156" spans="1:13" s="3" customFormat="1" ht="15" customHeight="1">
      <c r="A156" s="22"/>
      <c r="D156" s="71"/>
      <c r="E156" s="23"/>
      <c r="F156" s="23"/>
      <c r="G156" s="23"/>
      <c r="H156" s="24"/>
      <c r="I156" s="26"/>
      <c r="J156" s="23"/>
      <c r="K156" s="23"/>
      <c r="L156" s="23"/>
      <c r="M156" s="24"/>
    </row>
    <row r="157" spans="1:13" s="3" customFormat="1" ht="15" customHeight="1">
      <c r="A157" s="22"/>
      <c r="D157" s="71"/>
      <c r="E157" s="23"/>
      <c r="F157" s="23"/>
      <c r="G157" s="23"/>
      <c r="H157" s="24"/>
      <c r="I157" s="26"/>
      <c r="J157" s="23"/>
      <c r="K157" s="23"/>
      <c r="L157" s="23"/>
      <c r="M157" s="24"/>
    </row>
    <row r="158" spans="1:13" s="3" customFormat="1" ht="15" customHeight="1">
      <c r="A158" s="22"/>
      <c r="D158" s="71"/>
      <c r="E158" s="23"/>
      <c r="F158" s="23"/>
      <c r="G158" s="23"/>
      <c r="H158" s="24"/>
      <c r="I158" s="26"/>
      <c r="J158" s="23"/>
      <c r="K158" s="23"/>
      <c r="L158" s="23"/>
      <c r="M158" s="24"/>
    </row>
    <row r="159" spans="1:13" s="3" customFormat="1" ht="15" customHeight="1">
      <c r="A159" s="22"/>
      <c r="D159" s="71"/>
      <c r="E159" s="23"/>
      <c r="F159" s="23"/>
      <c r="G159" s="23"/>
      <c r="H159" s="24"/>
      <c r="I159" s="26"/>
      <c r="J159" s="23"/>
      <c r="K159" s="23"/>
      <c r="L159" s="23"/>
      <c r="M159" s="24"/>
    </row>
    <row r="160" spans="1:13" s="3" customFormat="1" ht="15" customHeight="1">
      <c r="A160" s="22"/>
      <c r="D160" s="71"/>
      <c r="E160" s="23"/>
      <c r="F160" s="23"/>
      <c r="G160" s="23"/>
      <c r="H160" s="24"/>
      <c r="I160" s="26"/>
      <c r="J160" s="23"/>
      <c r="K160" s="23"/>
      <c r="L160" s="23"/>
      <c r="M160" s="24"/>
    </row>
    <row r="161" spans="1:13" s="3" customFormat="1" ht="15" customHeight="1">
      <c r="A161" s="22"/>
      <c r="D161" s="71"/>
      <c r="E161" s="23"/>
      <c r="F161" s="23"/>
      <c r="G161" s="23"/>
      <c r="H161" s="24"/>
      <c r="I161" s="26"/>
      <c r="J161" s="23"/>
      <c r="K161" s="23"/>
      <c r="L161" s="23"/>
      <c r="M161" s="24"/>
    </row>
    <row r="162" spans="1:13" s="3" customFormat="1" ht="15" customHeight="1">
      <c r="A162" s="22"/>
      <c r="D162" s="71"/>
      <c r="E162" s="23"/>
      <c r="F162" s="23"/>
      <c r="G162" s="23"/>
      <c r="H162" s="24"/>
      <c r="I162" s="26"/>
      <c r="J162" s="23"/>
      <c r="K162" s="23"/>
      <c r="L162" s="23"/>
      <c r="M162" s="24"/>
    </row>
    <row r="163" spans="1:13" s="3" customFormat="1" ht="15" customHeight="1">
      <c r="A163" s="22"/>
      <c r="D163" s="71"/>
      <c r="E163" s="23"/>
      <c r="F163" s="23"/>
      <c r="G163" s="23"/>
      <c r="H163" s="24"/>
      <c r="I163" s="26"/>
      <c r="J163" s="23"/>
      <c r="K163" s="23"/>
      <c r="L163" s="23"/>
      <c r="M163" s="24"/>
    </row>
    <row r="164" spans="1:13" s="3" customFormat="1" ht="15" customHeight="1">
      <c r="A164" s="22"/>
      <c r="D164" s="71"/>
      <c r="E164" s="23"/>
      <c r="F164" s="23"/>
      <c r="G164" s="23"/>
      <c r="H164" s="24"/>
      <c r="I164" s="26"/>
      <c r="J164" s="23"/>
      <c r="K164" s="23"/>
      <c r="L164" s="23"/>
      <c r="M164" s="24"/>
    </row>
    <row r="165" spans="1:13" s="3" customFormat="1" ht="15" customHeight="1">
      <c r="A165" s="22"/>
      <c r="D165" s="71"/>
      <c r="E165" s="23"/>
      <c r="F165" s="23"/>
      <c r="G165" s="23"/>
      <c r="H165" s="24"/>
      <c r="I165" s="26"/>
      <c r="J165" s="23"/>
      <c r="K165" s="23"/>
      <c r="L165" s="23"/>
      <c r="M165" s="24"/>
    </row>
    <row r="166" spans="1:13" s="3" customFormat="1" ht="15" customHeight="1">
      <c r="A166" s="22"/>
      <c r="D166" s="71"/>
      <c r="E166" s="23"/>
      <c r="F166" s="23"/>
      <c r="G166" s="23"/>
      <c r="H166" s="24"/>
      <c r="I166" s="26"/>
      <c r="J166" s="23"/>
      <c r="K166" s="23"/>
      <c r="L166" s="23"/>
      <c r="M166" s="24"/>
    </row>
    <row r="167" spans="1:13" s="3" customFormat="1" ht="15" customHeight="1">
      <c r="A167" s="22"/>
      <c r="D167" s="71"/>
      <c r="E167" s="23"/>
      <c r="F167" s="23"/>
      <c r="G167" s="23"/>
      <c r="H167" s="24"/>
      <c r="I167" s="26"/>
      <c r="J167" s="23"/>
      <c r="K167" s="23"/>
      <c r="L167" s="23"/>
      <c r="M167" s="24"/>
    </row>
    <row r="168" spans="1:13" s="3" customFormat="1" ht="15" customHeight="1">
      <c r="A168" s="22"/>
      <c r="D168" s="71"/>
      <c r="E168" s="23"/>
      <c r="F168" s="23"/>
      <c r="G168" s="23"/>
      <c r="H168" s="24"/>
      <c r="I168" s="26"/>
      <c r="J168" s="23"/>
      <c r="K168" s="23"/>
      <c r="L168" s="23"/>
      <c r="M168" s="24"/>
    </row>
    <row r="169" spans="1:13" s="3" customFormat="1" ht="15" customHeight="1">
      <c r="A169" s="22"/>
      <c r="D169" s="71"/>
      <c r="E169" s="23"/>
      <c r="F169" s="23"/>
      <c r="G169" s="23"/>
      <c r="H169" s="24"/>
      <c r="I169" s="26"/>
      <c r="J169" s="23"/>
      <c r="K169" s="23"/>
      <c r="L169" s="23"/>
      <c r="M169" s="24"/>
    </row>
    <row r="170" spans="1:13" s="3" customFormat="1" ht="15" customHeight="1">
      <c r="A170" s="22"/>
      <c r="D170" s="71"/>
      <c r="E170" s="23"/>
      <c r="F170" s="23"/>
      <c r="G170" s="23"/>
      <c r="H170" s="24"/>
      <c r="I170" s="26"/>
      <c r="J170" s="23"/>
      <c r="K170" s="23"/>
      <c r="L170" s="23"/>
      <c r="M170" s="24"/>
    </row>
    <row r="171" spans="1:13" s="3" customFormat="1" ht="15" customHeight="1">
      <c r="A171" s="22"/>
      <c r="D171" s="71"/>
      <c r="E171" s="23"/>
      <c r="F171" s="23"/>
      <c r="G171" s="23"/>
      <c r="H171" s="24"/>
      <c r="I171" s="26"/>
      <c r="J171" s="23"/>
      <c r="K171" s="23"/>
      <c r="L171" s="23"/>
      <c r="M171" s="24"/>
    </row>
    <row r="172" spans="1:13" s="3" customFormat="1" ht="15" customHeight="1">
      <c r="A172" s="22"/>
      <c r="D172" s="71"/>
      <c r="E172" s="23"/>
      <c r="F172" s="23"/>
      <c r="G172" s="23"/>
      <c r="H172" s="24"/>
      <c r="I172" s="26"/>
      <c r="J172" s="23"/>
      <c r="K172" s="23"/>
      <c r="L172" s="23"/>
      <c r="M172" s="24"/>
    </row>
    <row r="173" spans="1:13" s="3" customFormat="1" ht="15" customHeight="1">
      <c r="A173" s="22"/>
      <c r="D173" s="71"/>
      <c r="E173" s="23"/>
      <c r="F173" s="23"/>
      <c r="G173" s="23"/>
      <c r="H173" s="24"/>
      <c r="I173" s="26"/>
      <c r="J173" s="23"/>
      <c r="K173" s="23"/>
      <c r="L173" s="23"/>
      <c r="M173" s="24"/>
    </row>
    <row r="174" spans="1:13" s="3" customFormat="1" ht="15" customHeight="1">
      <c r="A174" s="22"/>
      <c r="D174" s="71"/>
      <c r="E174" s="23"/>
      <c r="F174" s="23"/>
      <c r="G174" s="23"/>
      <c r="H174" s="24"/>
      <c r="I174" s="26"/>
      <c r="J174" s="23"/>
      <c r="K174" s="23"/>
      <c r="L174" s="23"/>
      <c r="M174" s="24"/>
    </row>
    <row r="175" spans="1:13" s="3" customFormat="1" ht="15" customHeight="1">
      <c r="A175" s="22"/>
      <c r="D175" s="71"/>
      <c r="E175" s="23"/>
      <c r="F175" s="23"/>
      <c r="G175" s="23"/>
      <c r="H175" s="24"/>
      <c r="I175" s="26"/>
      <c r="J175" s="23"/>
      <c r="K175" s="23"/>
      <c r="L175" s="23"/>
      <c r="M175" s="24"/>
    </row>
    <row r="176" spans="1:13" s="3" customFormat="1" ht="15" customHeight="1">
      <c r="A176" s="22"/>
      <c r="D176" s="71"/>
      <c r="E176" s="23"/>
      <c r="F176" s="23"/>
      <c r="G176" s="23"/>
      <c r="H176" s="24"/>
      <c r="I176" s="26"/>
      <c r="J176" s="23"/>
      <c r="K176" s="23"/>
      <c r="L176" s="23"/>
      <c r="M176" s="24"/>
    </row>
    <row r="177" spans="1:13" s="3" customFormat="1" ht="15" customHeight="1">
      <c r="A177" s="22"/>
      <c r="D177" s="71"/>
      <c r="E177" s="23"/>
      <c r="F177" s="23"/>
      <c r="G177" s="23"/>
      <c r="H177" s="24"/>
      <c r="I177" s="26"/>
      <c r="J177" s="23"/>
      <c r="K177" s="23"/>
      <c r="L177" s="23"/>
      <c r="M177" s="24"/>
    </row>
    <row r="178" spans="1:13" s="3" customFormat="1" ht="15" customHeight="1">
      <c r="A178" s="22"/>
      <c r="D178" s="71"/>
      <c r="E178" s="23"/>
      <c r="F178" s="23"/>
      <c r="G178" s="23"/>
      <c r="H178" s="24"/>
      <c r="I178" s="26"/>
      <c r="J178" s="23"/>
      <c r="K178" s="23"/>
      <c r="L178" s="23"/>
      <c r="M178" s="24"/>
    </row>
    <row r="179" spans="1:13" s="3" customFormat="1" ht="15" customHeight="1">
      <c r="A179" s="22"/>
      <c r="D179" s="71"/>
      <c r="E179" s="23"/>
      <c r="F179" s="23"/>
      <c r="G179" s="23"/>
      <c r="H179" s="24"/>
      <c r="I179" s="26"/>
      <c r="J179" s="23"/>
      <c r="K179" s="23"/>
      <c r="L179" s="23"/>
      <c r="M179" s="24"/>
    </row>
    <row r="180" spans="1:13" s="3" customFormat="1" ht="15" customHeight="1">
      <c r="A180" s="22"/>
      <c r="D180" s="71"/>
      <c r="E180" s="23"/>
      <c r="F180" s="23"/>
      <c r="G180" s="23"/>
      <c r="H180" s="24"/>
      <c r="I180" s="26"/>
      <c r="J180" s="23"/>
      <c r="K180" s="23"/>
      <c r="L180" s="23"/>
      <c r="M180" s="24"/>
    </row>
    <row r="181" spans="1:13" s="3" customFormat="1" ht="15" customHeight="1">
      <c r="A181" s="22"/>
      <c r="D181" s="71"/>
      <c r="E181" s="23"/>
      <c r="F181" s="23"/>
      <c r="G181" s="23"/>
      <c r="H181" s="24"/>
      <c r="I181" s="26"/>
      <c r="J181" s="23"/>
      <c r="K181" s="23"/>
      <c r="L181" s="23"/>
      <c r="M181" s="24"/>
    </row>
    <row r="182" spans="1:13" s="3" customFormat="1" ht="15" customHeight="1">
      <c r="A182" s="22"/>
      <c r="D182" s="71"/>
      <c r="E182" s="23"/>
      <c r="F182" s="23"/>
      <c r="G182" s="23"/>
      <c r="H182" s="24"/>
      <c r="I182" s="26"/>
      <c r="J182" s="23"/>
      <c r="K182" s="23"/>
      <c r="L182" s="23"/>
      <c r="M182" s="24"/>
    </row>
    <row r="183" spans="1:13" s="3" customFormat="1" ht="15" customHeight="1">
      <c r="A183" s="22"/>
      <c r="D183" s="71"/>
      <c r="E183" s="23"/>
      <c r="F183" s="23"/>
      <c r="G183" s="23"/>
      <c r="H183" s="24"/>
      <c r="I183" s="26"/>
      <c r="J183" s="23"/>
      <c r="K183" s="23"/>
      <c r="L183" s="23"/>
      <c r="M183" s="24"/>
    </row>
    <row r="184" spans="1:13" s="3" customFormat="1" ht="15" customHeight="1">
      <c r="A184" s="22"/>
      <c r="D184" s="71"/>
      <c r="E184" s="23"/>
      <c r="F184" s="23"/>
      <c r="G184" s="23"/>
      <c r="H184" s="24"/>
      <c r="I184" s="26"/>
      <c r="J184" s="23"/>
      <c r="K184" s="23"/>
      <c r="L184" s="23"/>
      <c r="M184" s="24"/>
    </row>
    <row r="185" spans="1:13" s="3" customFormat="1" ht="15" customHeight="1">
      <c r="A185" s="22"/>
      <c r="D185" s="71"/>
      <c r="E185" s="23"/>
      <c r="F185" s="23"/>
      <c r="G185" s="23"/>
      <c r="H185" s="24"/>
      <c r="I185" s="26"/>
      <c r="J185" s="23"/>
      <c r="K185" s="23"/>
      <c r="L185" s="23"/>
      <c r="M185" s="24"/>
    </row>
    <row r="186" spans="1:13" s="3" customFormat="1" ht="15" customHeight="1">
      <c r="A186" s="22"/>
      <c r="D186" s="71"/>
      <c r="E186" s="23"/>
      <c r="F186" s="23"/>
      <c r="G186" s="23"/>
      <c r="H186" s="24"/>
      <c r="I186" s="26"/>
      <c r="J186" s="23"/>
      <c r="K186" s="23"/>
      <c r="L186" s="23"/>
      <c r="M186" s="24"/>
    </row>
    <row r="187" spans="1:13" s="3" customFormat="1" ht="15" customHeight="1">
      <c r="A187" s="22"/>
      <c r="D187" s="71"/>
      <c r="E187" s="23"/>
      <c r="F187" s="23"/>
      <c r="G187" s="23"/>
      <c r="H187" s="24"/>
      <c r="I187" s="26"/>
      <c r="J187" s="23"/>
      <c r="K187" s="23"/>
      <c r="L187" s="23"/>
      <c r="M187" s="24"/>
    </row>
    <row r="188" spans="1:13" s="3" customFormat="1" ht="15" customHeight="1">
      <c r="A188" s="22"/>
      <c r="D188" s="71"/>
      <c r="E188" s="23"/>
      <c r="F188" s="23"/>
      <c r="G188" s="23"/>
      <c r="H188" s="24"/>
      <c r="I188" s="26"/>
      <c r="J188" s="23"/>
      <c r="K188" s="23"/>
      <c r="L188" s="23"/>
      <c r="M188" s="24"/>
    </row>
    <row r="189" spans="1:13" s="3" customFormat="1" ht="15" customHeight="1">
      <c r="A189" s="22"/>
      <c r="D189" s="71"/>
      <c r="E189" s="23"/>
      <c r="F189" s="23"/>
      <c r="G189" s="23"/>
      <c r="H189" s="24"/>
      <c r="I189" s="26"/>
      <c r="J189" s="23"/>
      <c r="K189" s="23"/>
      <c r="L189" s="23"/>
      <c r="M189" s="24"/>
    </row>
    <row r="190" spans="1:13" s="3" customFormat="1" ht="15" customHeight="1">
      <c r="A190" s="22"/>
      <c r="D190" s="71"/>
      <c r="E190" s="23"/>
      <c r="F190" s="23"/>
      <c r="G190" s="23"/>
      <c r="H190" s="24"/>
      <c r="I190" s="26"/>
      <c r="J190" s="23"/>
      <c r="K190" s="23"/>
      <c r="L190" s="23"/>
      <c r="M190" s="24"/>
    </row>
    <row r="191" spans="1:13" s="3" customFormat="1" ht="15" customHeight="1">
      <c r="A191" s="22"/>
      <c r="D191" s="71"/>
      <c r="E191" s="23"/>
      <c r="F191" s="23"/>
      <c r="G191" s="23"/>
      <c r="H191" s="24"/>
      <c r="I191" s="26"/>
      <c r="J191" s="23"/>
      <c r="K191" s="23"/>
      <c r="L191" s="23"/>
      <c r="M191" s="24"/>
    </row>
    <row r="192" spans="1:13" s="3" customFormat="1" ht="15" customHeight="1">
      <c r="A192" s="22"/>
      <c r="D192" s="71"/>
      <c r="E192" s="23"/>
      <c r="F192" s="23"/>
      <c r="G192" s="23"/>
      <c r="H192" s="24"/>
      <c r="I192" s="26"/>
      <c r="J192" s="23"/>
      <c r="K192" s="23"/>
      <c r="L192" s="23"/>
      <c r="M192" s="24"/>
    </row>
    <row r="193" spans="1:13" s="3" customFormat="1" ht="15" customHeight="1">
      <c r="A193" s="22"/>
      <c r="D193" s="71"/>
      <c r="E193" s="23"/>
      <c r="F193" s="23"/>
      <c r="G193" s="23"/>
      <c r="H193" s="24"/>
      <c r="I193" s="26"/>
      <c r="J193" s="23"/>
      <c r="K193" s="23"/>
      <c r="L193" s="23"/>
      <c r="M193" s="24"/>
    </row>
    <row r="194" spans="1:13" s="3" customFormat="1" ht="15" customHeight="1">
      <c r="A194" s="22"/>
      <c r="D194" s="71"/>
      <c r="E194" s="23"/>
      <c r="F194" s="23"/>
      <c r="G194" s="23"/>
      <c r="H194" s="24"/>
      <c r="I194" s="26"/>
      <c r="J194" s="23"/>
      <c r="K194" s="23"/>
      <c r="L194" s="23"/>
      <c r="M194" s="24"/>
    </row>
    <row r="195" spans="1:13" s="3" customFormat="1" ht="15" customHeight="1">
      <c r="A195" s="22"/>
      <c r="D195" s="71"/>
      <c r="E195" s="23"/>
      <c r="F195" s="23"/>
      <c r="G195" s="23"/>
      <c r="H195" s="24"/>
      <c r="I195" s="26"/>
      <c r="J195" s="23"/>
      <c r="K195" s="23"/>
      <c r="L195" s="23"/>
      <c r="M195" s="24"/>
    </row>
    <row r="196" spans="1:13" s="3" customFormat="1" ht="15" customHeight="1">
      <c r="A196" s="22"/>
      <c r="D196" s="71"/>
      <c r="E196" s="23"/>
      <c r="F196" s="23"/>
      <c r="G196" s="23"/>
      <c r="H196" s="24"/>
      <c r="I196" s="26"/>
      <c r="J196" s="23"/>
      <c r="K196" s="23"/>
      <c r="L196" s="23"/>
      <c r="M196" s="24"/>
    </row>
    <row r="197" spans="1:13" s="3" customFormat="1" ht="15" customHeight="1">
      <c r="A197" s="22"/>
      <c r="D197" s="71"/>
      <c r="E197" s="23"/>
      <c r="F197" s="23"/>
      <c r="G197" s="23"/>
      <c r="H197" s="24"/>
      <c r="I197" s="26"/>
      <c r="J197" s="23"/>
      <c r="K197" s="23"/>
      <c r="L197" s="23"/>
      <c r="M197" s="24"/>
    </row>
    <row r="198" spans="1:13" s="3" customFormat="1" ht="15" customHeight="1">
      <c r="A198" s="22"/>
      <c r="D198" s="71"/>
      <c r="E198" s="23"/>
      <c r="F198" s="23"/>
      <c r="G198" s="23"/>
      <c r="H198" s="24"/>
      <c r="I198" s="26"/>
      <c r="J198" s="23"/>
      <c r="K198" s="23"/>
      <c r="L198" s="23"/>
      <c r="M198" s="24"/>
    </row>
    <row r="199" spans="1:13" s="3" customFormat="1" ht="15" customHeight="1">
      <c r="A199" s="22"/>
      <c r="D199" s="71"/>
      <c r="E199" s="23"/>
      <c r="F199" s="23"/>
      <c r="G199" s="23"/>
      <c r="H199" s="24"/>
      <c r="I199" s="26"/>
      <c r="J199" s="23"/>
      <c r="K199" s="23"/>
      <c r="L199" s="23"/>
      <c r="M199" s="24"/>
    </row>
    <row r="200" spans="1:13" s="3" customFormat="1" ht="15" customHeight="1">
      <c r="A200" s="22"/>
      <c r="D200" s="71"/>
      <c r="E200" s="23"/>
      <c r="F200" s="23"/>
      <c r="G200" s="23"/>
      <c r="H200" s="24"/>
      <c r="I200" s="26"/>
      <c r="J200" s="23"/>
      <c r="K200" s="23"/>
      <c r="L200" s="23"/>
      <c r="M200" s="24"/>
    </row>
    <row r="201" spans="1:13" s="3" customFormat="1" ht="15" customHeight="1">
      <c r="A201" s="22"/>
      <c r="D201" s="71"/>
      <c r="E201" s="23"/>
      <c r="F201" s="23"/>
      <c r="G201" s="23"/>
      <c r="H201" s="24"/>
      <c r="I201" s="26"/>
      <c r="J201" s="23"/>
      <c r="K201" s="23"/>
      <c r="L201" s="23"/>
      <c r="M201" s="24"/>
    </row>
    <row r="202" spans="1:13" s="3" customFormat="1" ht="15" customHeight="1">
      <c r="A202" s="22"/>
      <c r="D202" s="71"/>
      <c r="E202" s="23"/>
      <c r="F202" s="23"/>
      <c r="G202" s="23"/>
      <c r="H202" s="24"/>
      <c r="I202" s="26"/>
      <c r="J202" s="23"/>
      <c r="K202" s="23"/>
      <c r="L202" s="23"/>
      <c r="M202" s="24"/>
    </row>
    <row r="203" spans="1:13" s="3" customFormat="1" ht="15" customHeight="1">
      <c r="A203" s="22"/>
      <c r="D203" s="71"/>
      <c r="E203" s="23"/>
      <c r="F203" s="23"/>
      <c r="G203" s="23"/>
      <c r="H203" s="24"/>
      <c r="I203" s="26"/>
      <c r="J203" s="23"/>
      <c r="K203" s="23"/>
      <c r="L203" s="23"/>
      <c r="M203" s="24"/>
    </row>
    <row r="204" spans="1:13" s="3" customFormat="1" ht="15" customHeight="1">
      <c r="A204" s="22"/>
      <c r="D204" s="71"/>
      <c r="E204" s="23"/>
      <c r="F204" s="23"/>
      <c r="G204" s="23"/>
      <c r="H204" s="24"/>
      <c r="I204" s="26"/>
      <c r="J204" s="23"/>
      <c r="K204" s="23"/>
      <c r="L204" s="23"/>
      <c r="M204" s="24"/>
    </row>
    <row r="205" spans="1:13" s="3" customFormat="1" ht="15" customHeight="1">
      <c r="A205" s="22"/>
      <c r="D205" s="71"/>
      <c r="E205" s="23"/>
      <c r="F205" s="23"/>
      <c r="G205" s="23"/>
      <c r="H205" s="24"/>
      <c r="I205" s="26"/>
      <c r="J205" s="23"/>
      <c r="K205" s="23"/>
      <c r="L205" s="23"/>
      <c r="M205" s="24"/>
    </row>
    <row r="206" spans="1:13" s="3" customFormat="1" ht="15" customHeight="1">
      <c r="A206" s="22"/>
      <c r="D206" s="71"/>
      <c r="E206" s="23"/>
      <c r="F206" s="23"/>
      <c r="G206" s="23"/>
      <c r="H206" s="24"/>
      <c r="I206" s="26"/>
      <c r="J206" s="23"/>
      <c r="K206" s="23"/>
      <c r="L206" s="23"/>
      <c r="M206" s="24"/>
    </row>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sheetData>
  <sheetProtection/>
  <autoFilter ref="A1:N706"/>
  <mergeCells count="9">
    <mergeCell ref="P2:P4"/>
    <mergeCell ref="J2:M2"/>
    <mergeCell ref="K3:M3"/>
    <mergeCell ref="A2:A4"/>
    <mergeCell ref="O2:O4"/>
    <mergeCell ref="C2:D4"/>
    <mergeCell ref="N2:N4"/>
    <mergeCell ref="E2:H3"/>
    <mergeCell ref="B2:B4"/>
  </mergeCells>
  <printOptions horizontalCentered="1"/>
  <pageMargins left="0.1968503937007874" right="0.1968503937007874" top="0.5905511811023623" bottom="0.1968503937007874" header="0.31496062992125984" footer="0.5118110236220472"/>
  <pageSetup horizontalDpi="300" verticalDpi="300" orientation="landscape" paperSize="9" scale="51"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sheetPr>
    <tabColor theme="3" tint="0.7999799847602844"/>
  </sheetPr>
  <dimension ref="A1:S296"/>
  <sheetViews>
    <sheetView view="pageBreakPreview" zoomScaleSheetLayoutView="100" zoomScalePageLayoutView="0" workbookViewId="0" topLeftCell="B1">
      <pane xSplit="3" ySplit="4" topLeftCell="E5" activePane="bottomRight" state="frozen"/>
      <selection pane="topLeft" activeCell="D344" sqref="D344"/>
      <selection pane="topRight" activeCell="D344" sqref="D344"/>
      <selection pane="bottomLeft" activeCell="D344" sqref="D344"/>
      <selection pane="bottomRight" activeCell="B2" sqref="B2:B4"/>
    </sheetView>
  </sheetViews>
  <sheetFormatPr defaultColWidth="9.00390625" defaultRowHeight="13.5"/>
  <cols>
    <col min="1" max="1" width="4.625" style="5" hidden="1" customWidth="1"/>
    <col min="2" max="2" width="8.375" style="3" customWidth="1"/>
    <col min="3" max="3" width="4.50390625" style="3" bestFit="1" customWidth="1"/>
    <col min="4" max="4" width="38.625" style="77" customWidth="1"/>
    <col min="5" max="5" width="6.75390625" style="19" customWidth="1"/>
    <col min="6" max="7" width="13.375" style="19" customWidth="1"/>
    <col min="8" max="8" width="13.375" style="2" customWidth="1"/>
    <col min="9" max="9" width="3.625" style="11" customWidth="1"/>
    <col min="10" max="10" width="6.75390625" style="19" customWidth="1"/>
    <col min="11" max="12" width="13.375" style="19" customWidth="1"/>
    <col min="13" max="13" width="13.375" style="2" customWidth="1"/>
    <col min="14" max="14" width="13.00390625" style="2" customWidth="1"/>
    <col min="15" max="15" width="12.25390625" style="2" customWidth="1"/>
    <col min="16" max="16" width="13.00390625" style="2" customWidth="1"/>
    <col min="17" max="17" width="7.625" style="1" customWidth="1"/>
    <col min="18" max="16384" width="9.00390625" style="1" customWidth="1"/>
  </cols>
  <sheetData>
    <row r="1" spans="1:16" s="3" customFormat="1" ht="13.5" customHeight="1">
      <c r="A1" s="22"/>
      <c r="D1" s="71"/>
      <c r="E1" s="23"/>
      <c r="F1" s="23"/>
      <c r="G1" s="23"/>
      <c r="H1" s="24"/>
      <c r="I1" s="26"/>
      <c r="J1" s="23"/>
      <c r="K1" s="23"/>
      <c r="L1" s="23"/>
      <c r="M1" s="24"/>
      <c r="N1" s="24"/>
      <c r="O1" s="24"/>
      <c r="P1" s="24"/>
    </row>
    <row r="2" spans="1:19" s="3" customFormat="1" ht="16.5" customHeight="1" thickBot="1">
      <c r="A2" s="109"/>
      <c r="B2" s="112" t="s">
        <v>3</v>
      </c>
      <c r="C2" s="112" t="s">
        <v>20</v>
      </c>
      <c r="D2" s="113"/>
      <c r="E2" s="115" t="s">
        <v>21</v>
      </c>
      <c r="F2" s="125"/>
      <c r="G2" s="125"/>
      <c r="H2" s="126"/>
      <c r="I2" s="27"/>
      <c r="J2" s="115" t="s">
        <v>17</v>
      </c>
      <c r="K2" s="116"/>
      <c r="L2" s="116"/>
      <c r="M2" s="116"/>
      <c r="N2" s="116"/>
      <c r="O2" s="116"/>
      <c r="P2" s="117"/>
      <c r="Q2" s="102" t="s">
        <v>7</v>
      </c>
      <c r="R2" s="102" t="s">
        <v>1</v>
      </c>
      <c r="S2" s="105" t="s">
        <v>23</v>
      </c>
    </row>
    <row r="3" spans="1:19" s="3" customFormat="1" ht="16.5" customHeight="1">
      <c r="A3" s="110"/>
      <c r="B3" s="112"/>
      <c r="C3" s="114"/>
      <c r="D3" s="113"/>
      <c r="E3" s="118"/>
      <c r="F3" s="119"/>
      <c r="G3" s="119"/>
      <c r="H3" s="120"/>
      <c r="I3" s="27"/>
      <c r="J3" s="33"/>
      <c r="K3" s="106" t="s">
        <v>16</v>
      </c>
      <c r="L3" s="107"/>
      <c r="M3" s="108"/>
      <c r="N3" s="123" t="s">
        <v>16</v>
      </c>
      <c r="O3" s="123"/>
      <c r="P3" s="124"/>
      <c r="Q3" s="121"/>
      <c r="R3" s="103"/>
      <c r="S3" s="103"/>
    </row>
    <row r="4" spans="1:19" s="22" customFormat="1" ht="16.5" customHeight="1" thickBot="1">
      <c r="A4" s="111"/>
      <c r="B4" s="112"/>
      <c r="C4" s="113"/>
      <c r="D4" s="113"/>
      <c r="E4" s="31" t="s">
        <v>2</v>
      </c>
      <c r="F4" s="31" t="s">
        <v>0</v>
      </c>
      <c r="G4" s="31" t="s">
        <v>6</v>
      </c>
      <c r="H4" s="30" t="s">
        <v>5</v>
      </c>
      <c r="I4" s="21"/>
      <c r="J4" s="34" t="s">
        <v>2</v>
      </c>
      <c r="K4" s="36" t="s">
        <v>0</v>
      </c>
      <c r="L4" s="37" t="s">
        <v>6</v>
      </c>
      <c r="M4" s="38" t="s">
        <v>5</v>
      </c>
      <c r="N4" s="46" t="s">
        <v>0</v>
      </c>
      <c r="O4" s="47" t="s">
        <v>6</v>
      </c>
      <c r="P4" s="48" t="s">
        <v>5</v>
      </c>
      <c r="Q4" s="122"/>
      <c r="R4" s="104"/>
      <c r="S4" s="104"/>
    </row>
    <row r="5" spans="1:19" s="3" customFormat="1" ht="27" customHeight="1">
      <c r="A5" s="20"/>
      <c r="B5" s="58" t="s">
        <v>22</v>
      </c>
      <c r="C5" s="58">
        <v>13</v>
      </c>
      <c r="D5" s="72" t="s">
        <v>71</v>
      </c>
      <c r="E5" s="32">
        <v>20</v>
      </c>
      <c r="F5" s="70">
        <v>263</v>
      </c>
      <c r="G5" s="70">
        <v>2360733</v>
      </c>
      <c r="H5" s="62">
        <f aca="true" t="shared" si="0" ref="H5:H13">IF(AND(F5&gt;0,G5&gt;0),G5/F5,0)</f>
        <v>8976.171102661598</v>
      </c>
      <c r="I5" s="28"/>
      <c r="J5" s="39">
        <v>20</v>
      </c>
      <c r="K5" s="40">
        <v>8958</v>
      </c>
      <c r="L5" s="35">
        <v>2665671</v>
      </c>
      <c r="M5" s="62">
        <f aca="true" t="shared" si="1" ref="M5:M68">IF(AND(K5&gt;0,L5&gt;0),L5/K5,0)</f>
        <v>297.5743469524447</v>
      </c>
      <c r="N5" s="50">
        <f>K5</f>
        <v>8958</v>
      </c>
      <c r="O5" s="51">
        <f>L5</f>
        <v>2665671</v>
      </c>
      <c r="P5" s="52">
        <f aca="true" t="shared" si="2" ref="P5:P68">IF(AND(N5&gt;0,O5&gt;0),O5/N5,0)</f>
        <v>297.5743469524447</v>
      </c>
      <c r="Q5" s="49"/>
      <c r="R5" s="9"/>
      <c r="S5" s="79"/>
    </row>
    <row r="6" spans="1:19" s="3" customFormat="1" ht="27" customHeight="1">
      <c r="A6" s="20"/>
      <c r="B6" s="58" t="s">
        <v>22</v>
      </c>
      <c r="C6" s="58">
        <v>2</v>
      </c>
      <c r="D6" s="72" t="s">
        <v>61</v>
      </c>
      <c r="E6" s="32">
        <v>15</v>
      </c>
      <c r="F6" s="70">
        <v>183</v>
      </c>
      <c r="G6" s="70">
        <v>2880044</v>
      </c>
      <c r="H6" s="62">
        <f t="shared" si="0"/>
        <v>15737.945355191257</v>
      </c>
      <c r="I6" s="28"/>
      <c r="J6" s="39">
        <v>15</v>
      </c>
      <c r="K6" s="41">
        <v>23912</v>
      </c>
      <c r="L6" s="7">
        <v>3020973</v>
      </c>
      <c r="M6" s="54">
        <f t="shared" si="1"/>
        <v>126.33711107393778</v>
      </c>
      <c r="N6" s="53">
        <f aca="true" t="shared" si="3" ref="N6:N69">K6</f>
        <v>23912</v>
      </c>
      <c r="O6" s="32">
        <f aca="true" t="shared" si="4" ref="O6:O69">L6</f>
        <v>3020973</v>
      </c>
      <c r="P6" s="54">
        <f t="shared" si="2"/>
        <v>126.33711107393778</v>
      </c>
      <c r="Q6" s="49"/>
      <c r="R6" s="9"/>
      <c r="S6" s="78"/>
    </row>
    <row r="7" spans="1:19" s="3" customFormat="1" ht="27" customHeight="1">
      <c r="A7" s="20"/>
      <c r="B7" s="58" t="s">
        <v>22</v>
      </c>
      <c r="C7" s="58">
        <v>19</v>
      </c>
      <c r="D7" s="61" t="s">
        <v>76</v>
      </c>
      <c r="E7" s="32">
        <v>10</v>
      </c>
      <c r="F7" s="70">
        <v>108</v>
      </c>
      <c r="G7" s="70">
        <v>1001274</v>
      </c>
      <c r="H7" s="62">
        <f t="shared" si="0"/>
        <v>9271.055555555555</v>
      </c>
      <c r="I7" s="28"/>
      <c r="J7" s="39">
        <v>10</v>
      </c>
      <c r="K7" s="41">
        <v>12912</v>
      </c>
      <c r="L7" s="7">
        <v>848921</v>
      </c>
      <c r="M7" s="54">
        <f t="shared" si="1"/>
        <v>65.7466697645601</v>
      </c>
      <c r="N7" s="53">
        <f t="shared" si="3"/>
        <v>12912</v>
      </c>
      <c r="O7" s="32">
        <f t="shared" si="4"/>
        <v>848921</v>
      </c>
      <c r="P7" s="54">
        <f t="shared" si="2"/>
        <v>65.7466697645601</v>
      </c>
      <c r="Q7" s="49"/>
      <c r="R7" s="9"/>
      <c r="S7" s="79"/>
    </row>
    <row r="8" spans="1:19" s="3" customFormat="1" ht="27" customHeight="1">
      <c r="A8" s="20"/>
      <c r="B8" s="58" t="s">
        <v>22</v>
      </c>
      <c r="C8" s="58">
        <v>35</v>
      </c>
      <c r="D8" s="73" t="s">
        <v>91</v>
      </c>
      <c r="E8" s="32">
        <v>20</v>
      </c>
      <c r="F8" s="70">
        <v>197</v>
      </c>
      <c r="G8" s="70">
        <v>5356889</v>
      </c>
      <c r="H8" s="62">
        <f t="shared" si="0"/>
        <v>27192.329949238578</v>
      </c>
      <c r="I8" s="28"/>
      <c r="J8" s="39">
        <v>20</v>
      </c>
      <c r="K8" s="41">
        <v>11596</v>
      </c>
      <c r="L8" s="7">
        <v>3973625</v>
      </c>
      <c r="M8" s="54">
        <f t="shared" si="1"/>
        <v>342.67204208347704</v>
      </c>
      <c r="N8" s="53">
        <f t="shared" si="3"/>
        <v>11596</v>
      </c>
      <c r="O8" s="32">
        <f t="shared" si="4"/>
        <v>3973625</v>
      </c>
      <c r="P8" s="54">
        <f t="shared" si="2"/>
        <v>342.67204208347704</v>
      </c>
      <c r="Q8" s="49"/>
      <c r="R8" s="9"/>
      <c r="S8" s="79"/>
    </row>
    <row r="9" spans="1:19" s="3" customFormat="1" ht="27" customHeight="1">
      <c r="A9" s="20"/>
      <c r="B9" s="58" t="s">
        <v>22</v>
      </c>
      <c r="C9" s="58">
        <v>4</v>
      </c>
      <c r="D9" s="72" t="s">
        <v>63</v>
      </c>
      <c r="E9" s="32">
        <v>20</v>
      </c>
      <c r="F9" s="70">
        <v>326</v>
      </c>
      <c r="G9" s="70">
        <v>1845720</v>
      </c>
      <c r="H9" s="62">
        <f t="shared" si="0"/>
        <v>5661.7177914110425</v>
      </c>
      <c r="I9" s="28"/>
      <c r="J9" s="39">
        <v>20</v>
      </c>
      <c r="K9" s="41">
        <v>16086</v>
      </c>
      <c r="L9" s="7">
        <v>1750405</v>
      </c>
      <c r="M9" s="54">
        <f t="shared" si="1"/>
        <v>108.8154295660823</v>
      </c>
      <c r="N9" s="53">
        <f t="shared" si="3"/>
        <v>16086</v>
      </c>
      <c r="O9" s="32">
        <f t="shared" si="4"/>
        <v>1750405</v>
      </c>
      <c r="P9" s="54">
        <f t="shared" si="2"/>
        <v>108.8154295660823</v>
      </c>
      <c r="Q9" s="49"/>
      <c r="R9" s="9"/>
      <c r="S9" s="79"/>
    </row>
    <row r="10" spans="1:19" s="3" customFormat="1" ht="27" customHeight="1">
      <c r="A10" s="20"/>
      <c r="B10" s="58" t="s">
        <v>22</v>
      </c>
      <c r="C10" s="58">
        <v>21</v>
      </c>
      <c r="D10" s="61" t="s">
        <v>78</v>
      </c>
      <c r="E10" s="32">
        <v>28</v>
      </c>
      <c r="F10" s="32">
        <v>298</v>
      </c>
      <c r="G10" s="32">
        <v>2175582</v>
      </c>
      <c r="H10" s="62">
        <f t="shared" si="0"/>
        <v>7300.6107382550335</v>
      </c>
      <c r="I10" s="28"/>
      <c r="J10" s="39">
        <v>34</v>
      </c>
      <c r="K10" s="41">
        <v>26010</v>
      </c>
      <c r="L10" s="7">
        <v>3299271</v>
      </c>
      <c r="M10" s="54">
        <f t="shared" si="1"/>
        <v>126.84625144175317</v>
      </c>
      <c r="N10" s="53">
        <f t="shared" si="3"/>
        <v>26010</v>
      </c>
      <c r="O10" s="32">
        <f t="shared" si="4"/>
        <v>3299271</v>
      </c>
      <c r="P10" s="54">
        <f t="shared" si="2"/>
        <v>126.84625144175317</v>
      </c>
      <c r="Q10" s="49"/>
      <c r="R10" s="9"/>
      <c r="S10" s="79"/>
    </row>
    <row r="11" spans="1:19" s="3" customFormat="1" ht="27" customHeight="1">
      <c r="A11" s="20"/>
      <c r="B11" s="58" t="s">
        <v>22</v>
      </c>
      <c r="C11" s="58">
        <v>7</v>
      </c>
      <c r="D11" s="72" t="s">
        <v>24</v>
      </c>
      <c r="E11" s="32">
        <v>15</v>
      </c>
      <c r="F11" s="70">
        <v>151</v>
      </c>
      <c r="G11" s="70">
        <v>2865890</v>
      </c>
      <c r="H11" s="62">
        <f t="shared" si="0"/>
        <v>18979.403973509932</v>
      </c>
      <c r="I11" s="28"/>
      <c r="J11" s="39">
        <v>15</v>
      </c>
      <c r="K11" s="41">
        <v>27686</v>
      </c>
      <c r="L11" s="7">
        <v>4377634</v>
      </c>
      <c r="M11" s="54">
        <f t="shared" si="1"/>
        <v>158.11724337210143</v>
      </c>
      <c r="N11" s="53">
        <f t="shared" si="3"/>
        <v>27686</v>
      </c>
      <c r="O11" s="32">
        <f t="shared" si="4"/>
        <v>4377634</v>
      </c>
      <c r="P11" s="54">
        <f t="shared" si="2"/>
        <v>158.11724337210143</v>
      </c>
      <c r="Q11" s="49"/>
      <c r="R11" s="9"/>
      <c r="S11" s="79"/>
    </row>
    <row r="12" spans="1:19" s="3" customFormat="1" ht="27" customHeight="1">
      <c r="A12" s="20"/>
      <c r="B12" s="58" t="s">
        <v>22</v>
      </c>
      <c r="C12" s="58">
        <v>6</v>
      </c>
      <c r="D12" s="72" t="s">
        <v>65</v>
      </c>
      <c r="E12" s="32">
        <v>30</v>
      </c>
      <c r="F12" s="70">
        <v>450</v>
      </c>
      <c r="G12" s="70">
        <v>5070500</v>
      </c>
      <c r="H12" s="62">
        <f t="shared" si="0"/>
        <v>11267.777777777777</v>
      </c>
      <c r="I12" s="28"/>
      <c r="J12" s="39">
        <v>30</v>
      </c>
      <c r="K12" s="41">
        <v>44476</v>
      </c>
      <c r="L12" s="7">
        <v>4006500</v>
      </c>
      <c r="M12" s="54">
        <f t="shared" si="1"/>
        <v>90.08229157298318</v>
      </c>
      <c r="N12" s="53">
        <f t="shared" si="3"/>
        <v>44476</v>
      </c>
      <c r="O12" s="32">
        <f t="shared" si="4"/>
        <v>4006500</v>
      </c>
      <c r="P12" s="54">
        <f t="shared" si="2"/>
        <v>90.08229157298318</v>
      </c>
      <c r="Q12" s="49"/>
      <c r="R12" s="9"/>
      <c r="S12" s="79"/>
    </row>
    <row r="13" spans="1:19" s="3" customFormat="1" ht="27" customHeight="1">
      <c r="A13" s="20"/>
      <c r="B13" s="58" t="s">
        <v>22</v>
      </c>
      <c r="C13" s="58">
        <v>1</v>
      </c>
      <c r="D13" s="72" t="s">
        <v>60</v>
      </c>
      <c r="E13" s="32">
        <v>40</v>
      </c>
      <c r="F13" s="70">
        <v>468</v>
      </c>
      <c r="G13" s="70">
        <v>4548972</v>
      </c>
      <c r="H13" s="62">
        <f t="shared" si="0"/>
        <v>9720.02564102564</v>
      </c>
      <c r="I13" s="28"/>
      <c r="J13" s="39">
        <v>40</v>
      </c>
      <c r="K13" s="41">
        <v>67221</v>
      </c>
      <c r="L13" s="7">
        <v>4554730</v>
      </c>
      <c r="M13" s="54">
        <f t="shared" si="1"/>
        <v>67.75754600496869</v>
      </c>
      <c r="N13" s="53">
        <f t="shared" si="3"/>
        <v>67221</v>
      </c>
      <c r="O13" s="32">
        <f t="shared" si="4"/>
        <v>4554730</v>
      </c>
      <c r="P13" s="54">
        <f t="shared" si="2"/>
        <v>67.75754600496869</v>
      </c>
      <c r="Q13" s="49"/>
      <c r="R13" s="9"/>
      <c r="S13" s="78"/>
    </row>
    <row r="14" spans="1:19" s="3" customFormat="1" ht="27" customHeight="1">
      <c r="A14" s="20"/>
      <c r="B14" s="58" t="s">
        <v>22</v>
      </c>
      <c r="C14" s="4">
        <v>103</v>
      </c>
      <c r="D14" s="73" t="s">
        <v>155</v>
      </c>
      <c r="E14" s="7"/>
      <c r="F14" s="32"/>
      <c r="G14" s="32"/>
      <c r="H14" s="8"/>
      <c r="I14" s="28"/>
      <c r="J14" s="39">
        <v>10</v>
      </c>
      <c r="K14" s="41">
        <v>4781</v>
      </c>
      <c r="L14" s="7">
        <v>820209</v>
      </c>
      <c r="M14" s="54">
        <f t="shared" si="1"/>
        <v>171.55595063794186</v>
      </c>
      <c r="N14" s="53">
        <f t="shared" si="3"/>
        <v>4781</v>
      </c>
      <c r="O14" s="32">
        <f t="shared" si="4"/>
        <v>820209</v>
      </c>
      <c r="P14" s="54">
        <f t="shared" si="2"/>
        <v>171.55595063794186</v>
      </c>
      <c r="Q14" s="80" t="s">
        <v>179</v>
      </c>
      <c r="R14" s="9"/>
      <c r="S14" s="79"/>
    </row>
    <row r="15" spans="1:19" s="3" customFormat="1" ht="27" customHeight="1">
      <c r="A15" s="20"/>
      <c r="B15" s="58" t="s">
        <v>22</v>
      </c>
      <c r="C15" s="58">
        <v>46</v>
      </c>
      <c r="D15" s="73" t="s">
        <v>102</v>
      </c>
      <c r="E15" s="7">
        <v>20</v>
      </c>
      <c r="F15" s="32">
        <v>228</v>
      </c>
      <c r="G15" s="32">
        <v>3092328</v>
      </c>
      <c r="H15" s="62">
        <f aca="true" t="shared" si="5" ref="H15:H30">IF(AND(F15&gt;0,G15&gt;0),G15/F15,0)</f>
        <v>13562.842105263158</v>
      </c>
      <c r="I15" s="28"/>
      <c r="J15" s="39">
        <v>20</v>
      </c>
      <c r="K15" s="41">
        <v>25375</v>
      </c>
      <c r="L15" s="7">
        <v>3402842</v>
      </c>
      <c r="M15" s="54">
        <f t="shared" si="1"/>
        <v>134.10214778325124</v>
      </c>
      <c r="N15" s="53">
        <f t="shared" si="3"/>
        <v>25375</v>
      </c>
      <c r="O15" s="32">
        <f t="shared" si="4"/>
        <v>3402842</v>
      </c>
      <c r="P15" s="54">
        <f t="shared" si="2"/>
        <v>134.10214778325124</v>
      </c>
      <c r="Q15" s="49"/>
      <c r="R15" s="9"/>
      <c r="S15" s="79"/>
    </row>
    <row r="16" spans="1:19" s="3" customFormat="1" ht="27" customHeight="1">
      <c r="A16" s="20"/>
      <c r="B16" s="58" t="s">
        <v>22</v>
      </c>
      <c r="C16" s="58">
        <v>47</v>
      </c>
      <c r="D16" s="73" t="s">
        <v>103</v>
      </c>
      <c r="E16" s="7">
        <v>10</v>
      </c>
      <c r="F16" s="32">
        <v>0</v>
      </c>
      <c r="G16" s="32">
        <v>0</v>
      </c>
      <c r="H16" s="62">
        <f t="shared" si="5"/>
        <v>0</v>
      </c>
      <c r="I16" s="28"/>
      <c r="J16" s="39"/>
      <c r="K16" s="41"/>
      <c r="L16" s="7"/>
      <c r="M16" s="54">
        <f t="shared" si="1"/>
        <v>0</v>
      </c>
      <c r="N16" s="53">
        <f t="shared" si="3"/>
        <v>0</v>
      </c>
      <c r="O16" s="32">
        <f t="shared" si="4"/>
        <v>0</v>
      </c>
      <c r="P16" s="54">
        <f t="shared" si="2"/>
        <v>0</v>
      </c>
      <c r="Q16" s="49"/>
      <c r="R16" s="81" t="s">
        <v>179</v>
      </c>
      <c r="S16" s="79"/>
    </row>
    <row r="17" spans="1:19" s="3" customFormat="1" ht="27" customHeight="1">
      <c r="A17" s="20"/>
      <c r="B17" s="58" t="s">
        <v>22</v>
      </c>
      <c r="C17" s="58">
        <v>48</v>
      </c>
      <c r="D17" s="73" t="s">
        <v>104</v>
      </c>
      <c r="E17" s="32">
        <v>20</v>
      </c>
      <c r="F17" s="70">
        <v>50</v>
      </c>
      <c r="G17" s="70">
        <v>240000</v>
      </c>
      <c r="H17" s="62">
        <f t="shared" si="5"/>
        <v>4800</v>
      </c>
      <c r="I17" s="28"/>
      <c r="J17" s="39">
        <v>20</v>
      </c>
      <c r="K17" s="41">
        <v>8916</v>
      </c>
      <c r="L17" s="7">
        <v>239050</v>
      </c>
      <c r="M17" s="54">
        <f t="shared" si="1"/>
        <v>26.811350381336922</v>
      </c>
      <c r="N17" s="53">
        <f t="shared" si="3"/>
        <v>8916</v>
      </c>
      <c r="O17" s="32">
        <f t="shared" si="4"/>
        <v>239050</v>
      </c>
      <c r="P17" s="54">
        <f t="shared" si="2"/>
        <v>26.811350381336922</v>
      </c>
      <c r="Q17" s="49"/>
      <c r="R17" s="9"/>
      <c r="S17" s="79"/>
    </row>
    <row r="18" spans="1:19" s="3" customFormat="1" ht="27" customHeight="1">
      <c r="A18" s="20"/>
      <c r="B18" s="58" t="s">
        <v>22</v>
      </c>
      <c r="C18" s="58">
        <v>49</v>
      </c>
      <c r="D18" s="73" t="s">
        <v>105</v>
      </c>
      <c r="E18" s="32">
        <v>40</v>
      </c>
      <c r="F18" s="70">
        <v>413</v>
      </c>
      <c r="G18" s="70">
        <v>4860034</v>
      </c>
      <c r="H18" s="62">
        <f t="shared" si="5"/>
        <v>11767.636803874091</v>
      </c>
      <c r="I18" s="28"/>
      <c r="J18" s="39">
        <v>40</v>
      </c>
      <c r="K18" s="41">
        <v>53659</v>
      </c>
      <c r="L18" s="7">
        <v>3283537</v>
      </c>
      <c r="M18" s="54">
        <f t="shared" si="1"/>
        <v>61.19266106338173</v>
      </c>
      <c r="N18" s="53">
        <f t="shared" si="3"/>
        <v>53659</v>
      </c>
      <c r="O18" s="32">
        <f t="shared" si="4"/>
        <v>3283537</v>
      </c>
      <c r="P18" s="54">
        <f t="shared" si="2"/>
        <v>61.19266106338173</v>
      </c>
      <c r="Q18" s="49"/>
      <c r="R18" s="9"/>
      <c r="S18" s="79"/>
    </row>
    <row r="19" spans="1:19" s="3" customFormat="1" ht="27" customHeight="1">
      <c r="A19" s="20"/>
      <c r="B19" s="58" t="s">
        <v>22</v>
      </c>
      <c r="C19" s="58">
        <v>55</v>
      </c>
      <c r="D19" s="73" t="s">
        <v>111</v>
      </c>
      <c r="E19" s="32">
        <v>20</v>
      </c>
      <c r="F19" s="70">
        <v>168</v>
      </c>
      <c r="G19" s="70">
        <v>770618</v>
      </c>
      <c r="H19" s="62">
        <f t="shared" si="5"/>
        <v>4587.011904761905</v>
      </c>
      <c r="I19" s="28"/>
      <c r="J19" s="39">
        <v>20</v>
      </c>
      <c r="K19" s="41">
        <v>9732</v>
      </c>
      <c r="L19" s="7">
        <v>833500</v>
      </c>
      <c r="M19" s="54">
        <f t="shared" si="1"/>
        <v>85.6452938758734</v>
      </c>
      <c r="N19" s="53">
        <f t="shared" si="3"/>
        <v>9732</v>
      </c>
      <c r="O19" s="32">
        <f t="shared" si="4"/>
        <v>833500</v>
      </c>
      <c r="P19" s="54">
        <f t="shared" si="2"/>
        <v>85.6452938758734</v>
      </c>
      <c r="Q19" s="49"/>
      <c r="R19" s="9"/>
      <c r="S19" s="79"/>
    </row>
    <row r="20" spans="1:19" s="3" customFormat="1" ht="27" customHeight="1">
      <c r="A20" s="20"/>
      <c r="B20" s="58" t="s">
        <v>22</v>
      </c>
      <c r="C20" s="58">
        <v>73</v>
      </c>
      <c r="D20" s="73" t="s">
        <v>127</v>
      </c>
      <c r="E20" s="32">
        <v>20</v>
      </c>
      <c r="F20" s="70">
        <v>30</v>
      </c>
      <c r="G20" s="70">
        <v>90000</v>
      </c>
      <c r="H20" s="62">
        <f t="shared" si="5"/>
        <v>3000</v>
      </c>
      <c r="I20" s="28"/>
      <c r="J20" s="39">
        <v>30</v>
      </c>
      <c r="K20" s="41"/>
      <c r="L20" s="7"/>
      <c r="M20" s="54">
        <f t="shared" si="1"/>
        <v>0</v>
      </c>
      <c r="N20" s="53">
        <f t="shared" si="3"/>
        <v>0</v>
      </c>
      <c r="O20" s="32">
        <f t="shared" si="4"/>
        <v>0</v>
      </c>
      <c r="P20" s="54">
        <f t="shared" si="2"/>
        <v>0</v>
      </c>
      <c r="Q20" s="49"/>
      <c r="R20" s="9"/>
      <c r="S20" s="59" t="s">
        <v>182</v>
      </c>
    </row>
    <row r="21" spans="1:19" s="3" customFormat="1" ht="27" customHeight="1">
      <c r="A21" s="20"/>
      <c r="B21" s="58" t="s">
        <v>22</v>
      </c>
      <c r="C21" s="58">
        <v>59</v>
      </c>
      <c r="D21" s="73" t="s">
        <v>115</v>
      </c>
      <c r="E21" s="32">
        <v>30</v>
      </c>
      <c r="F21" s="70">
        <v>247</v>
      </c>
      <c r="G21" s="70">
        <v>2308200</v>
      </c>
      <c r="H21" s="62">
        <f t="shared" si="5"/>
        <v>9344.939271255062</v>
      </c>
      <c r="I21" s="28"/>
      <c r="J21" s="39">
        <v>30</v>
      </c>
      <c r="K21" s="41">
        <v>22440</v>
      </c>
      <c r="L21" s="7">
        <v>2615910</v>
      </c>
      <c r="M21" s="54">
        <f t="shared" si="1"/>
        <v>116.57352941176471</v>
      </c>
      <c r="N21" s="53">
        <f t="shared" si="3"/>
        <v>22440</v>
      </c>
      <c r="O21" s="32">
        <f t="shared" si="4"/>
        <v>2615910</v>
      </c>
      <c r="P21" s="54">
        <f t="shared" si="2"/>
        <v>116.57352941176471</v>
      </c>
      <c r="Q21" s="49"/>
      <c r="R21" s="9"/>
      <c r="S21" s="79"/>
    </row>
    <row r="22" spans="1:19" s="3" customFormat="1" ht="27" customHeight="1">
      <c r="A22" s="20"/>
      <c r="B22" s="58" t="s">
        <v>22</v>
      </c>
      <c r="C22" s="58">
        <v>60</v>
      </c>
      <c r="D22" s="73" t="s">
        <v>116</v>
      </c>
      <c r="E22" s="32">
        <v>14</v>
      </c>
      <c r="F22" s="70">
        <v>192</v>
      </c>
      <c r="G22" s="70">
        <v>2586700</v>
      </c>
      <c r="H22" s="62">
        <f t="shared" si="5"/>
        <v>13472.395833333334</v>
      </c>
      <c r="I22" s="28"/>
      <c r="J22" s="39">
        <v>14</v>
      </c>
      <c r="K22" s="41">
        <v>15360</v>
      </c>
      <c r="L22" s="7">
        <v>2224400</v>
      </c>
      <c r="M22" s="54">
        <f t="shared" si="1"/>
        <v>144.81770833333334</v>
      </c>
      <c r="N22" s="53">
        <f t="shared" si="3"/>
        <v>15360</v>
      </c>
      <c r="O22" s="32">
        <f t="shared" si="4"/>
        <v>2224400</v>
      </c>
      <c r="P22" s="54">
        <f t="shared" si="2"/>
        <v>144.81770833333334</v>
      </c>
      <c r="Q22" s="49"/>
      <c r="R22" s="9"/>
      <c r="S22" s="79"/>
    </row>
    <row r="23" spans="1:19" s="3" customFormat="1" ht="27" customHeight="1">
      <c r="A23" s="20"/>
      <c r="B23" s="58" t="s">
        <v>22</v>
      </c>
      <c r="C23" s="58">
        <v>61</v>
      </c>
      <c r="D23" s="73" t="s">
        <v>117</v>
      </c>
      <c r="E23" s="32">
        <v>10</v>
      </c>
      <c r="F23" s="70">
        <v>132</v>
      </c>
      <c r="G23" s="70">
        <v>825835</v>
      </c>
      <c r="H23" s="62">
        <f t="shared" si="5"/>
        <v>6256.325757575758</v>
      </c>
      <c r="I23" s="28"/>
      <c r="J23" s="39">
        <v>10</v>
      </c>
      <c r="K23" s="41">
        <v>9680</v>
      </c>
      <c r="L23" s="7">
        <v>814850</v>
      </c>
      <c r="M23" s="54">
        <f t="shared" si="1"/>
        <v>84.17871900826447</v>
      </c>
      <c r="N23" s="53">
        <f t="shared" si="3"/>
        <v>9680</v>
      </c>
      <c r="O23" s="32">
        <f t="shared" si="4"/>
        <v>814850</v>
      </c>
      <c r="P23" s="54">
        <f t="shared" si="2"/>
        <v>84.17871900826447</v>
      </c>
      <c r="Q23" s="49"/>
      <c r="R23" s="9"/>
      <c r="S23" s="79"/>
    </row>
    <row r="24" spans="1:19" s="3" customFormat="1" ht="27" customHeight="1">
      <c r="A24" s="20"/>
      <c r="B24" s="58" t="s">
        <v>22</v>
      </c>
      <c r="C24" s="58">
        <v>65</v>
      </c>
      <c r="D24" s="73" t="s">
        <v>121</v>
      </c>
      <c r="E24" s="32">
        <v>15</v>
      </c>
      <c r="F24" s="70">
        <v>179</v>
      </c>
      <c r="G24" s="70">
        <v>740175</v>
      </c>
      <c r="H24" s="62">
        <f t="shared" si="5"/>
        <v>4135.055865921788</v>
      </c>
      <c r="I24" s="28"/>
      <c r="J24" s="39">
        <v>15</v>
      </c>
      <c r="K24" s="41">
        <v>18950</v>
      </c>
      <c r="L24" s="7">
        <v>753376</v>
      </c>
      <c r="M24" s="54">
        <f t="shared" si="1"/>
        <v>39.75598944591029</v>
      </c>
      <c r="N24" s="53">
        <f t="shared" si="3"/>
        <v>18950</v>
      </c>
      <c r="O24" s="32">
        <f t="shared" si="4"/>
        <v>753376</v>
      </c>
      <c r="P24" s="54">
        <f t="shared" si="2"/>
        <v>39.75598944591029</v>
      </c>
      <c r="Q24" s="49"/>
      <c r="R24" s="9"/>
      <c r="S24" s="79"/>
    </row>
    <row r="25" spans="1:19" s="3" customFormat="1" ht="27" customHeight="1">
      <c r="A25" s="20"/>
      <c r="B25" s="58" t="s">
        <v>22</v>
      </c>
      <c r="C25" s="58">
        <v>75</v>
      </c>
      <c r="D25" s="73" t="s">
        <v>129</v>
      </c>
      <c r="E25" s="32">
        <v>20</v>
      </c>
      <c r="F25" s="70">
        <v>198</v>
      </c>
      <c r="G25" s="70">
        <v>1119356</v>
      </c>
      <c r="H25" s="62">
        <f t="shared" si="5"/>
        <v>5653.313131313132</v>
      </c>
      <c r="I25" s="28"/>
      <c r="J25" s="39">
        <v>20</v>
      </c>
      <c r="K25" s="41">
        <v>9032</v>
      </c>
      <c r="L25" s="7">
        <v>1110655</v>
      </c>
      <c r="M25" s="54">
        <f t="shared" si="1"/>
        <v>122.96888839681134</v>
      </c>
      <c r="N25" s="53">
        <f t="shared" si="3"/>
        <v>9032</v>
      </c>
      <c r="O25" s="32">
        <f t="shared" si="4"/>
        <v>1110655</v>
      </c>
      <c r="P25" s="54">
        <f t="shared" si="2"/>
        <v>122.96888839681134</v>
      </c>
      <c r="Q25" s="49"/>
      <c r="R25" s="9"/>
      <c r="S25" s="79"/>
    </row>
    <row r="26" spans="1:19" s="3" customFormat="1" ht="27" customHeight="1">
      <c r="A26" s="20"/>
      <c r="B26" s="58" t="s">
        <v>22</v>
      </c>
      <c r="C26" s="58">
        <v>76</v>
      </c>
      <c r="D26" s="73" t="s">
        <v>130</v>
      </c>
      <c r="E26" s="32">
        <v>20</v>
      </c>
      <c r="F26" s="70">
        <v>190</v>
      </c>
      <c r="G26" s="70">
        <v>1551118</v>
      </c>
      <c r="H26" s="62">
        <f t="shared" si="5"/>
        <v>8163.778947368421</v>
      </c>
      <c r="I26" s="28"/>
      <c r="J26" s="39">
        <v>20</v>
      </c>
      <c r="K26" s="41">
        <v>7065</v>
      </c>
      <c r="L26" s="7">
        <v>1952006</v>
      </c>
      <c r="M26" s="54">
        <f t="shared" si="1"/>
        <v>276.29242745930645</v>
      </c>
      <c r="N26" s="53">
        <f t="shared" si="3"/>
        <v>7065</v>
      </c>
      <c r="O26" s="32">
        <f t="shared" si="4"/>
        <v>1952006</v>
      </c>
      <c r="P26" s="54">
        <f t="shared" si="2"/>
        <v>276.29242745930645</v>
      </c>
      <c r="Q26" s="49"/>
      <c r="R26" s="9"/>
      <c r="S26" s="79"/>
    </row>
    <row r="27" spans="1:19" s="3" customFormat="1" ht="27" customHeight="1">
      <c r="A27" s="20"/>
      <c r="B27" s="58" t="s">
        <v>22</v>
      </c>
      <c r="C27" s="58">
        <v>77</v>
      </c>
      <c r="D27" s="73" t="s">
        <v>131</v>
      </c>
      <c r="E27" s="32">
        <v>20</v>
      </c>
      <c r="F27" s="70">
        <v>78</v>
      </c>
      <c r="G27" s="70">
        <v>182292</v>
      </c>
      <c r="H27" s="62">
        <f t="shared" si="5"/>
        <v>2337.076923076923</v>
      </c>
      <c r="I27" s="28"/>
      <c r="J27" s="39">
        <v>20</v>
      </c>
      <c r="K27" s="41">
        <v>8404</v>
      </c>
      <c r="L27" s="7">
        <v>689152</v>
      </c>
      <c r="M27" s="54">
        <f t="shared" si="1"/>
        <v>82.0028557829605</v>
      </c>
      <c r="N27" s="53">
        <f t="shared" si="3"/>
        <v>8404</v>
      </c>
      <c r="O27" s="32">
        <f t="shared" si="4"/>
        <v>689152</v>
      </c>
      <c r="P27" s="54">
        <f t="shared" si="2"/>
        <v>82.0028557829605</v>
      </c>
      <c r="Q27" s="49"/>
      <c r="R27" s="9"/>
      <c r="S27" s="79"/>
    </row>
    <row r="28" spans="1:19" s="3" customFormat="1" ht="27" customHeight="1">
      <c r="A28" s="20"/>
      <c r="B28" s="58" t="s">
        <v>22</v>
      </c>
      <c r="C28" s="58">
        <v>78</v>
      </c>
      <c r="D28" s="73" t="s">
        <v>132</v>
      </c>
      <c r="E28" s="32">
        <v>29</v>
      </c>
      <c r="F28" s="70">
        <v>252</v>
      </c>
      <c r="G28" s="70">
        <v>2893050</v>
      </c>
      <c r="H28" s="62">
        <f t="shared" si="5"/>
        <v>11480.357142857143</v>
      </c>
      <c r="I28" s="28"/>
      <c r="J28" s="39">
        <v>29</v>
      </c>
      <c r="K28" s="41">
        <v>7823</v>
      </c>
      <c r="L28" s="7">
        <v>2758850</v>
      </c>
      <c r="M28" s="54">
        <f t="shared" si="1"/>
        <v>352.6588265371341</v>
      </c>
      <c r="N28" s="53">
        <f t="shared" si="3"/>
        <v>7823</v>
      </c>
      <c r="O28" s="32">
        <f t="shared" si="4"/>
        <v>2758850</v>
      </c>
      <c r="P28" s="54">
        <f t="shared" si="2"/>
        <v>352.6588265371341</v>
      </c>
      <c r="Q28" s="49"/>
      <c r="R28" s="9"/>
      <c r="S28" s="79"/>
    </row>
    <row r="29" spans="1:19" s="3" customFormat="1" ht="27" customHeight="1">
      <c r="A29" s="20"/>
      <c r="B29" s="58" t="s">
        <v>22</v>
      </c>
      <c r="C29" s="58">
        <v>79</v>
      </c>
      <c r="D29" s="73" t="s">
        <v>183</v>
      </c>
      <c r="E29" s="32">
        <v>15</v>
      </c>
      <c r="F29" s="70">
        <v>0</v>
      </c>
      <c r="G29" s="70">
        <v>0</v>
      </c>
      <c r="H29" s="62">
        <f t="shared" si="5"/>
        <v>0</v>
      </c>
      <c r="I29" s="28"/>
      <c r="J29" s="39">
        <v>15</v>
      </c>
      <c r="K29" s="41">
        <v>1467</v>
      </c>
      <c r="L29" s="7">
        <v>318528</v>
      </c>
      <c r="M29" s="54">
        <f t="shared" si="1"/>
        <v>217.12883435582822</v>
      </c>
      <c r="N29" s="53">
        <f t="shared" si="3"/>
        <v>1467</v>
      </c>
      <c r="O29" s="32">
        <f t="shared" si="4"/>
        <v>318528</v>
      </c>
      <c r="P29" s="54">
        <f t="shared" si="2"/>
        <v>217.12883435582822</v>
      </c>
      <c r="Q29" s="49"/>
      <c r="R29" s="81" t="s">
        <v>179</v>
      </c>
      <c r="S29" s="79"/>
    </row>
    <row r="30" spans="1:19" s="3" customFormat="1" ht="27" customHeight="1">
      <c r="A30" s="20"/>
      <c r="B30" s="58" t="s">
        <v>22</v>
      </c>
      <c r="C30" s="58">
        <v>80</v>
      </c>
      <c r="D30" s="73" t="s">
        <v>133</v>
      </c>
      <c r="E30" s="32">
        <v>20</v>
      </c>
      <c r="F30" s="70">
        <v>106</v>
      </c>
      <c r="G30" s="70">
        <v>743900</v>
      </c>
      <c r="H30" s="62">
        <f t="shared" si="5"/>
        <v>7017.924528301887</v>
      </c>
      <c r="I30" s="28"/>
      <c r="J30" s="39">
        <v>20</v>
      </c>
      <c r="K30" s="41">
        <v>13624</v>
      </c>
      <c r="L30" s="7">
        <v>1241600</v>
      </c>
      <c r="M30" s="54">
        <f t="shared" si="1"/>
        <v>91.1332941867293</v>
      </c>
      <c r="N30" s="53">
        <f t="shared" si="3"/>
        <v>13624</v>
      </c>
      <c r="O30" s="32">
        <f t="shared" si="4"/>
        <v>1241600</v>
      </c>
      <c r="P30" s="54">
        <f t="shared" si="2"/>
        <v>91.1332941867293</v>
      </c>
      <c r="Q30" s="49"/>
      <c r="R30" s="9"/>
      <c r="S30" s="79"/>
    </row>
    <row r="31" spans="1:19" s="3" customFormat="1" ht="27" customHeight="1">
      <c r="A31" s="20"/>
      <c r="B31" s="58" t="s">
        <v>22</v>
      </c>
      <c r="C31" s="4">
        <v>104</v>
      </c>
      <c r="D31" s="73" t="s">
        <v>156</v>
      </c>
      <c r="E31" s="7"/>
      <c r="F31" s="32"/>
      <c r="G31" s="32"/>
      <c r="H31" s="8"/>
      <c r="I31" s="28"/>
      <c r="J31" s="39">
        <v>10</v>
      </c>
      <c r="K31" s="41">
        <v>12501</v>
      </c>
      <c r="L31" s="7">
        <v>679172</v>
      </c>
      <c r="M31" s="54">
        <f t="shared" si="1"/>
        <v>54.32941364690825</v>
      </c>
      <c r="N31" s="53">
        <f t="shared" si="3"/>
        <v>12501</v>
      </c>
      <c r="O31" s="32">
        <f t="shared" si="4"/>
        <v>679172</v>
      </c>
      <c r="P31" s="54">
        <f t="shared" si="2"/>
        <v>54.32941364690825</v>
      </c>
      <c r="Q31" s="80" t="s">
        <v>179</v>
      </c>
      <c r="R31" s="9"/>
      <c r="S31" s="79"/>
    </row>
    <row r="32" spans="1:19" s="3" customFormat="1" ht="27" customHeight="1">
      <c r="A32" s="20"/>
      <c r="B32" s="58" t="s">
        <v>22</v>
      </c>
      <c r="C32" s="4">
        <v>105</v>
      </c>
      <c r="D32" s="73" t="s">
        <v>157</v>
      </c>
      <c r="E32" s="7"/>
      <c r="F32" s="32"/>
      <c r="G32" s="32"/>
      <c r="H32" s="8"/>
      <c r="I32" s="28"/>
      <c r="J32" s="39">
        <v>20</v>
      </c>
      <c r="K32" s="41">
        <v>1080</v>
      </c>
      <c r="L32" s="7">
        <v>135000</v>
      </c>
      <c r="M32" s="54">
        <f t="shared" si="1"/>
        <v>125</v>
      </c>
      <c r="N32" s="53">
        <f t="shared" si="3"/>
        <v>1080</v>
      </c>
      <c r="O32" s="32">
        <f t="shared" si="4"/>
        <v>135000</v>
      </c>
      <c r="P32" s="54">
        <f t="shared" si="2"/>
        <v>125</v>
      </c>
      <c r="Q32" s="80" t="s">
        <v>179</v>
      </c>
      <c r="R32" s="9"/>
      <c r="S32" s="79"/>
    </row>
    <row r="33" spans="1:19" s="3" customFormat="1" ht="27" customHeight="1">
      <c r="A33" s="20"/>
      <c r="B33" s="58" t="s">
        <v>22</v>
      </c>
      <c r="C33" s="4">
        <v>106</v>
      </c>
      <c r="D33" s="73" t="s">
        <v>158</v>
      </c>
      <c r="E33" s="7"/>
      <c r="F33" s="32"/>
      <c r="G33" s="32"/>
      <c r="H33" s="8"/>
      <c r="I33" s="28"/>
      <c r="J33" s="39">
        <v>10</v>
      </c>
      <c r="K33" s="41">
        <v>8415</v>
      </c>
      <c r="L33" s="7">
        <v>617500</v>
      </c>
      <c r="M33" s="54">
        <f t="shared" si="1"/>
        <v>73.38086749851456</v>
      </c>
      <c r="N33" s="53">
        <f t="shared" si="3"/>
        <v>8415</v>
      </c>
      <c r="O33" s="32">
        <f t="shared" si="4"/>
        <v>617500</v>
      </c>
      <c r="P33" s="54">
        <f t="shared" si="2"/>
        <v>73.38086749851456</v>
      </c>
      <c r="Q33" s="80" t="s">
        <v>179</v>
      </c>
      <c r="R33" s="9"/>
      <c r="S33" s="79"/>
    </row>
    <row r="34" spans="1:19" s="3" customFormat="1" ht="27" customHeight="1">
      <c r="A34" s="20"/>
      <c r="B34" s="58" t="s">
        <v>22</v>
      </c>
      <c r="C34" s="4">
        <v>107</v>
      </c>
      <c r="D34" s="73" t="s">
        <v>159</v>
      </c>
      <c r="E34" s="7"/>
      <c r="F34" s="32"/>
      <c r="G34" s="32"/>
      <c r="H34" s="8"/>
      <c r="I34" s="28"/>
      <c r="J34" s="39">
        <v>20</v>
      </c>
      <c r="K34" s="41">
        <v>25278</v>
      </c>
      <c r="L34" s="7">
        <v>2106500</v>
      </c>
      <c r="M34" s="54">
        <f t="shared" si="1"/>
        <v>83.33333333333333</v>
      </c>
      <c r="N34" s="53">
        <f t="shared" si="3"/>
        <v>25278</v>
      </c>
      <c r="O34" s="32">
        <f t="shared" si="4"/>
        <v>2106500</v>
      </c>
      <c r="P34" s="54">
        <f t="shared" si="2"/>
        <v>83.33333333333333</v>
      </c>
      <c r="Q34" s="80" t="s">
        <v>179</v>
      </c>
      <c r="R34" s="9"/>
      <c r="S34" s="79"/>
    </row>
    <row r="35" spans="1:19" s="3" customFormat="1" ht="27" customHeight="1">
      <c r="A35" s="20"/>
      <c r="B35" s="58" t="s">
        <v>22</v>
      </c>
      <c r="C35" s="58">
        <v>74</v>
      </c>
      <c r="D35" s="73" t="s">
        <v>128</v>
      </c>
      <c r="E35" s="32">
        <v>15</v>
      </c>
      <c r="F35" s="70">
        <v>21</v>
      </c>
      <c r="G35" s="70">
        <v>261475</v>
      </c>
      <c r="H35" s="62">
        <f aca="true" t="shared" si="6" ref="H35:H46">IF(AND(F35&gt;0,G35&gt;0),G35/F35,0)</f>
        <v>12451.190476190477</v>
      </c>
      <c r="I35" s="28"/>
      <c r="J35" s="39">
        <v>10</v>
      </c>
      <c r="K35" s="41">
        <v>3559</v>
      </c>
      <c r="L35" s="7">
        <v>1036762</v>
      </c>
      <c r="M35" s="54">
        <f t="shared" si="1"/>
        <v>291.3071087384097</v>
      </c>
      <c r="N35" s="53">
        <f t="shared" si="3"/>
        <v>3559</v>
      </c>
      <c r="O35" s="32">
        <f t="shared" si="4"/>
        <v>1036762</v>
      </c>
      <c r="P35" s="54">
        <f t="shared" si="2"/>
        <v>291.3071087384097</v>
      </c>
      <c r="Q35" s="49"/>
      <c r="R35" s="9"/>
      <c r="S35" s="79"/>
    </row>
    <row r="36" spans="1:19" s="3" customFormat="1" ht="27" customHeight="1">
      <c r="A36" s="20"/>
      <c r="B36" s="58" t="s">
        <v>22</v>
      </c>
      <c r="C36" s="58">
        <v>29</v>
      </c>
      <c r="D36" s="75" t="s">
        <v>85</v>
      </c>
      <c r="E36" s="32">
        <v>10</v>
      </c>
      <c r="F36" s="32">
        <v>144</v>
      </c>
      <c r="G36" s="32">
        <v>1014100</v>
      </c>
      <c r="H36" s="62">
        <f t="shared" si="6"/>
        <v>7042.361111111111</v>
      </c>
      <c r="I36" s="28"/>
      <c r="J36" s="39">
        <v>10</v>
      </c>
      <c r="K36" s="41">
        <v>13089</v>
      </c>
      <c r="L36" s="7">
        <v>1394000</v>
      </c>
      <c r="M36" s="54">
        <f t="shared" si="1"/>
        <v>106.50164260065704</v>
      </c>
      <c r="N36" s="53">
        <f t="shared" si="3"/>
        <v>13089</v>
      </c>
      <c r="O36" s="32">
        <f t="shared" si="4"/>
        <v>1394000</v>
      </c>
      <c r="P36" s="54">
        <f t="shared" si="2"/>
        <v>106.50164260065704</v>
      </c>
      <c r="Q36" s="49"/>
      <c r="R36" s="9"/>
      <c r="S36" s="79"/>
    </row>
    <row r="37" spans="1:19" s="3" customFormat="1" ht="27" customHeight="1">
      <c r="A37" s="20"/>
      <c r="B37" s="58" t="s">
        <v>22</v>
      </c>
      <c r="C37" s="58">
        <v>3</v>
      </c>
      <c r="D37" s="72" t="s">
        <v>62</v>
      </c>
      <c r="E37" s="32">
        <v>20</v>
      </c>
      <c r="F37" s="70">
        <v>192</v>
      </c>
      <c r="G37" s="70">
        <v>887719</v>
      </c>
      <c r="H37" s="62">
        <f t="shared" si="6"/>
        <v>4623.536458333333</v>
      </c>
      <c r="I37" s="28"/>
      <c r="J37" s="39">
        <v>20</v>
      </c>
      <c r="K37" s="41">
        <v>27432</v>
      </c>
      <c r="L37" s="7">
        <v>1504105</v>
      </c>
      <c r="M37" s="54">
        <f t="shared" si="1"/>
        <v>54.8303076698746</v>
      </c>
      <c r="N37" s="53">
        <f t="shared" si="3"/>
        <v>27432</v>
      </c>
      <c r="O37" s="32">
        <f t="shared" si="4"/>
        <v>1504105</v>
      </c>
      <c r="P37" s="54">
        <f t="shared" si="2"/>
        <v>54.8303076698746</v>
      </c>
      <c r="Q37" s="49"/>
      <c r="R37" s="9"/>
      <c r="S37" s="78"/>
    </row>
    <row r="38" spans="1:19" s="3" customFormat="1" ht="27" customHeight="1">
      <c r="A38" s="20"/>
      <c r="B38" s="58" t="s">
        <v>22</v>
      </c>
      <c r="C38" s="58">
        <v>31</v>
      </c>
      <c r="D38" s="76" t="s">
        <v>87</v>
      </c>
      <c r="E38" s="32">
        <v>20</v>
      </c>
      <c r="F38" s="32">
        <v>216</v>
      </c>
      <c r="G38" s="32">
        <v>1210825</v>
      </c>
      <c r="H38" s="62">
        <f t="shared" si="6"/>
        <v>5605.6712962962965</v>
      </c>
      <c r="I38" s="28"/>
      <c r="J38" s="39">
        <v>20</v>
      </c>
      <c r="K38" s="41">
        <v>14634</v>
      </c>
      <c r="L38" s="7">
        <v>1513245</v>
      </c>
      <c r="M38" s="54">
        <f t="shared" si="1"/>
        <v>103.40610906109062</v>
      </c>
      <c r="N38" s="53">
        <f t="shared" si="3"/>
        <v>14634</v>
      </c>
      <c r="O38" s="32">
        <f t="shared" si="4"/>
        <v>1513245</v>
      </c>
      <c r="P38" s="54">
        <f t="shared" si="2"/>
        <v>103.40610906109062</v>
      </c>
      <c r="Q38" s="49"/>
      <c r="R38" s="9"/>
      <c r="S38" s="79"/>
    </row>
    <row r="39" spans="1:19" s="3" customFormat="1" ht="27" customHeight="1">
      <c r="A39" s="20"/>
      <c r="B39" s="58" t="s">
        <v>22</v>
      </c>
      <c r="C39" s="58">
        <v>36</v>
      </c>
      <c r="D39" s="73" t="s">
        <v>92</v>
      </c>
      <c r="E39" s="32">
        <v>20</v>
      </c>
      <c r="F39" s="70">
        <v>138</v>
      </c>
      <c r="G39" s="70">
        <v>1427700</v>
      </c>
      <c r="H39" s="62">
        <f t="shared" si="6"/>
        <v>10345.652173913044</v>
      </c>
      <c r="I39" s="28"/>
      <c r="J39" s="39">
        <v>20</v>
      </c>
      <c r="K39" s="41">
        <v>7935</v>
      </c>
      <c r="L39" s="7">
        <v>1587050</v>
      </c>
      <c r="M39" s="54">
        <f t="shared" si="1"/>
        <v>200.0063011972275</v>
      </c>
      <c r="N39" s="53">
        <f t="shared" si="3"/>
        <v>7935</v>
      </c>
      <c r="O39" s="32">
        <f t="shared" si="4"/>
        <v>1587050</v>
      </c>
      <c r="P39" s="54">
        <f t="shared" si="2"/>
        <v>200.0063011972275</v>
      </c>
      <c r="Q39" s="49"/>
      <c r="R39" s="9"/>
      <c r="S39" s="79"/>
    </row>
    <row r="40" spans="1:19" s="3" customFormat="1" ht="27" customHeight="1">
      <c r="A40" s="20"/>
      <c r="B40" s="58" t="s">
        <v>22</v>
      </c>
      <c r="C40" s="58">
        <v>8</v>
      </c>
      <c r="D40" s="72" t="s">
        <v>66</v>
      </c>
      <c r="E40" s="32">
        <v>50</v>
      </c>
      <c r="F40" s="70">
        <v>723</v>
      </c>
      <c r="G40" s="70">
        <v>9248328</v>
      </c>
      <c r="H40" s="62">
        <f t="shared" si="6"/>
        <v>12791.601659751037</v>
      </c>
      <c r="I40" s="28"/>
      <c r="J40" s="39">
        <v>50</v>
      </c>
      <c r="K40" s="41">
        <v>36668</v>
      </c>
      <c r="L40" s="7">
        <v>9376967</v>
      </c>
      <c r="M40" s="54">
        <f t="shared" si="1"/>
        <v>255.72616450310898</v>
      </c>
      <c r="N40" s="53">
        <f t="shared" si="3"/>
        <v>36668</v>
      </c>
      <c r="O40" s="32">
        <f t="shared" si="4"/>
        <v>9376967</v>
      </c>
      <c r="P40" s="54">
        <f t="shared" si="2"/>
        <v>255.72616450310898</v>
      </c>
      <c r="Q40" s="49"/>
      <c r="R40" s="9"/>
      <c r="S40" s="79"/>
    </row>
    <row r="41" spans="1:19" s="3" customFormat="1" ht="27" customHeight="1">
      <c r="A41" s="20"/>
      <c r="B41" s="58" t="s">
        <v>22</v>
      </c>
      <c r="C41" s="58">
        <v>28</v>
      </c>
      <c r="D41" s="73" t="s">
        <v>84</v>
      </c>
      <c r="E41" s="32">
        <v>20</v>
      </c>
      <c r="F41" s="70">
        <v>143</v>
      </c>
      <c r="G41" s="70">
        <v>1210103</v>
      </c>
      <c r="H41" s="62">
        <f t="shared" si="6"/>
        <v>8462.258741258742</v>
      </c>
      <c r="I41" s="28"/>
      <c r="J41" s="39">
        <v>20</v>
      </c>
      <c r="K41" s="41">
        <v>19135</v>
      </c>
      <c r="L41" s="7">
        <v>1544192</v>
      </c>
      <c r="M41" s="54">
        <f t="shared" si="1"/>
        <v>80.69986934935982</v>
      </c>
      <c r="N41" s="53">
        <f t="shared" si="3"/>
        <v>19135</v>
      </c>
      <c r="O41" s="32">
        <f t="shared" si="4"/>
        <v>1544192</v>
      </c>
      <c r="P41" s="54">
        <f t="shared" si="2"/>
        <v>80.69986934935982</v>
      </c>
      <c r="Q41" s="49"/>
      <c r="R41" s="9"/>
      <c r="S41" s="79"/>
    </row>
    <row r="42" spans="1:19" s="3" customFormat="1" ht="27" customHeight="1">
      <c r="A42" s="20"/>
      <c r="B42" s="58" t="s">
        <v>22</v>
      </c>
      <c r="C42" s="58">
        <v>50</v>
      </c>
      <c r="D42" s="73" t="s">
        <v>106</v>
      </c>
      <c r="E42" s="32">
        <v>15</v>
      </c>
      <c r="F42" s="70">
        <v>108</v>
      </c>
      <c r="G42" s="70">
        <v>195840</v>
      </c>
      <c r="H42" s="62">
        <f t="shared" si="6"/>
        <v>1813.3333333333333</v>
      </c>
      <c r="I42" s="28"/>
      <c r="J42" s="39">
        <v>15</v>
      </c>
      <c r="K42" s="41"/>
      <c r="L42" s="7"/>
      <c r="M42" s="54">
        <f t="shared" si="1"/>
        <v>0</v>
      </c>
      <c r="N42" s="53">
        <f t="shared" si="3"/>
        <v>0</v>
      </c>
      <c r="O42" s="32">
        <f t="shared" si="4"/>
        <v>0</v>
      </c>
      <c r="P42" s="54">
        <f t="shared" si="2"/>
        <v>0</v>
      </c>
      <c r="Q42" s="49"/>
      <c r="R42" s="9"/>
      <c r="S42" s="59" t="s">
        <v>185</v>
      </c>
    </row>
    <row r="43" spans="1:19" s="3" customFormat="1" ht="27" customHeight="1">
      <c r="A43" s="20"/>
      <c r="B43" s="58" t="s">
        <v>22</v>
      </c>
      <c r="C43" s="58">
        <v>11</v>
      </c>
      <c r="D43" s="72" t="s">
        <v>69</v>
      </c>
      <c r="E43" s="32">
        <v>20</v>
      </c>
      <c r="F43" s="70">
        <v>180</v>
      </c>
      <c r="G43" s="70">
        <v>2056802</v>
      </c>
      <c r="H43" s="62">
        <f t="shared" si="6"/>
        <v>11426.677777777777</v>
      </c>
      <c r="I43" s="28"/>
      <c r="J43" s="39">
        <v>20</v>
      </c>
      <c r="K43" s="41">
        <v>25876</v>
      </c>
      <c r="L43" s="7">
        <v>3146517</v>
      </c>
      <c r="M43" s="54">
        <f t="shared" si="1"/>
        <v>121.5998222290926</v>
      </c>
      <c r="N43" s="53">
        <f t="shared" si="3"/>
        <v>25876</v>
      </c>
      <c r="O43" s="32">
        <f t="shared" si="4"/>
        <v>3146517</v>
      </c>
      <c r="P43" s="54">
        <f t="shared" si="2"/>
        <v>121.5998222290926</v>
      </c>
      <c r="Q43" s="49"/>
      <c r="R43" s="9"/>
      <c r="S43" s="79"/>
    </row>
    <row r="44" spans="1:19" s="3" customFormat="1" ht="27" customHeight="1">
      <c r="A44" s="20"/>
      <c r="B44" s="58" t="s">
        <v>22</v>
      </c>
      <c r="C44" s="58">
        <v>81</v>
      </c>
      <c r="D44" s="73" t="s">
        <v>134</v>
      </c>
      <c r="E44" s="32">
        <v>10</v>
      </c>
      <c r="F44" s="70">
        <v>90</v>
      </c>
      <c r="G44" s="70">
        <v>297750</v>
      </c>
      <c r="H44" s="62">
        <f t="shared" si="6"/>
        <v>3308.3333333333335</v>
      </c>
      <c r="I44" s="28"/>
      <c r="J44" s="39">
        <v>10</v>
      </c>
      <c r="K44" s="41">
        <v>16058</v>
      </c>
      <c r="L44" s="7">
        <v>655185</v>
      </c>
      <c r="M44" s="54">
        <f t="shared" si="1"/>
        <v>40.8011583011583</v>
      </c>
      <c r="N44" s="53">
        <f t="shared" si="3"/>
        <v>16058</v>
      </c>
      <c r="O44" s="32">
        <f t="shared" si="4"/>
        <v>655185</v>
      </c>
      <c r="P44" s="54">
        <f t="shared" si="2"/>
        <v>40.8011583011583</v>
      </c>
      <c r="Q44" s="49"/>
      <c r="R44" s="9"/>
      <c r="S44" s="79"/>
    </row>
    <row r="45" spans="1:19" s="3" customFormat="1" ht="27" customHeight="1">
      <c r="A45" s="20"/>
      <c r="B45" s="58" t="s">
        <v>22</v>
      </c>
      <c r="C45" s="58">
        <v>102</v>
      </c>
      <c r="D45" s="73" t="s">
        <v>154</v>
      </c>
      <c r="E45" s="32">
        <v>20</v>
      </c>
      <c r="F45" s="70">
        <v>40</v>
      </c>
      <c r="G45" s="70">
        <v>156200</v>
      </c>
      <c r="H45" s="62">
        <f t="shared" si="6"/>
        <v>3905</v>
      </c>
      <c r="I45" s="28"/>
      <c r="J45" s="39">
        <v>20</v>
      </c>
      <c r="K45" s="41">
        <v>10692</v>
      </c>
      <c r="L45" s="7">
        <v>752800</v>
      </c>
      <c r="M45" s="54">
        <f t="shared" si="1"/>
        <v>70.40778151889263</v>
      </c>
      <c r="N45" s="53">
        <f t="shared" si="3"/>
        <v>10692</v>
      </c>
      <c r="O45" s="32">
        <f t="shared" si="4"/>
        <v>752800</v>
      </c>
      <c r="P45" s="54">
        <f t="shared" si="2"/>
        <v>70.40778151889263</v>
      </c>
      <c r="Q45" s="49"/>
      <c r="R45" s="9"/>
      <c r="S45" s="79"/>
    </row>
    <row r="46" spans="1:19" s="3" customFormat="1" ht="27" customHeight="1">
      <c r="A46" s="20"/>
      <c r="B46" s="58" t="s">
        <v>22</v>
      </c>
      <c r="C46" s="58">
        <v>82</v>
      </c>
      <c r="D46" s="73" t="s">
        <v>135</v>
      </c>
      <c r="E46" s="32">
        <v>12</v>
      </c>
      <c r="F46" s="70">
        <v>24</v>
      </c>
      <c r="G46" s="70">
        <v>123894</v>
      </c>
      <c r="H46" s="62">
        <f t="shared" si="6"/>
        <v>5162.25</v>
      </c>
      <c r="I46" s="28"/>
      <c r="J46" s="39">
        <v>12</v>
      </c>
      <c r="K46" s="41">
        <v>16107</v>
      </c>
      <c r="L46" s="7">
        <v>695842</v>
      </c>
      <c r="M46" s="54">
        <f t="shared" si="1"/>
        <v>43.201216862233814</v>
      </c>
      <c r="N46" s="53">
        <f t="shared" si="3"/>
        <v>16107</v>
      </c>
      <c r="O46" s="32">
        <f t="shared" si="4"/>
        <v>695842</v>
      </c>
      <c r="P46" s="54">
        <f t="shared" si="2"/>
        <v>43.201216862233814</v>
      </c>
      <c r="Q46" s="49"/>
      <c r="R46" s="9"/>
      <c r="S46" s="79"/>
    </row>
    <row r="47" spans="1:19" s="3" customFormat="1" ht="27" customHeight="1">
      <c r="A47" s="20"/>
      <c r="B47" s="58" t="s">
        <v>22</v>
      </c>
      <c r="C47" s="4">
        <v>108</v>
      </c>
      <c r="D47" s="73" t="s">
        <v>160</v>
      </c>
      <c r="E47" s="7"/>
      <c r="F47" s="32"/>
      <c r="G47" s="32"/>
      <c r="H47" s="8"/>
      <c r="I47" s="28"/>
      <c r="J47" s="39">
        <v>30</v>
      </c>
      <c r="K47" s="41">
        <v>38160</v>
      </c>
      <c r="L47" s="7">
        <v>2637779</v>
      </c>
      <c r="M47" s="54">
        <f t="shared" si="1"/>
        <v>69.12418763102725</v>
      </c>
      <c r="N47" s="53">
        <f t="shared" si="3"/>
        <v>38160</v>
      </c>
      <c r="O47" s="32">
        <f t="shared" si="4"/>
        <v>2637779</v>
      </c>
      <c r="P47" s="54">
        <f t="shared" si="2"/>
        <v>69.12418763102725</v>
      </c>
      <c r="Q47" s="80" t="s">
        <v>179</v>
      </c>
      <c r="R47" s="9"/>
      <c r="S47" s="79"/>
    </row>
    <row r="48" spans="1:19" s="3" customFormat="1" ht="27" customHeight="1">
      <c r="A48" s="20"/>
      <c r="B48" s="58" t="s">
        <v>22</v>
      </c>
      <c r="C48" s="4">
        <v>109</v>
      </c>
      <c r="D48" s="73" t="s">
        <v>161</v>
      </c>
      <c r="E48" s="7"/>
      <c r="F48" s="32"/>
      <c r="G48" s="32"/>
      <c r="H48" s="8"/>
      <c r="I48" s="28"/>
      <c r="J48" s="39">
        <v>22</v>
      </c>
      <c r="K48" s="41">
        <v>16328</v>
      </c>
      <c r="L48" s="7">
        <v>2400317</v>
      </c>
      <c r="M48" s="54">
        <f t="shared" si="1"/>
        <v>147.0061856932876</v>
      </c>
      <c r="N48" s="53">
        <f t="shared" si="3"/>
        <v>16328</v>
      </c>
      <c r="O48" s="32">
        <f t="shared" si="4"/>
        <v>2400317</v>
      </c>
      <c r="P48" s="54">
        <f t="shared" si="2"/>
        <v>147.0061856932876</v>
      </c>
      <c r="Q48" s="80" t="s">
        <v>179</v>
      </c>
      <c r="R48" s="9"/>
      <c r="S48" s="79"/>
    </row>
    <row r="49" spans="1:19" s="3" customFormat="1" ht="27" customHeight="1">
      <c r="A49" s="20"/>
      <c r="B49" s="58" t="s">
        <v>22</v>
      </c>
      <c r="C49" s="4">
        <v>110</v>
      </c>
      <c r="D49" s="73" t="s">
        <v>162</v>
      </c>
      <c r="E49" s="7"/>
      <c r="F49" s="32"/>
      <c r="G49" s="32"/>
      <c r="H49" s="8"/>
      <c r="I49" s="28"/>
      <c r="J49" s="39">
        <v>10</v>
      </c>
      <c r="K49" s="41">
        <v>7086</v>
      </c>
      <c r="L49" s="7">
        <v>161650</v>
      </c>
      <c r="M49" s="54">
        <f t="shared" si="1"/>
        <v>22.812588202088627</v>
      </c>
      <c r="N49" s="53">
        <f t="shared" si="3"/>
        <v>7086</v>
      </c>
      <c r="O49" s="32">
        <f t="shared" si="4"/>
        <v>161650</v>
      </c>
      <c r="P49" s="54">
        <f t="shared" si="2"/>
        <v>22.812588202088627</v>
      </c>
      <c r="Q49" s="80" t="s">
        <v>179</v>
      </c>
      <c r="R49" s="9"/>
      <c r="S49" s="79"/>
    </row>
    <row r="50" spans="1:19" s="3" customFormat="1" ht="27" customHeight="1">
      <c r="A50" s="20"/>
      <c r="B50" s="58" t="s">
        <v>22</v>
      </c>
      <c r="C50" s="58">
        <v>14</v>
      </c>
      <c r="D50" s="72" t="s">
        <v>72</v>
      </c>
      <c r="E50" s="32">
        <v>20</v>
      </c>
      <c r="F50" s="70">
        <v>247</v>
      </c>
      <c r="G50" s="70">
        <v>2464989</v>
      </c>
      <c r="H50" s="62">
        <f aca="true" t="shared" si="7" ref="H50:H65">IF(AND(F50&gt;0,G50&gt;0),G50/F50,0)</f>
        <v>9979.712550607288</v>
      </c>
      <c r="I50" s="28"/>
      <c r="J50" s="39">
        <v>20</v>
      </c>
      <c r="K50" s="41">
        <v>24700</v>
      </c>
      <c r="L50" s="7">
        <v>2529449</v>
      </c>
      <c r="M50" s="54">
        <f t="shared" si="1"/>
        <v>102.40684210526315</v>
      </c>
      <c r="N50" s="53">
        <f t="shared" si="3"/>
        <v>24700</v>
      </c>
      <c r="O50" s="32">
        <f t="shared" si="4"/>
        <v>2529449</v>
      </c>
      <c r="P50" s="54">
        <f t="shared" si="2"/>
        <v>102.40684210526315</v>
      </c>
      <c r="Q50" s="49"/>
      <c r="R50" s="9"/>
      <c r="S50" s="79"/>
    </row>
    <row r="51" spans="1:19" s="3" customFormat="1" ht="27" customHeight="1">
      <c r="A51" s="20"/>
      <c r="B51" s="58" t="s">
        <v>22</v>
      </c>
      <c r="C51" s="58">
        <v>15</v>
      </c>
      <c r="D51" s="72" t="s">
        <v>28</v>
      </c>
      <c r="E51" s="32">
        <v>10</v>
      </c>
      <c r="F51" s="70">
        <v>110</v>
      </c>
      <c r="G51" s="70">
        <v>2115292</v>
      </c>
      <c r="H51" s="62">
        <f t="shared" si="7"/>
        <v>19229.927272727273</v>
      </c>
      <c r="I51" s="28"/>
      <c r="J51" s="39">
        <v>10</v>
      </c>
      <c r="K51" s="41">
        <v>4814</v>
      </c>
      <c r="L51" s="7">
        <v>2789659</v>
      </c>
      <c r="M51" s="54">
        <f t="shared" si="1"/>
        <v>579.4887827170752</v>
      </c>
      <c r="N51" s="53">
        <f t="shared" si="3"/>
        <v>4814</v>
      </c>
      <c r="O51" s="32">
        <f t="shared" si="4"/>
        <v>2789659</v>
      </c>
      <c r="P51" s="54">
        <f t="shared" si="2"/>
        <v>579.4887827170752</v>
      </c>
      <c r="Q51" s="49"/>
      <c r="R51" s="9"/>
      <c r="S51" s="79"/>
    </row>
    <row r="52" spans="1:19" s="3" customFormat="1" ht="27" customHeight="1">
      <c r="A52" s="20"/>
      <c r="B52" s="58" t="s">
        <v>22</v>
      </c>
      <c r="C52" s="58">
        <v>17</v>
      </c>
      <c r="D52" s="72" t="s">
        <v>74</v>
      </c>
      <c r="E52" s="32">
        <v>25</v>
      </c>
      <c r="F52" s="70">
        <v>413</v>
      </c>
      <c r="G52" s="70">
        <v>5249264</v>
      </c>
      <c r="H52" s="62">
        <f t="shared" si="7"/>
        <v>12710.082324455207</v>
      </c>
      <c r="I52" s="28"/>
      <c r="J52" s="39">
        <v>25</v>
      </c>
      <c r="K52" s="41">
        <v>42758</v>
      </c>
      <c r="L52" s="7">
        <v>4788861</v>
      </c>
      <c r="M52" s="54">
        <f t="shared" si="1"/>
        <v>111.99918143973058</v>
      </c>
      <c r="N52" s="53">
        <f t="shared" si="3"/>
        <v>42758</v>
      </c>
      <c r="O52" s="32">
        <f t="shared" si="4"/>
        <v>4788861</v>
      </c>
      <c r="P52" s="54">
        <f t="shared" si="2"/>
        <v>111.99918143973058</v>
      </c>
      <c r="Q52" s="49"/>
      <c r="R52" s="9"/>
      <c r="S52" s="79"/>
    </row>
    <row r="53" spans="1:19" s="3" customFormat="1" ht="27" customHeight="1">
      <c r="A53" s="20"/>
      <c r="B53" s="58" t="s">
        <v>22</v>
      </c>
      <c r="C53" s="58">
        <v>51</v>
      </c>
      <c r="D53" s="73" t="s">
        <v>107</v>
      </c>
      <c r="E53" s="32">
        <v>14</v>
      </c>
      <c r="F53" s="70">
        <v>171</v>
      </c>
      <c r="G53" s="70">
        <v>1556786</v>
      </c>
      <c r="H53" s="62">
        <f t="shared" si="7"/>
        <v>9104.011695906433</v>
      </c>
      <c r="I53" s="28"/>
      <c r="J53" s="39">
        <v>14</v>
      </c>
      <c r="K53" s="41">
        <v>13481</v>
      </c>
      <c r="L53" s="7">
        <v>1752629</v>
      </c>
      <c r="M53" s="54">
        <f t="shared" si="1"/>
        <v>130.0073436688673</v>
      </c>
      <c r="N53" s="53">
        <f t="shared" si="3"/>
        <v>13481</v>
      </c>
      <c r="O53" s="32">
        <f t="shared" si="4"/>
        <v>1752629</v>
      </c>
      <c r="P53" s="54">
        <f t="shared" si="2"/>
        <v>130.0073436688673</v>
      </c>
      <c r="Q53" s="49"/>
      <c r="R53" s="9"/>
      <c r="S53" s="79"/>
    </row>
    <row r="54" spans="1:19" s="3" customFormat="1" ht="27" customHeight="1">
      <c r="A54" s="20"/>
      <c r="B54" s="58" t="s">
        <v>22</v>
      </c>
      <c r="C54" s="58">
        <v>39</v>
      </c>
      <c r="D54" s="73" t="s">
        <v>95</v>
      </c>
      <c r="E54" s="32">
        <v>26</v>
      </c>
      <c r="F54" s="70">
        <v>321</v>
      </c>
      <c r="G54" s="70">
        <v>2673000</v>
      </c>
      <c r="H54" s="62">
        <f t="shared" si="7"/>
        <v>8327.102803738318</v>
      </c>
      <c r="I54" s="28"/>
      <c r="J54" s="39">
        <v>30</v>
      </c>
      <c r="K54" s="41">
        <v>31482</v>
      </c>
      <c r="L54" s="7">
        <v>2671400</v>
      </c>
      <c r="M54" s="54">
        <f t="shared" si="1"/>
        <v>84.85483768502637</v>
      </c>
      <c r="N54" s="53">
        <f t="shared" si="3"/>
        <v>31482</v>
      </c>
      <c r="O54" s="32">
        <f t="shared" si="4"/>
        <v>2671400</v>
      </c>
      <c r="P54" s="54">
        <f t="shared" si="2"/>
        <v>84.85483768502637</v>
      </c>
      <c r="Q54" s="49"/>
      <c r="R54" s="9"/>
      <c r="S54" s="79"/>
    </row>
    <row r="55" spans="1:19" s="3" customFormat="1" ht="27" customHeight="1">
      <c r="A55" s="20"/>
      <c r="B55" s="58" t="s">
        <v>22</v>
      </c>
      <c r="C55" s="58">
        <v>64</v>
      </c>
      <c r="D55" s="73" t="s">
        <v>120</v>
      </c>
      <c r="E55" s="32">
        <v>10</v>
      </c>
      <c r="F55" s="70">
        <v>66</v>
      </c>
      <c r="G55" s="70">
        <v>216670</v>
      </c>
      <c r="H55" s="62">
        <f t="shared" si="7"/>
        <v>3282.878787878788</v>
      </c>
      <c r="I55" s="28"/>
      <c r="J55" s="39">
        <v>15</v>
      </c>
      <c r="K55" s="41">
        <v>6511</v>
      </c>
      <c r="L55" s="7">
        <v>606690</v>
      </c>
      <c r="M55" s="54">
        <f t="shared" si="1"/>
        <v>93.1792351405314</v>
      </c>
      <c r="N55" s="53">
        <f t="shared" si="3"/>
        <v>6511</v>
      </c>
      <c r="O55" s="32">
        <f t="shared" si="4"/>
        <v>606690</v>
      </c>
      <c r="P55" s="54">
        <f t="shared" si="2"/>
        <v>93.1792351405314</v>
      </c>
      <c r="Q55" s="49"/>
      <c r="R55" s="9"/>
      <c r="S55" s="79"/>
    </row>
    <row r="56" spans="1:19" s="3" customFormat="1" ht="27" customHeight="1">
      <c r="A56" s="20"/>
      <c r="B56" s="58" t="s">
        <v>22</v>
      </c>
      <c r="C56" s="58">
        <v>83</v>
      </c>
      <c r="D56" s="73" t="s">
        <v>136</v>
      </c>
      <c r="E56" s="32">
        <v>20</v>
      </c>
      <c r="F56" s="70">
        <v>8</v>
      </c>
      <c r="G56" s="70">
        <v>18053</v>
      </c>
      <c r="H56" s="62">
        <f t="shared" si="7"/>
        <v>2256.625</v>
      </c>
      <c r="I56" s="28"/>
      <c r="J56" s="39">
        <v>20</v>
      </c>
      <c r="K56" s="41">
        <v>921</v>
      </c>
      <c r="L56" s="7">
        <v>142200</v>
      </c>
      <c r="M56" s="54">
        <f t="shared" si="1"/>
        <v>154.3973941368078</v>
      </c>
      <c r="N56" s="53">
        <f t="shared" si="3"/>
        <v>921</v>
      </c>
      <c r="O56" s="32">
        <f t="shared" si="4"/>
        <v>142200</v>
      </c>
      <c r="P56" s="54">
        <f t="shared" si="2"/>
        <v>154.3973941368078</v>
      </c>
      <c r="Q56" s="49"/>
      <c r="R56" s="9"/>
      <c r="S56" s="79"/>
    </row>
    <row r="57" spans="1:19" s="3" customFormat="1" ht="27" customHeight="1">
      <c r="A57" s="20"/>
      <c r="B57" s="58" t="s">
        <v>22</v>
      </c>
      <c r="C57" s="58">
        <v>52</v>
      </c>
      <c r="D57" s="73" t="s">
        <v>108</v>
      </c>
      <c r="E57" s="32">
        <v>10</v>
      </c>
      <c r="F57" s="70">
        <v>234</v>
      </c>
      <c r="G57" s="70">
        <v>2237664</v>
      </c>
      <c r="H57" s="62">
        <f t="shared" si="7"/>
        <v>9562.666666666666</v>
      </c>
      <c r="I57" s="28"/>
      <c r="J57" s="39">
        <v>10</v>
      </c>
      <c r="K57" s="41">
        <v>15401</v>
      </c>
      <c r="L57" s="7">
        <v>1643341</v>
      </c>
      <c r="M57" s="54">
        <f t="shared" si="1"/>
        <v>106.70352574508149</v>
      </c>
      <c r="N57" s="53">
        <f t="shared" si="3"/>
        <v>15401</v>
      </c>
      <c r="O57" s="32">
        <f t="shared" si="4"/>
        <v>1643341</v>
      </c>
      <c r="P57" s="54">
        <f t="shared" si="2"/>
        <v>106.70352574508149</v>
      </c>
      <c r="Q57" s="49"/>
      <c r="R57" s="9"/>
      <c r="S57" s="79"/>
    </row>
    <row r="58" spans="1:19" s="3" customFormat="1" ht="27" customHeight="1">
      <c r="A58" s="20"/>
      <c r="B58" s="58" t="s">
        <v>22</v>
      </c>
      <c r="C58" s="58">
        <v>10</v>
      </c>
      <c r="D58" s="72" t="s">
        <v>68</v>
      </c>
      <c r="E58" s="32">
        <v>14</v>
      </c>
      <c r="F58" s="70">
        <v>153</v>
      </c>
      <c r="G58" s="70">
        <v>2210000</v>
      </c>
      <c r="H58" s="62">
        <f t="shared" si="7"/>
        <v>14444.444444444445</v>
      </c>
      <c r="I58" s="28"/>
      <c r="J58" s="39">
        <v>14</v>
      </c>
      <c r="K58" s="41">
        <v>15600</v>
      </c>
      <c r="L58" s="7">
        <v>2268371</v>
      </c>
      <c r="M58" s="54">
        <f t="shared" si="1"/>
        <v>145.40839743589743</v>
      </c>
      <c r="N58" s="53">
        <f t="shared" si="3"/>
        <v>15600</v>
      </c>
      <c r="O58" s="32">
        <f t="shared" si="4"/>
        <v>2268371</v>
      </c>
      <c r="P58" s="54">
        <f t="shared" si="2"/>
        <v>145.40839743589743</v>
      </c>
      <c r="Q58" s="49"/>
      <c r="R58" s="9"/>
      <c r="S58" s="79"/>
    </row>
    <row r="59" spans="1:19" s="3" customFormat="1" ht="27" customHeight="1">
      <c r="A59" s="20"/>
      <c r="B59" s="58" t="s">
        <v>22</v>
      </c>
      <c r="C59" s="58">
        <v>24</v>
      </c>
      <c r="D59" s="73" t="s">
        <v>81</v>
      </c>
      <c r="E59" s="32"/>
      <c r="F59" s="70"/>
      <c r="G59" s="70"/>
      <c r="H59" s="62">
        <f t="shared" si="7"/>
        <v>0</v>
      </c>
      <c r="I59" s="28"/>
      <c r="J59" s="39"/>
      <c r="K59" s="41"/>
      <c r="L59" s="7"/>
      <c r="M59" s="54">
        <f t="shared" si="1"/>
        <v>0</v>
      </c>
      <c r="N59" s="53">
        <f t="shared" si="3"/>
        <v>0</v>
      </c>
      <c r="O59" s="32">
        <f t="shared" si="4"/>
        <v>0</v>
      </c>
      <c r="P59" s="54">
        <f t="shared" si="2"/>
        <v>0</v>
      </c>
      <c r="Q59" s="49"/>
      <c r="R59" s="81" t="s">
        <v>179</v>
      </c>
      <c r="S59" s="79"/>
    </row>
    <row r="60" spans="1:19" s="3" customFormat="1" ht="27" customHeight="1">
      <c r="A60" s="20"/>
      <c r="B60" s="58" t="s">
        <v>22</v>
      </c>
      <c r="C60" s="58">
        <v>23</v>
      </c>
      <c r="D60" s="73" t="s">
        <v>80</v>
      </c>
      <c r="E60" s="32">
        <v>25</v>
      </c>
      <c r="F60" s="70">
        <v>459</v>
      </c>
      <c r="G60" s="70">
        <v>5990334</v>
      </c>
      <c r="H60" s="62">
        <f t="shared" si="7"/>
        <v>13050.83660130719</v>
      </c>
      <c r="I60" s="28"/>
      <c r="J60" s="39">
        <v>25</v>
      </c>
      <c r="K60" s="41">
        <v>58510</v>
      </c>
      <c r="L60" s="7">
        <v>7038794</v>
      </c>
      <c r="M60" s="54">
        <f t="shared" si="1"/>
        <v>120.30070073491711</v>
      </c>
      <c r="N60" s="53">
        <f t="shared" si="3"/>
        <v>58510</v>
      </c>
      <c r="O60" s="32">
        <f t="shared" si="4"/>
        <v>7038794</v>
      </c>
      <c r="P60" s="54">
        <f t="shared" si="2"/>
        <v>120.30070073491711</v>
      </c>
      <c r="Q60" s="49"/>
      <c r="R60" s="9"/>
      <c r="S60" s="79"/>
    </row>
    <row r="61" spans="1:19" s="3" customFormat="1" ht="27" customHeight="1">
      <c r="A61" s="20"/>
      <c r="B61" s="58" t="s">
        <v>22</v>
      </c>
      <c r="C61" s="58">
        <v>33</v>
      </c>
      <c r="D61" s="61" t="s">
        <v>89</v>
      </c>
      <c r="E61" s="32">
        <v>17</v>
      </c>
      <c r="F61" s="32">
        <v>228</v>
      </c>
      <c r="G61" s="32">
        <v>2263400</v>
      </c>
      <c r="H61" s="62">
        <f t="shared" si="7"/>
        <v>9927.192982456141</v>
      </c>
      <c r="I61" s="28"/>
      <c r="J61" s="39">
        <v>17</v>
      </c>
      <c r="K61" s="41">
        <v>14688</v>
      </c>
      <c r="L61" s="7">
        <v>2176510</v>
      </c>
      <c r="M61" s="54">
        <f t="shared" si="1"/>
        <v>148.18287037037038</v>
      </c>
      <c r="N61" s="53">
        <f t="shared" si="3"/>
        <v>14688</v>
      </c>
      <c r="O61" s="32">
        <f t="shared" si="4"/>
        <v>2176510</v>
      </c>
      <c r="P61" s="54">
        <f t="shared" si="2"/>
        <v>148.18287037037038</v>
      </c>
      <c r="Q61" s="49"/>
      <c r="R61" s="9"/>
      <c r="S61" s="79"/>
    </row>
    <row r="62" spans="1:19" s="3" customFormat="1" ht="27" customHeight="1">
      <c r="A62" s="20"/>
      <c r="B62" s="58" t="s">
        <v>22</v>
      </c>
      <c r="C62" s="58">
        <v>37</v>
      </c>
      <c r="D62" s="73" t="s">
        <v>93</v>
      </c>
      <c r="E62" s="32">
        <v>20</v>
      </c>
      <c r="F62" s="70">
        <v>215</v>
      </c>
      <c r="G62" s="70">
        <v>1857200</v>
      </c>
      <c r="H62" s="62">
        <f t="shared" si="7"/>
        <v>8638.139534883721</v>
      </c>
      <c r="I62" s="28"/>
      <c r="J62" s="39">
        <v>20</v>
      </c>
      <c r="K62" s="41">
        <v>13248</v>
      </c>
      <c r="L62" s="7">
        <v>2259500</v>
      </c>
      <c r="M62" s="54">
        <f t="shared" si="1"/>
        <v>170.5540458937198</v>
      </c>
      <c r="N62" s="53">
        <f t="shared" si="3"/>
        <v>13248</v>
      </c>
      <c r="O62" s="32">
        <f t="shared" si="4"/>
        <v>2259500</v>
      </c>
      <c r="P62" s="54">
        <f t="shared" si="2"/>
        <v>170.5540458937198</v>
      </c>
      <c r="Q62" s="49"/>
      <c r="R62" s="9"/>
      <c r="S62" s="79"/>
    </row>
    <row r="63" spans="1:19" s="3" customFormat="1" ht="27" customHeight="1">
      <c r="A63" s="20"/>
      <c r="B63" s="58" t="s">
        <v>22</v>
      </c>
      <c r="C63" s="58">
        <v>41</v>
      </c>
      <c r="D63" s="73" t="s">
        <v>97</v>
      </c>
      <c r="E63" s="32">
        <v>22</v>
      </c>
      <c r="F63" s="70">
        <v>237</v>
      </c>
      <c r="G63" s="70">
        <v>1963332</v>
      </c>
      <c r="H63" s="62">
        <f t="shared" si="7"/>
        <v>8284.101265822785</v>
      </c>
      <c r="I63" s="28"/>
      <c r="J63" s="39">
        <v>22</v>
      </c>
      <c r="K63" s="41">
        <v>23028</v>
      </c>
      <c r="L63" s="7">
        <v>2010465</v>
      </c>
      <c r="M63" s="54">
        <f t="shared" si="1"/>
        <v>87.30523710265763</v>
      </c>
      <c r="N63" s="53">
        <f t="shared" si="3"/>
        <v>23028</v>
      </c>
      <c r="O63" s="32">
        <f t="shared" si="4"/>
        <v>2010465</v>
      </c>
      <c r="P63" s="54">
        <f t="shared" si="2"/>
        <v>87.30523710265763</v>
      </c>
      <c r="Q63" s="49"/>
      <c r="R63" s="9"/>
      <c r="S63" s="79"/>
    </row>
    <row r="64" spans="1:19" s="3" customFormat="1" ht="27" customHeight="1">
      <c r="A64" s="20"/>
      <c r="B64" s="58" t="s">
        <v>22</v>
      </c>
      <c r="C64" s="58">
        <v>40</v>
      </c>
      <c r="D64" s="73" t="s">
        <v>96</v>
      </c>
      <c r="E64" s="32">
        <v>20</v>
      </c>
      <c r="F64" s="70">
        <v>96</v>
      </c>
      <c r="G64" s="70">
        <v>1354770</v>
      </c>
      <c r="H64" s="62">
        <f t="shared" si="7"/>
        <v>14112.1875</v>
      </c>
      <c r="I64" s="28"/>
      <c r="J64" s="39">
        <v>20</v>
      </c>
      <c r="K64" s="41">
        <v>9596</v>
      </c>
      <c r="L64" s="7">
        <v>1015310</v>
      </c>
      <c r="M64" s="54">
        <f t="shared" si="1"/>
        <v>105.80554397665694</v>
      </c>
      <c r="N64" s="53">
        <f t="shared" si="3"/>
        <v>9596</v>
      </c>
      <c r="O64" s="32">
        <f t="shared" si="4"/>
        <v>1015310</v>
      </c>
      <c r="P64" s="54">
        <f t="shared" si="2"/>
        <v>105.80554397665694</v>
      </c>
      <c r="Q64" s="49"/>
      <c r="R64" s="9"/>
      <c r="S64" s="79"/>
    </row>
    <row r="65" spans="1:19" s="3" customFormat="1" ht="27" customHeight="1">
      <c r="A65" s="20"/>
      <c r="B65" s="58" t="s">
        <v>22</v>
      </c>
      <c r="C65" s="58">
        <v>53</v>
      </c>
      <c r="D65" s="73" t="s">
        <v>109</v>
      </c>
      <c r="E65" s="32">
        <v>20</v>
      </c>
      <c r="F65" s="70">
        <v>152</v>
      </c>
      <c r="G65" s="70">
        <v>4824600</v>
      </c>
      <c r="H65" s="62">
        <f t="shared" si="7"/>
        <v>31740.78947368421</v>
      </c>
      <c r="I65" s="28"/>
      <c r="J65" s="39">
        <v>20</v>
      </c>
      <c r="K65" s="41">
        <v>17864</v>
      </c>
      <c r="L65" s="7">
        <v>4721500</v>
      </c>
      <c r="M65" s="54">
        <f t="shared" si="1"/>
        <v>264.30250783699057</v>
      </c>
      <c r="N65" s="53">
        <f t="shared" si="3"/>
        <v>17864</v>
      </c>
      <c r="O65" s="32">
        <f t="shared" si="4"/>
        <v>4721500</v>
      </c>
      <c r="P65" s="54">
        <f t="shared" si="2"/>
        <v>264.30250783699057</v>
      </c>
      <c r="Q65" s="49"/>
      <c r="R65" s="9"/>
      <c r="S65" s="79"/>
    </row>
    <row r="66" spans="1:19" s="3" customFormat="1" ht="27" customHeight="1">
      <c r="A66" s="20"/>
      <c r="B66" s="58" t="s">
        <v>22</v>
      </c>
      <c r="C66" s="4">
        <v>111</v>
      </c>
      <c r="D66" s="73" t="s">
        <v>163</v>
      </c>
      <c r="E66" s="7"/>
      <c r="F66" s="32"/>
      <c r="G66" s="32"/>
      <c r="H66" s="8"/>
      <c r="I66" s="28"/>
      <c r="J66" s="39">
        <v>10</v>
      </c>
      <c r="K66" s="41">
        <v>9808</v>
      </c>
      <c r="L66" s="7">
        <v>628740</v>
      </c>
      <c r="M66" s="54">
        <f t="shared" si="1"/>
        <v>64.10481239804241</v>
      </c>
      <c r="N66" s="53">
        <f t="shared" si="3"/>
        <v>9808</v>
      </c>
      <c r="O66" s="32">
        <f t="shared" si="4"/>
        <v>628740</v>
      </c>
      <c r="P66" s="54">
        <f t="shared" si="2"/>
        <v>64.10481239804241</v>
      </c>
      <c r="Q66" s="80" t="s">
        <v>179</v>
      </c>
      <c r="R66" s="9"/>
      <c r="S66" s="79"/>
    </row>
    <row r="67" spans="1:19" s="3" customFormat="1" ht="27" customHeight="1">
      <c r="A67" s="20"/>
      <c r="B67" s="58" t="s">
        <v>22</v>
      </c>
      <c r="C67" s="4">
        <v>112</v>
      </c>
      <c r="D67" s="73" t="s">
        <v>164</v>
      </c>
      <c r="E67" s="7"/>
      <c r="F67" s="32"/>
      <c r="G67" s="32"/>
      <c r="H67" s="8"/>
      <c r="I67" s="28"/>
      <c r="J67" s="39">
        <v>10</v>
      </c>
      <c r="K67" s="41">
        <v>2148</v>
      </c>
      <c r="L67" s="7">
        <v>107200</v>
      </c>
      <c r="M67" s="54">
        <f t="shared" si="1"/>
        <v>49.906890130353815</v>
      </c>
      <c r="N67" s="53">
        <f t="shared" si="3"/>
        <v>2148</v>
      </c>
      <c r="O67" s="32">
        <f t="shared" si="4"/>
        <v>107200</v>
      </c>
      <c r="P67" s="54">
        <f t="shared" si="2"/>
        <v>49.906890130353815</v>
      </c>
      <c r="Q67" s="80" t="s">
        <v>179</v>
      </c>
      <c r="R67" s="9"/>
      <c r="S67" s="79"/>
    </row>
    <row r="68" spans="1:19" s="3" customFormat="1" ht="27" customHeight="1">
      <c r="A68" s="20"/>
      <c r="B68" s="58" t="s">
        <v>22</v>
      </c>
      <c r="C68" s="58">
        <v>62</v>
      </c>
      <c r="D68" s="73" t="s">
        <v>118</v>
      </c>
      <c r="E68" s="32">
        <v>10</v>
      </c>
      <c r="F68" s="70">
        <v>132</v>
      </c>
      <c r="G68" s="70">
        <v>637175</v>
      </c>
      <c r="H68" s="62">
        <f aca="true" t="shared" si="8" ref="H68:H80">IF(AND(F68&gt;0,G68&gt;0),G68/F68,0)</f>
        <v>4827.083333333333</v>
      </c>
      <c r="I68" s="28"/>
      <c r="J68" s="39">
        <v>10</v>
      </c>
      <c r="K68" s="41">
        <v>14255</v>
      </c>
      <c r="L68" s="7">
        <v>1687965</v>
      </c>
      <c r="M68" s="54">
        <f t="shared" si="1"/>
        <v>118.41213609259908</v>
      </c>
      <c r="N68" s="53">
        <f t="shared" si="3"/>
        <v>14255</v>
      </c>
      <c r="O68" s="32">
        <f t="shared" si="4"/>
        <v>1687965</v>
      </c>
      <c r="P68" s="54">
        <f t="shared" si="2"/>
        <v>118.41213609259908</v>
      </c>
      <c r="Q68" s="49"/>
      <c r="R68" s="9"/>
      <c r="S68" s="79"/>
    </row>
    <row r="69" spans="1:19" s="3" customFormat="1" ht="27" customHeight="1">
      <c r="A69" s="20"/>
      <c r="B69" s="58" t="s">
        <v>22</v>
      </c>
      <c r="C69" s="58">
        <v>70</v>
      </c>
      <c r="D69" s="73" t="s">
        <v>125</v>
      </c>
      <c r="E69" s="32">
        <v>22</v>
      </c>
      <c r="F69" s="70">
        <v>338</v>
      </c>
      <c r="G69" s="70">
        <v>4215413</v>
      </c>
      <c r="H69" s="62">
        <f t="shared" si="8"/>
        <v>12471.636094674555</v>
      </c>
      <c r="I69" s="28"/>
      <c r="J69" s="39">
        <v>22</v>
      </c>
      <c r="K69" s="41">
        <v>14511</v>
      </c>
      <c r="L69" s="7">
        <v>3778460</v>
      </c>
      <c r="M69" s="54">
        <f aca="true" t="shared" si="9" ref="M69:M131">IF(AND(K69&gt;0,L69&gt;0),L69/K69,0)</f>
        <v>260.3859141341052</v>
      </c>
      <c r="N69" s="53">
        <f t="shared" si="3"/>
        <v>14511</v>
      </c>
      <c r="O69" s="32">
        <f t="shared" si="4"/>
        <v>3778460</v>
      </c>
      <c r="P69" s="54">
        <f aca="true" t="shared" si="10" ref="P69:P131">IF(AND(N69&gt;0,O69&gt;0),O69/N69,0)</f>
        <v>260.3859141341052</v>
      </c>
      <c r="Q69" s="49"/>
      <c r="R69" s="9"/>
      <c r="S69" s="79"/>
    </row>
    <row r="70" spans="1:19" s="3" customFormat="1" ht="27" customHeight="1">
      <c r="A70" s="20"/>
      <c r="B70" s="58" t="s">
        <v>22</v>
      </c>
      <c r="C70" s="58">
        <v>68</v>
      </c>
      <c r="D70" s="73" t="s">
        <v>123</v>
      </c>
      <c r="E70" s="32">
        <v>30</v>
      </c>
      <c r="F70" s="70">
        <v>278</v>
      </c>
      <c r="G70" s="70">
        <v>7840239</v>
      </c>
      <c r="H70" s="62">
        <f t="shared" si="8"/>
        <v>28202.298561151078</v>
      </c>
      <c r="I70" s="28"/>
      <c r="J70" s="39">
        <v>30</v>
      </c>
      <c r="K70" s="41">
        <v>13399</v>
      </c>
      <c r="L70" s="7">
        <v>6435911</v>
      </c>
      <c r="M70" s="54">
        <f t="shared" si="9"/>
        <v>480.32771102321067</v>
      </c>
      <c r="N70" s="53">
        <f aca="true" t="shared" si="11" ref="N70:N131">K70</f>
        <v>13399</v>
      </c>
      <c r="O70" s="32">
        <f aca="true" t="shared" si="12" ref="O70:O131">L70</f>
        <v>6435911</v>
      </c>
      <c r="P70" s="54">
        <f t="shared" si="10"/>
        <v>480.32771102321067</v>
      </c>
      <c r="Q70" s="49"/>
      <c r="R70" s="9"/>
      <c r="S70" s="79"/>
    </row>
    <row r="71" spans="1:19" s="3" customFormat="1" ht="27" customHeight="1">
      <c r="A71" s="20"/>
      <c r="B71" s="58" t="s">
        <v>22</v>
      </c>
      <c r="C71" s="58">
        <v>69</v>
      </c>
      <c r="D71" s="73" t="s">
        <v>124</v>
      </c>
      <c r="E71" s="32">
        <v>25</v>
      </c>
      <c r="F71" s="70">
        <v>343</v>
      </c>
      <c r="G71" s="70">
        <v>15886593</v>
      </c>
      <c r="H71" s="62">
        <f t="shared" si="8"/>
        <v>46316.59766763848</v>
      </c>
      <c r="I71" s="28"/>
      <c r="J71" s="39">
        <v>25</v>
      </c>
      <c r="K71" s="41">
        <v>28348</v>
      </c>
      <c r="L71" s="7">
        <v>15121943</v>
      </c>
      <c r="M71" s="54">
        <f t="shared" si="9"/>
        <v>533.4395019048962</v>
      </c>
      <c r="N71" s="53">
        <f t="shared" si="11"/>
        <v>28348</v>
      </c>
      <c r="O71" s="32">
        <f t="shared" si="12"/>
        <v>15121943</v>
      </c>
      <c r="P71" s="54">
        <f t="shared" si="10"/>
        <v>533.4395019048962</v>
      </c>
      <c r="Q71" s="49"/>
      <c r="R71" s="9"/>
      <c r="S71" s="79"/>
    </row>
    <row r="72" spans="1:19" s="3" customFormat="1" ht="27" customHeight="1">
      <c r="A72" s="20"/>
      <c r="B72" s="58" t="s">
        <v>22</v>
      </c>
      <c r="C72" s="58">
        <v>71</v>
      </c>
      <c r="D72" s="73" t="s">
        <v>126</v>
      </c>
      <c r="E72" s="32">
        <v>20</v>
      </c>
      <c r="F72" s="70">
        <v>85</v>
      </c>
      <c r="G72" s="70">
        <v>469810</v>
      </c>
      <c r="H72" s="62">
        <f t="shared" si="8"/>
        <v>5527.176470588235</v>
      </c>
      <c r="I72" s="28"/>
      <c r="J72" s="39">
        <v>20</v>
      </c>
      <c r="K72" s="41">
        <v>6361</v>
      </c>
      <c r="L72" s="7">
        <v>539675</v>
      </c>
      <c r="M72" s="54">
        <f t="shared" si="9"/>
        <v>84.84121993397265</v>
      </c>
      <c r="N72" s="53">
        <f t="shared" si="11"/>
        <v>6361</v>
      </c>
      <c r="O72" s="32">
        <f t="shared" si="12"/>
        <v>539675</v>
      </c>
      <c r="P72" s="54">
        <f t="shared" si="10"/>
        <v>84.84121993397265</v>
      </c>
      <c r="Q72" s="49"/>
      <c r="R72" s="9"/>
      <c r="S72" s="79"/>
    </row>
    <row r="73" spans="1:19" s="3" customFormat="1" ht="27" customHeight="1">
      <c r="A73" s="20"/>
      <c r="B73" s="58" t="s">
        <v>22</v>
      </c>
      <c r="C73" s="58">
        <v>84</v>
      </c>
      <c r="D73" s="73" t="s">
        <v>137</v>
      </c>
      <c r="E73" s="32">
        <v>20</v>
      </c>
      <c r="F73" s="70">
        <v>76</v>
      </c>
      <c r="G73" s="70">
        <v>697809</v>
      </c>
      <c r="H73" s="62">
        <f t="shared" si="8"/>
        <v>9181.697368421053</v>
      </c>
      <c r="I73" s="28"/>
      <c r="J73" s="39">
        <v>20</v>
      </c>
      <c r="K73" s="41">
        <v>6185</v>
      </c>
      <c r="L73" s="7">
        <v>808320</v>
      </c>
      <c r="M73" s="54">
        <f t="shared" si="9"/>
        <v>130.69037995149554</v>
      </c>
      <c r="N73" s="53">
        <f t="shared" si="11"/>
        <v>6185</v>
      </c>
      <c r="O73" s="32">
        <f t="shared" si="12"/>
        <v>808320</v>
      </c>
      <c r="P73" s="54">
        <f t="shared" si="10"/>
        <v>130.69037995149554</v>
      </c>
      <c r="Q73" s="49"/>
      <c r="R73" s="9"/>
      <c r="S73" s="79"/>
    </row>
    <row r="74" spans="1:19" s="3" customFormat="1" ht="27" customHeight="1">
      <c r="A74" s="20"/>
      <c r="B74" s="58" t="s">
        <v>22</v>
      </c>
      <c r="C74" s="58">
        <v>85</v>
      </c>
      <c r="D74" s="73" t="s">
        <v>138</v>
      </c>
      <c r="E74" s="32">
        <v>30</v>
      </c>
      <c r="F74" s="70">
        <v>345</v>
      </c>
      <c r="G74" s="70">
        <v>3042525</v>
      </c>
      <c r="H74" s="62">
        <f t="shared" si="8"/>
        <v>8818.91304347826</v>
      </c>
      <c r="I74" s="28"/>
      <c r="J74" s="39">
        <v>30</v>
      </c>
      <c r="K74" s="64">
        <v>35255</v>
      </c>
      <c r="L74" s="65">
        <v>3131800</v>
      </c>
      <c r="M74" s="69">
        <f t="shared" si="9"/>
        <v>88.83278967522337</v>
      </c>
      <c r="N74" s="67">
        <f t="shared" si="11"/>
        <v>35255</v>
      </c>
      <c r="O74" s="68">
        <f t="shared" si="12"/>
        <v>3131800</v>
      </c>
      <c r="P74" s="69">
        <f t="shared" si="10"/>
        <v>88.83278967522337</v>
      </c>
      <c r="Q74" s="49"/>
      <c r="R74" s="9"/>
      <c r="S74" s="79"/>
    </row>
    <row r="75" spans="1:19" s="3" customFormat="1" ht="27" customHeight="1">
      <c r="A75" s="20"/>
      <c r="B75" s="58" t="s">
        <v>22</v>
      </c>
      <c r="C75" s="58">
        <v>86</v>
      </c>
      <c r="D75" s="73" t="s">
        <v>139</v>
      </c>
      <c r="E75" s="32">
        <v>20</v>
      </c>
      <c r="F75" s="70">
        <v>312</v>
      </c>
      <c r="G75" s="70">
        <v>985170</v>
      </c>
      <c r="H75" s="62">
        <f t="shared" si="8"/>
        <v>3157.596153846154</v>
      </c>
      <c r="I75" s="28"/>
      <c r="J75" s="39">
        <v>20</v>
      </c>
      <c r="K75" s="64">
        <v>38580</v>
      </c>
      <c r="L75" s="65">
        <v>1139880</v>
      </c>
      <c r="M75" s="69">
        <f t="shared" si="9"/>
        <v>29.54587869362364</v>
      </c>
      <c r="N75" s="67">
        <f t="shared" si="11"/>
        <v>38580</v>
      </c>
      <c r="O75" s="68">
        <f t="shared" si="12"/>
        <v>1139880</v>
      </c>
      <c r="P75" s="69">
        <f t="shared" si="10"/>
        <v>29.54587869362364</v>
      </c>
      <c r="Q75" s="49"/>
      <c r="R75" s="9"/>
      <c r="S75" s="79"/>
    </row>
    <row r="76" spans="1:19" s="3" customFormat="1" ht="27" customHeight="1">
      <c r="A76" s="20"/>
      <c r="B76" s="58" t="s">
        <v>22</v>
      </c>
      <c r="C76" s="58">
        <v>67</v>
      </c>
      <c r="D76" s="73" t="s">
        <v>122</v>
      </c>
      <c r="E76" s="32">
        <v>20</v>
      </c>
      <c r="F76" s="70">
        <v>391</v>
      </c>
      <c r="G76" s="70">
        <v>2470354</v>
      </c>
      <c r="H76" s="62">
        <f t="shared" si="8"/>
        <v>6318.040920716113</v>
      </c>
      <c r="I76" s="28"/>
      <c r="J76" s="39">
        <v>20</v>
      </c>
      <c r="K76" s="64">
        <v>27165</v>
      </c>
      <c r="L76" s="65">
        <v>2465295</v>
      </c>
      <c r="M76" s="69">
        <f t="shared" si="9"/>
        <v>90.75262286029817</v>
      </c>
      <c r="N76" s="67">
        <f t="shared" si="11"/>
        <v>27165</v>
      </c>
      <c r="O76" s="68">
        <f t="shared" si="12"/>
        <v>2465295</v>
      </c>
      <c r="P76" s="69">
        <f t="shared" si="10"/>
        <v>90.75262286029817</v>
      </c>
      <c r="Q76" s="49"/>
      <c r="R76" s="9"/>
      <c r="S76" s="79"/>
    </row>
    <row r="77" spans="1:19" s="3" customFormat="1" ht="27" customHeight="1">
      <c r="A77" s="20"/>
      <c r="B77" s="58" t="s">
        <v>22</v>
      </c>
      <c r="C77" s="58">
        <v>87</v>
      </c>
      <c r="D77" s="73" t="s">
        <v>140</v>
      </c>
      <c r="E77" s="32">
        <v>20</v>
      </c>
      <c r="F77" s="70">
        <v>225</v>
      </c>
      <c r="G77" s="70">
        <v>779220</v>
      </c>
      <c r="H77" s="62">
        <f t="shared" si="8"/>
        <v>3463.2</v>
      </c>
      <c r="I77" s="28"/>
      <c r="J77" s="39">
        <v>20</v>
      </c>
      <c r="K77" s="64">
        <v>24343</v>
      </c>
      <c r="L77" s="65">
        <v>1100310</v>
      </c>
      <c r="M77" s="69">
        <f t="shared" si="9"/>
        <v>45.20026290925523</v>
      </c>
      <c r="N77" s="67">
        <f t="shared" si="11"/>
        <v>24343</v>
      </c>
      <c r="O77" s="68">
        <f t="shared" si="12"/>
        <v>1100310</v>
      </c>
      <c r="P77" s="69">
        <f t="shared" si="10"/>
        <v>45.20026290925523</v>
      </c>
      <c r="Q77" s="49"/>
      <c r="R77" s="9"/>
      <c r="S77" s="79"/>
    </row>
    <row r="78" spans="1:19" s="3" customFormat="1" ht="27" customHeight="1">
      <c r="A78" s="20"/>
      <c r="B78" s="58" t="s">
        <v>22</v>
      </c>
      <c r="C78" s="58">
        <v>42</v>
      </c>
      <c r="D78" s="73" t="s">
        <v>98</v>
      </c>
      <c r="E78" s="32">
        <v>10</v>
      </c>
      <c r="F78" s="70">
        <v>96</v>
      </c>
      <c r="G78" s="70">
        <v>1759775</v>
      </c>
      <c r="H78" s="62">
        <f t="shared" si="8"/>
        <v>18330.989583333332</v>
      </c>
      <c r="I78" s="28"/>
      <c r="J78" s="39">
        <v>10</v>
      </c>
      <c r="K78" s="64">
        <v>10680</v>
      </c>
      <c r="L78" s="65">
        <v>2046862</v>
      </c>
      <c r="M78" s="69">
        <f t="shared" si="9"/>
        <v>191.65374531835207</v>
      </c>
      <c r="N78" s="67">
        <f t="shared" si="11"/>
        <v>10680</v>
      </c>
      <c r="O78" s="68">
        <f t="shared" si="12"/>
        <v>2046862</v>
      </c>
      <c r="P78" s="69">
        <f t="shared" si="10"/>
        <v>191.65374531835207</v>
      </c>
      <c r="Q78" s="49"/>
      <c r="R78" s="9"/>
      <c r="S78" s="79"/>
    </row>
    <row r="79" spans="1:19" s="3" customFormat="1" ht="27" customHeight="1">
      <c r="A79" s="20"/>
      <c r="B79" s="58" t="s">
        <v>22</v>
      </c>
      <c r="C79" s="58">
        <v>9</v>
      </c>
      <c r="D79" s="72" t="s">
        <v>67</v>
      </c>
      <c r="E79" s="32">
        <v>30</v>
      </c>
      <c r="F79" s="70">
        <v>288</v>
      </c>
      <c r="G79" s="70">
        <v>2404120</v>
      </c>
      <c r="H79" s="62">
        <f t="shared" si="8"/>
        <v>8347.638888888889</v>
      </c>
      <c r="I79" s="28"/>
      <c r="J79" s="39">
        <v>30</v>
      </c>
      <c r="K79" s="64">
        <v>24877</v>
      </c>
      <c r="L79" s="65">
        <v>2562340</v>
      </c>
      <c r="M79" s="69">
        <f t="shared" si="9"/>
        <v>103.00036177995739</v>
      </c>
      <c r="N79" s="67">
        <f t="shared" si="11"/>
        <v>24877</v>
      </c>
      <c r="O79" s="68">
        <f t="shared" si="12"/>
        <v>2562340</v>
      </c>
      <c r="P79" s="69">
        <f t="shared" si="10"/>
        <v>103.00036177995739</v>
      </c>
      <c r="Q79" s="49"/>
      <c r="R79" s="9"/>
      <c r="S79" s="79"/>
    </row>
    <row r="80" spans="1:19" s="3" customFormat="1" ht="27" customHeight="1">
      <c r="A80" s="20"/>
      <c r="B80" s="58" t="s">
        <v>22</v>
      </c>
      <c r="C80" s="58">
        <v>88</v>
      </c>
      <c r="D80" s="73" t="s">
        <v>141</v>
      </c>
      <c r="E80" s="32">
        <v>20</v>
      </c>
      <c r="F80" s="70">
        <v>367</v>
      </c>
      <c r="G80" s="70">
        <v>2987901</v>
      </c>
      <c r="H80" s="62">
        <f t="shared" si="8"/>
        <v>8141.41961852861</v>
      </c>
      <c r="I80" s="28"/>
      <c r="J80" s="39">
        <v>30</v>
      </c>
      <c r="K80" s="64">
        <v>29149</v>
      </c>
      <c r="L80" s="65">
        <v>5337197</v>
      </c>
      <c r="M80" s="69">
        <f t="shared" si="9"/>
        <v>183.1005180280627</v>
      </c>
      <c r="N80" s="67">
        <f t="shared" si="11"/>
        <v>29149</v>
      </c>
      <c r="O80" s="68">
        <f t="shared" si="12"/>
        <v>5337197</v>
      </c>
      <c r="P80" s="69">
        <f t="shared" si="10"/>
        <v>183.1005180280627</v>
      </c>
      <c r="Q80" s="49"/>
      <c r="R80" s="9"/>
      <c r="S80" s="79"/>
    </row>
    <row r="81" spans="1:19" s="3" customFormat="1" ht="27" customHeight="1">
      <c r="A81" s="20"/>
      <c r="B81" s="58" t="s">
        <v>22</v>
      </c>
      <c r="C81" s="4">
        <v>113</v>
      </c>
      <c r="D81" s="73" t="s">
        <v>165</v>
      </c>
      <c r="E81" s="7"/>
      <c r="F81" s="32"/>
      <c r="G81" s="32"/>
      <c r="H81" s="8"/>
      <c r="I81" s="28"/>
      <c r="J81" s="39">
        <v>10</v>
      </c>
      <c r="K81" s="64">
        <v>356</v>
      </c>
      <c r="L81" s="65">
        <v>53337</v>
      </c>
      <c r="M81" s="69">
        <f t="shared" si="9"/>
        <v>149.82303370786516</v>
      </c>
      <c r="N81" s="67">
        <f t="shared" si="11"/>
        <v>356</v>
      </c>
      <c r="O81" s="68">
        <f t="shared" si="12"/>
        <v>53337</v>
      </c>
      <c r="P81" s="69">
        <f t="shared" si="10"/>
        <v>149.82303370786516</v>
      </c>
      <c r="Q81" s="80" t="s">
        <v>179</v>
      </c>
      <c r="R81" s="9"/>
      <c r="S81" s="79"/>
    </row>
    <row r="82" spans="1:19" s="3" customFormat="1" ht="27" customHeight="1">
      <c r="A82" s="20"/>
      <c r="B82" s="58" t="s">
        <v>22</v>
      </c>
      <c r="C82" s="4">
        <v>114</v>
      </c>
      <c r="D82" s="73" t="s">
        <v>166</v>
      </c>
      <c r="E82" s="7"/>
      <c r="F82" s="32"/>
      <c r="G82" s="32"/>
      <c r="H82" s="8"/>
      <c r="I82" s="28"/>
      <c r="J82" s="39">
        <v>10</v>
      </c>
      <c r="K82" s="64">
        <v>981</v>
      </c>
      <c r="L82" s="65">
        <v>213749</v>
      </c>
      <c r="M82" s="69">
        <f t="shared" si="9"/>
        <v>217.88888888888889</v>
      </c>
      <c r="N82" s="67">
        <f t="shared" si="11"/>
        <v>981</v>
      </c>
      <c r="O82" s="68">
        <f t="shared" si="12"/>
        <v>213749</v>
      </c>
      <c r="P82" s="69">
        <f t="shared" si="10"/>
        <v>217.88888888888889</v>
      </c>
      <c r="Q82" s="80" t="s">
        <v>179</v>
      </c>
      <c r="R82" s="9"/>
      <c r="S82" s="79"/>
    </row>
    <row r="83" spans="1:19" s="3" customFormat="1" ht="27" customHeight="1">
      <c r="A83" s="20"/>
      <c r="B83" s="58" t="s">
        <v>22</v>
      </c>
      <c r="C83" s="58">
        <v>26</v>
      </c>
      <c r="D83" s="73" t="s">
        <v>83</v>
      </c>
      <c r="E83" s="32">
        <v>12</v>
      </c>
      <c r="F83" s="70">
        <v>167</v>
      </c>
      <c r="G83" s="70">
        <v>961800</v>
      </c>
      <c r="H83" s="62">
        <f aca="true" t="shared" si="13" ref="H83:H90">IF(AND(F83&gt;0,G83&gt;0),G83/F83,0)</f>
        <v>5759.281437125748</v>
      </c>
      <c r="I83" s="28"/>
      <c r="J83" s="39">
        <v>12</v>
      </c>
      <c r="K83" s="64">
        <v>14518</v>
      </c>
      <c r="L83" s="65">
        <v>1004050</v>
      </c>
      <c r="M83" s="69">
        <f t="shared" si="9"/>
        <v>69.15897506543601</v>
      </c>
      <c r="N83" s="67">
        <f t="shared" si="11"/>
        <v>14518</v>
      </c>
      <c r="O83" s="68">
        <f t="shared" si="12"/>
        <v>1004050</v>
      </c>
      <c r="P83" s="69">
        <f t="shared" si="10"/>
        <v>69.15897506543601</v>
      </c>
      <c r="Q83" s="49"/>
      <c r="R83" s="9"/>
      <c r="S83" s="79"/>
    </row>
    <row r="84" spans="1:19" s="3" customFormat="1" ht="27" customHeight="1">
      <c r="A84" s="20"/>
      <c r="B84" s="58" t="s">
        <v>22</v>
      </c>
      <c r="C84" s="58">
        <v>38</v>
      </c>
      <c r="D84" s="73" t="s">
        <v>94</v>
      </c>
      <c r="E84" s="32">
        <v>10</v>
      </c>
      <c r="F84" s="70">
        <v>172</v>
      </c>
      <c r="G84" s="70">
        <v>2190815</v>
      </c>
      <c r="H84" s="62">
        <f t="shared" si="13"/>
        <v>12737.296511627907</v>
      </c>
      <c r="I84" s="28"/>
      <c r="J84" s="39">
        <v>20</v>
      </c>
      <c r="K84" s="64">
        <v>11985</v>
      </c>
      <c r="L84" s="65">
        <v>3772690</v>
      </c>
      <c r="M84" s="69">
        <f t="shared" si="9"/>
        <v>314.7843137254902</v>
      </c>
      <c r="N84" s="67">
        <f t="shared" si="11"/>
        <v>11985</v>
      </c>
      <c r="O84" s="68">
        <f t="shared" si="12"/>
        <v>3772690</v>
      </c>
      <c r="P84" s="69">
        <f t="shared" si="10"/>
        <v>314.7843137254902</v>
      </c>
      <c r="Q84" s="49"/>
      <c r="R84" s="9"/>
      <c r="S84" s="79"/>
    </row>
    <row r="85" spans="1:19" s="3" customFormat="1" ht="27" customHeight="1">
      <c r="A85" s="20"/>
      <c r="B85" s="58" t="s">
        <v>22</v>
      </c>
      <c r="C85" s="58">
        <v>45</v>
      </c>
      <c r="D85" s="73" t="s">
        <v>101</v>
      </c>
      <c r="E85" s="32">
        <v>20</v>
      </c>
      <c r="F85" s="70">
        <v>95</v>
      </c>
      <c r="G85" s="70">
        <v>2083898</v>
      </c>
      <c r="H85" s="62">
        <f t="shared" si="13"/>
        <v>21935.76842105263</v>
      </c>
      <c r="I85" s="28"/>
      <c r="J85" s="39">
        <v>20</v>
      </c>
      <c r="K85" s="64">
        <v>10601</v>
      </c>
      <c r="L85" s="65">
        <v>2682410</v>
      </c>
      <c r="M85" s="69">
        <f t="shared" si="9"/>
        <v>253.03367606829545</v>
      </c>
      <c r="N85" s="67">
        <f t="shared" si="11"/>
        <v>10601</v>
      </c>
      <c r="O85" s="68">
        <f t="shared" si="12"/>
        <v>2682410</v>
      </c>
      <c r="P85" s="69">
        <f t="shared" si="10"/>
        <v>253.03367606829545</v>
      </c>
      <c r="Q85" s="49"/>
      <c r="R85" s="9"/>
      <c r="S85" s="79"/>
    </row>
    <row r="86" spans="1:19" s="3" customFormat="1" ht="27" customHeight="1">
      <c r="A86" s="20"/>
      <c r="B86" s="58" t="s">
        <v>22</v>
      </c>
      <c r="C86" s="58">
        <v>54</v>
      </c>
      <c r="D86" s="73" t="s">
        <v>110</v>
      </c>
      <c r="E86" s="32">
        <v>10</v>
      </c>
      <c r="F86" s="70">
        <v>117</v>
      </c>
      <c r="G86" s="70">
        <v>1045042</v>
      </c>
      <c r="H86" s="62">
        <f t="shared" si="13"/>
        <v>8931.982905982906</v>
      </c>
      <c r="I86" s="28"/>
      <c r="J86" s="39">
        <v>10</v>
      </c>
      <c r="K86" s="64">
        <v>7804</v>
      </c>
      <c r="L86" s="65">
        <v>1446965</v>
      </c>
      <c r="M86" s="69">
        <f t="shared" si="9"/>
        <v>185.41324961558175</v>
      </c>
      <c r="N86" s="67">
        <f t="shared" si="11"/>
        <v>7804</v>
      </c>
      <c r="O86" s="68">
        <f t="shared" si="12"/>
        <v>1446965</v>
      </c>
      <c r="P86" s="69">
        <f t="shared" si="10"/>
        <v>185.41324961558175</v>
      </c>
      <c r="Q86" s="49"/>
      <c r="R86" s="9"/>
      <c r="S86" s="79"/>
    </row>
    <row r="87" spans="1:19" s="3" customFormat="1" ht="27" customHeight="1">
      <c r="A87" s="20"/>
      <c r="B87" s="58" t="s">
        <v>22</v>
      </c>
      <c r="C87" s="58">
        <v>89</v>
      </c>
      <c r="D87" s="73" t="s">
        <v>48</v>
      </c>
      <c r="E87" s="32">
        <v>10</v>
      </c>
      <c r="F87" s="70">
        <v>45</v>
      </c>
      <c r="G87" s="70">
        <v>184000</v>
      </c>
      <c r="H87" s="62">
        <f t="shared" si="13"/>
        <v>4088.8888888888887</v>
      </c>
      <c r="I87" s="28"/>
      <c r="J87" s="39">
        <v>10</v>
      </c>
      <c r="K87" s="64">
        <v>13463</v>
      </c>
      <c r="L87" s="65">
        <v>2692776</v>
      </c>
      <c r="M87" s="69">
        <f t="shared" si="9"/>
        <v>200.0130728663745</v>
      </c>
      <c r="N87" s="67">
        <f t="shared" si="11"/>
        <v>13463</v>
      </c>
      <c r="O87" s="68">
        <f t="shared" si="12"/>
        <v>2692776</v>
      </c>
      <c r="P87" s="69">
        <f t="shared" si="10"/>
        <v>200.0130728663745</v>
      </c>
      <c r="Q87" s="49"/>
      <c r="R87" s="9"/>
      <c r="S87" s="79"/>
    </row>
    <row r="88" spans="1:19" s="3" customFormat="1" ht="27" customHeight="1">
      <c r="A88" s="20"/>
      <c r="B88" s="58" t="s">
        <v>22</v>
      </c>
      <c r="C88" s="58">
        <v>90</v>
      </c>
      <c r="D88" s="73" t="s">
        <v>142</v>
      </c>
      <c r="E88" s="32">
        <v>20</v>
      </c>
      <c r="F88" s="70">
        <v>264</v>
      </c>
      <c r="G88" s="70">
        <v>3047000</v>
      </c>
      <c r="H88" s="62">
        <f t="shared" si="13"/>
        <v>11541.666666666666</v>
      </c>
      <c r="I88" s="28"/>
      <c r="J88" s="39">
        <v>20</v>
      </c>
      <c r="K88" s="64">
        <v>30721</v>
      </c>
      <c r="L88" s="65">
        <v>3364500</v>
      </c>
      <c r="M88" s="69">
        <f t="shared" si="9"/>
        <v>109.5179193385632</v>
      </c>
      <c r="N88" s="67">
        <f t="shared" si="11"/>
        <v>30721</v>
      </c>
      <c r="O88" s="68">
        <f t="shared" si="12"/>
        <v>3364500</v>
      </c>
      <c r="P88" s="69">
        <f t="shared" si="10"/>
        <v>109.5179193385632</v>
      </c>
      <c r="Q88" s="49"/>
      <c r="R88" s="9"/>
      <c r="S88" s="79"/>
    </row>
    <row r="89" spans="1:19" s="3" customFormat="1" ht="27" customHeight="1">
      <c r="A89" s="20"/>
      <c r="B89" s="58" t="s">
        <v>22</v>
      </c>
      <c r="C89" s="58">
        <v>91</v>
      </c>
      <c r="D89" s="73" t="s">
        <v>143</v>
      </c>
      <c r="E89" s="32">
        <v>10</v>
      </c>
      <c r="F89" s="70">
        <v>120</v>
      </c>
      <c r="G89" s="70">
        <v>490500</v>
      </c>
      <c r="H89" s="62">
        <f t="shared" si="13"/>
        <v>4087.5</v>
      </c>
      <c r="I89" s="28"/>
      <c r="J89" s="39">
        <v>10</v>
      </c>
      <c r="K89" s="64">
        <v>13528</v>
      </c>
      <c r="L89" s="65">
        <v>471800</v>
      </c>
      <c r="M89" s="69">
        <f t="shared" si="9"/>
        <v>34.875813128326435</v>
      </c>
      <c r="N89" s="67">
        <f t="shared" si="11"/>
        <v>13528</v>
      </c>
      <c r="O89" s="68">
        <f t="shared" si="12"/>
        <v>471800</v>
      </c>
      <c r="P89" s="69">
        <f t="shared" si="10"/>
        <v>34.875813128326435</v>
      </c>
      <c r="Q89" s="49"/>
      <c r="R89" s="9"/>
      <c r="S89" s="79"/>
    </row>
    <row r="90" spans="1:19" s="3" customFormat="1" ht="27" customHeight="1">
      <c r="A90" s="20"/>
      <c r="B90" s="58" t="s">
        <v>22</v>
      </c>
      <c r="C90" s="58">
        <v>92</v>
      </c>
      <c r="D90" s="73" t="s">
        <v>144</v>
      </c>
      <c r="E90" s="32">
        <v>20</v>
      </c>
      <c r="F90" s="70">
        <v>32</v>
      </c>
      <c r="G90" s="70">
        <v>249800</v>
      </c>
      <c r="H90" s="62">
        <f t="shared" si="13"/>
        <v>7806.25</v>
      </c>
      <c r="I90" s="28"/>
      <c r="J90" s="39">
        <v>20</v>
      </c>
      <c r="K90" s="64">
        <v>8716</v>
      </c>
      <c r="L90" s="65">
        <v>1551630</v>
      </c>
      <c r="M90" s="69">
        <f t="shared" si="9"/>
        <v>178.02088113813676</v>
      </c>
      <c r="N90" s="67">
        <f t="shared" si="11"/>
        <v>8716</v>
      </c>
      <c r="O90" s="68">
        <f t="shared" si="12"/>
        <v>1551630</v>
      </c>
      <c r="P90" s="69">
        <f t="shared" si="10"/>
        <v>178.02088113813676</v>
      </c>
      <c r="Q90" s="49"/>
      <c r="R90" s="9"/>
      <c r="S90" s="79"/>
    </row>
    <row r="91" spans="1:19" s="3" customFormat="1" ht="27" customHeight="1">
      <c r="A91" s="20"/>
      <c r="B91" s="58" t="s">
        <v>22</v>
      </c>
      <c r="C91" s="4">
        <v>115</v>
      </c>
      <c r="D91" s="73" t="s">
        <v>167</v>
      </c>
      <c r="E91" s="7"/>
      <c r="F91" s="32"/>
      <c r="G91" s="32"/>
      <c r="H91" s="8"/>
      <c r="I91" s="28"/>
      <c r="J91" s="39">
        <v>30</v>
      </c>
      <c r="K91" s="64">
        <v>40353</v>
      </c>
      <c r="L91" s="65">
        <v>1199986</v>
      </c>
      <c r="M91" s="69">
        <f t="shared" si="9"/>
        <v>29.73721904195475</v>
      </c>
      <c r="N91" s="67">
        <f t="shared" si="11"/>
        <v>40353</v>
      </c>
      <c r="O91" s="68">
        <f t="shared" si="12"/>
        <v>1199986</v>
      </c>
      <c r="P91" s="69">
        <f t="shared" si="10"/>
        <v>29.73721904195475</v>
      </c>
      <c r="Q91" s="80" t="s">
        <v>179</v>
      </c>
      <c r="R91" s="9"/>
      <c r="S91" s="79"/>
    </row>
    <row r="92" spans="1:19" s="3" customFormat="1" ht="27" customHeight="1">
      <c r="A92" s="20"/>
      <c r="B92" s="58" t="s">
        <v>22</v>
      </c>
      <c r="C92" s="4">
        <v>116</v>
      </c>
      <c r="D92" s="73" t="s">
        <v>168</v>
      </c>
      <c r="E92" s="7"/>
      <c r="F92" s="32"/>
      <c r="G92" s="32"/>
      <c r="H92" s="8"/>
      <c r="I92" s="28"/>
      <c r="J92" s="39">
        <v>20</v>
      </c>
      <c r="K92" s="64">
        <v>7947</v>
      </c>
      <c r="L92" s="65">
        <v>726695</v>
      </c>
      <c r="M92" s="69">
        <f t="shared" si="9"/>
        <v>91.4426827733736</v>
      </c>
      <c r="N92" s="67">
        <f t="shared" si="11"/>
        <v>7947</v>
      </c>
      <c r="O92" s="68">
        <f t="shared" si="12"/>
        <v>726695</v>
      </c>
      <c r="P92" s="69">
        <f t="shared" si="10"/>
        <v>91.4426827733736</v>
      </c>
      <c r="Q92" s="80" t="s">
        <v>179</v>
      </c>
      <c r="R92" s="9"/>
      <c r="S92" s="79"/>
    </row>
    <row r="93" spans="1:19" s="3" customFormat="1" ht="27" customHeight="1">
      <c r="A93" s="20"/>
      <c r="B93" s="58" t="s">
        <v>22</v>
      </c>
      <c r="C93" s="58">
        <v>25</v>
      </c>
      <c r="D93" s="73" t="s">
        <v>82</v>
      </c>
      <c r="E93" s="32">
        <v>40</v>
      </c>
      <c r="F93" s="70">
        <v>380</v>
      </c>
      <c r="G93" s="70">
        <v>5355540</v>
      </c>
      <c r="H93" s="62">
        <f>IF(AND(F93&gt;0,G93&gt;0),G93/F93,0)</f>
        <v>14093.526315789473</v>
      </c>
      <c r="I93" s="28"/>
      <c r="J93" s="39">
        <v>28</v>
      </c>
      <c r="K93" s="64">
        <v>33000</v>
      </c>
      <c r="L93" s="65">
        <v>4229670</v>
      </c>
      <c r="M93" s="69">
        <f t="shared" si="9"/>
        <v>128.17181818181817</v>
      </c>
      <c r="N93" s="67">
        <f t="shared" si="11"/>
        <v>33000</v>
      </c>
      <c r="O93" s="68">
        <f t="shared" si="12"/>
        <v>4229670</v>
      </c>
      <c r="P93" s="69">
        <f t="shared" si="10"/>
        <v>128.17181818181817</v>
      </c>
      <c r="Q93" s="49"/>
      <c r="R93" s="9"/>
      <c r="S93" s="79"/>
    </row>
    <row r="94" spans="1:19" s="3" customFormat="1" ht="27" customHeight="1">
      <c r="A94" s="20"/>
      <c r="B94" s="58" t="s">
        <v>22</v>
      </c>
      <c r="C94" s="4">
        <v>117</v>
      </c>
      <c r="D94" s="73" t="s">
        <v>169</v>
      </c>
      <c r="E94" s="7"/>
      <c r="F94" s="32"/>
      <c r="G94" s="32"/>
      <c r="H94" s="8"/>
      <c r="I94" s="28"/>
      <c r="J94" s="39">
        <v>10</v>
      </c>
      <c r="K94" s="64">
        <v>3532</v>
      </c>
      <c r="L94" s="65">
        <v>169344</v>
      </c>
      <c r="M94" s="69">
        <f t="shared" si="9"/>
        <v>47.94563986409966</v>
      </c>
      <c r="N94" s="67">
        <f t="shared" si="11"/>
        <v>3532</v>
      </c>
      <c r="O94" s="68">
        <f t="shared" si="12"/>
        <v>169344</v>
      </c>
      <c r="P94" s="69">
        <f t="shared" si="10"/>
        <v>47.94563986409966</v>
      </c>
      <c r="Q94" s="80" t="s">
        <v>179</v>
      </c>
      <c r="R94" s="9"/>
      <c r="S94" s="79"/>
    </row>
    <row r="95" spans="1:19" s="3" customFormat="1" ht="27" customHeight="1">
      <c r="A95" s="20"/>
      <c r="B95" s="58" t="s">
        <v>22</v>
      </c>
      <c r="C95" s="58">
        <v>93</v>
      </c>
      <c r="D95" s="73" t="s">
        <v>145</v>
      </c>
      <c r="E95" s="32">
        <v>20</v>
      </c>
      <c r="F95" s="70">
        <v>192</v>
      </c>
      <c r="G95" s="70">
        <v>1772045</v>
      </c>
      <c r="H95" s="62">
        <f>IF(AND(F95&gt;0,G95&gt;0),G95/F95,0)</f>
        <v>9229.401041666666</v>
      </c>
      <c r="I95" s="28"/>
      <c r="J95" s="39">
        <v>20</v>
      </c>
      <c r="K95" s="64">
        <v>17415</v>
      </c>
      <c r="L95" s="65">
        <v>1762850</v>
      </c>
      <c r="M95" s="69">
        <f t="shared" si="9"/>
        <v>101.22595463680734</v>
      </c>
      <c r="N95" s="67">
        <f t="shared" si="11"/>
        <v>17415</v>
      </c>
      <c r="O95" s="68">
        <f t="shared" si="12"/>
        <v>1762850</v>
      </c>
      <c r="P95" s="69">
        <f t="shared" si="10"/>
        <v>101.22595463680734</v>
      </c>
      <c r="Q95" s="49"/>
      <c r="R95" s="9"/>
      <c r="S95" s="79"/>
    </row>
    <row r="96" spans="1:19" s="3" customFormat="1" ht="27" customHeight="1">
      <c r="A96" s="20"/>
      <c r="B96" s="58" t="s">
        <v>22</v>
      </c>
      <c r="C96" s="58">
        <v>20</v>
      </c>
      <c r="D96" s="74" t="s">
        <v>77</v>
      </c>
      <c r="E96" s="32">
        <v>30</v>
      </c>
      <c r="F96" s="70">
        <v>336</v>
      </c>
      <c r="G96" s="70">
        <v>2220020</v>
      </c>
      <c r="H96" s="62">
        <f>IF(AND(F96&gt;0,G96&gt;0),G96/F96,0)</f>
        <v>6607.202380952381</v>
      </c>
      <c r="I96" s="28"/>
      <c r="J96" s="39">
        <v>30</v>
      </c>
      <c r="K96" s="64">
        <v>38592</v>
      </c>
      <c r="L96" s="65">
        <v>2253763</v>
      </c>
      <c r="M96" s="69">
        <f t="shared" si="9"/>
        <v>58.39974606135987</v>
      </c>
      <c r="N96" s="67">
        <f t="shared" si="11"/>
        <v>38592</v>
      </c>
      <c r="O96" s="68">
        <f t="shared" si="12"/>
        <v>2253763</v>
      </c>
      <c r="P96" s="69">
        <f t="shared" si="10"/>
        <v>58.39974606135987</v>
      </c>
      <c r="Q96" s="49"/>
      <c r="R96" s="9"/>
      <c r="S96" s="79"/>
    </row>
    <row r="97" spans="1:19" s="3" customFormat="1" ht="27" customHeight="1">
      <c r="A97" s="20"/>
      <c r="B97" s="58" t="s">
        <v>22</v>
      </c>
      <c r="C97" s="58">
        <v>43</v>
      </c>
      <c r="D97" s="73" t="s">
        <v>99</v>
      </c>
      <c r="E97" s="32">
        <v>20</v>
      </c>
      <c r="F97" s="32">
        <v>238</v>
      </c>
      <c r="G97" s="32">
        <v>1869194</v>
      </c>
      <c r="H97" s="62">
        <f>IF(AND(F97&gt;0,G97&gt;0),G97/F97,0)</f>
        <v>7853.756302521008</v>
      </c>
      <c r="I97" s="28"/>
      <c r="J97" s="39">
        <v>20</v>
      </c>
      <c r="K97" s="64">
        <v>27819</v>
      </c>
      <c r="L97" s="65">
        <v>1964012</v>
      </c>
      <c r="M97" s="69">
        <f t="shared" si="9"/>
        <v>70.59966210144147</v>
      </c>
      <c r="N97" s="67">
        <f t="shared" si="11"/>
        <v>27819</v>
      </c>
      <c r="O97" s="68">
        <f t="shared" si="12"/>
        <v>1964012</v>
      </c>
      <c r="P97" s="69">
        <f t="shared" si="10"/>
        <v>70.59966210144147</v>
      </c>
      <c r="Q97" s="49"/>
      <c r="R97" s="9"/>
      <c r="S97" s="79"/>
    </row>
    <row r="98" spans="1:19" s="3" customFormat="1" ht="27" customHeight="1">
      <c r="A98" s="20"/>
      <c r="B98" s="58" t="s">
        <v>22</v>
      </c>
      <c r="C98" s="58">
        <v>94</v>
      </c>
      <c r="D98" s="73" t="s">
        <v>146</v>
      </c>
      <c r="E98" s="32">
        <v>40</v>
      </c>
      <c r="F98" s="70">
        <v>318</v>
      </c>
      <c r="G98" s="70">
        <v>1794800</v>
      </c>
      <c r="H98" s="62">
        <f>IF(AND(F98&gt;0,G98&gt;0),G98/F98,0)</f>
        <v>5644.025157232704</v>
      </c>
      <c r="I98" s="28"/>
      <c r="J98" s="39">
        <v>40</v>
      </c>
      <c r="K98" s="64">
        <v>29814</v>
      </c>
      <c r="L98" s="65">
        <v>1558900</v>
      </c>
      <c r="M98" s="69">
        <f t="shared" si="9"/>
        <v>52.28751593211243</v>
      </c>
      <c r="N98" s="67">
        <f t="shared" si="11"/>
        <v>29814</v>
      </c>
      <c r="O98" s="68">
        <f t="shared" si="12"/>
        <v>1558900</v>
      </c>
      <c r="P98" s="69">
        <f t="shared" si="10"/>
        <v>52.28751593211243</v>
      </c>
      <c r="Q98" s="49"/>
      <c r="R98" s="9"/>
      <c r="S98" s="79"/>
    </row>
    <row r="99" spans="1:19" s="3" customFormat="1" ht="27" customHeight="1">
      <c r="A99" s="20"/>
      <c r="B99" s="58" t="s">
        <v>22</v>
      </c>
      <c r="C99" s="4">
        <v>118</v>
      </c>
      <c r="D99" s="73" t="s">
        <v>170</v>
      </c>
      <c r="E99" s="7"/>
      <c r="F99" s="32"/>
      <c r="G99" s="32"/>
      <c r="H99" s="8"/>
      <c r="I99" s="28"/>
      <c r="J99" s="39">
        <v>24</v>
      </c>
      <c r="K99" s="64">
        <v>28800</v>
      </c>
      <c r="L99" s="68">
        <v>4168097</v>
      </c>
      <c r="M99" s="69">
        <f t="shared" si="9"/>
        <v>144.72559027777777</v>
      </c>
      <c r="N99" s="67">
        <f t="shared" si="11"/>
        <v>28800</v>
      </c>
      <c r="O99" s="68">
        <f t="shared" si="12"/>
        <v>4168097</v>
      </c>
      <c r="P99" s="69">
        <f t="shared" si="10"/>
        <v>144.72559027777777</v>
      </c>
      <c r="Q99" s="80" t="s">
        <v>179</v>
      </c>
      <c r="R99" s="9"/>
      <c r="S99" s="79"/>
    </row>
    <row r="100" spans="1:19" s="3" customFormat="1" ht="27" customHeight="1">
      <c r="A100" s="20"/>
      <c r="B100" s="58" t="s">
        <v>22</v>
      </c>
      <c r="C100" s="58">
        <v>18</v>
      </c>
      <c r="D100" s="73" t="s">
        <v>75</v>
      </c>
      <c r="E100" s="32">
        <v>20</v>
      </c>
      <c r="F100" s="70">
        <v>158</v>
      </c>
      <c r="G100" s="70">
        <v>1321760</v>
      </c>
      <c r="H100" s="62">
        <f aca="true" t="shared" si="14" ref="H100:H107">IF(AND(F100&gt;0,G100&gt;0),G100/F100,0)</f>
        <v>8365.569620253165</v>
      </c>
      <c r="I100" s="28"/>
      <c r="J100" s="39">
        <v>20</v>
      </c>
      <c r="K100" s="64">
        <v>29040</v>
      </c>
      <c r="L100" s="65">
        <v>2032800</v>
      </c>
      <c r="M100" s="69">
        <f t="shared" si="9"/>
        <v>70</v>
      </c>
      <c r="N100" s="67">
        <f t="shared" si="11"/>
        <v>29040</v>
      </c>
      <c r="O100" s="68">
        <f t="shared" si="12"/>
        <v>2032800</v>
      </c>
      <c r="P100" s="69">
        <f t="shared" si="10"/>
        <v>70</v>
      </c>
      <c r="Q100" s="49"/>
      <c r="R100" s="9"/>
      <c r="S100" s="79"/>
    </row>
    <row r="101" spans="1:19" s="3" customFormat="1" ht="27" customHeight="1">
      <c r="A101" s="20"/>
      <c r="B101" s="58" t="s">
        <v>22</v>
      </c>
      <c r="C101" s="58">
        <v>12</v>
      </c>
      <c r="D101" s="72" t="s">
        <v>70</v>
      </c>
      <c r="E101" s="32">
        <v>34</v>
      </c>
      <c r="F101" s="70">
        <v>354</v>
      </c>
      <c r="G101" s="70">
        <v>4644140</v>
      </c>
      <c r="H101" s="62">
        <f t="shared" si="14"/>
        <v>13119.0395480226</v>
      </c>
      <c r="I101" s="28"/>
      <c r="J101" s="39">
        <v>32</v>
      </c>
      <c r="K101" s="64">
        <v>35060</v>
      </c>
      <c r="L101" s="65">
        <v>4466900</v>
      </c>
      <c r="M101" s="69">
        <f t="shared" si="9"/>
        <v>127.40730176839703</v>
      </c>
      <c r="N101" s="67">
        <f t="shared" si="11"/>
        <v>35060</v>
      </c>
      <c r="O101" s="68">
        <f t="shared" si="12"/>
        <v>4466900</v>
      </c>
      <c r="P101" s="69">
        <f t="shared" si="10"/>
        <v>127.40730176839703</v>
      </c>
      <c r="Q101" s="49"/>
      <c r="R101" s="9"/>
      <c r="S101" s="79"/>
    </row>
    <row r="102" spans="1:19" s="3" customFormat="1" ht="27" customHeight="1">
      <c r="A102" s="20"/>
      <c r="B102" s="58" t="s">
        <v>22</v>
      </c>
      <c r="C102" s="58">
        <v>66</v>
      </c>
      <c r="D102" s="73" t="s">
        <v>40</v>
      </c>
      <c r="E102" s="32">
        <v>10</v>
      </c>
      <c r="F102" s="70">
        <v>164</v>
      </c>
      <c r="G102" s="70">
        <v>1972250</v>
      </c>
      <c r="H102" s="62">
        <f t="shared" si="14"/>
        <v>12025.914634146342</v>
      </c>
      <c r="I102" s="28"/>
      <c r="J102" s="39">
        <v>10</v>
      </c>
      <c r="K102" s="64">
        <v>7296</v>
      </c>
      <c r="L102" s="65">
        <v>2608750</v>
      </c>
      <c r="M102" s="69">
        <f t="shared" si="9"/>
        <v>357.55893640350877</v>
      </c>
      <c r="N102" s="67">
        <f t="shared" si="11"/>
        <v>7296</v>
      </c>
      <c r="O102" s="68">
        <f t="shared" si="12"/>
        <v>2608750</v>
      </c>
      <c r="P102" s="69">
        <f t="shared" si="10"/>
        <v>357.55893640350877</v>
      </c>
      <c r="Q102" s="49"/>
      <c r="R102" s="9"/>
      <c r="S102" s="79"/>
    </row>
    <row r="103" spans="1:19" s="3" customFormat="1" ht="27" customHeight="1">
      <c r="A103" s="20"/>
      <c r="B103" s="58" t="s">
        <v>22</v>
      </c>
      <c r="C103" s="58">
        <v>5</v>
      </c>
      <c r="D103" s="72" t="s">
        <v>64</v>
      </c>
      <c r="E103" s="32">
        <v>20</v>
      </c>
      <c r="F103" s="70">
        <v>143</v>
      </c>
      <c r="G103" s="70">
        <v>678450</v>
      </c>
      <c r="H103" s="62">
        <f t="shared" si="14"/>
        <v>4744.4055944055945</v>
      </c>
      <c r="I103" s="28"/>
      <c r="J103" s="39">
        <v>20</v>
      </c>
      <c r="K103" s="64">
        <v>15607</v>
      </c>
      <c r="L103" s="65">
        <v>755400</v>
      </c>
      <c r="M103" s="69">
        <f t="shared" si="9"/>
        <v>48.40135836483629</v>
      </c>
      <c r="N103" s="67">
        <f t="shared" si="11"/>
        <v>15607</v>
      </c>
      <c r="O103" s="68">
        <f t="shared" si="12"/>
        <v>755400</v>
      </c>
      <c r="P103" s="69">
        <f t="shared" si="10"/>
        <v>48.40135836483629</v>
      </c>
      <c r="Q103" s="49"/>
      <c r="R103" s="9"/>
      <c r="S103" s="79"/>
    </row>
    <row r="104" spans="1:19" s="3" customFormat="1" ht="27" customHeight="1">
      <c r="A104" s="20"/>
      <c r="B104" s="58" t="s">
        <v>22</v>
      </c>
      <c r="C104" s="58">
        <v>63</v>
      </c>
      <c r="D104" s="73" t="s">
        <v>119</v>
      </c>
      <c r="E104" s="32">
        <v>15</v>
      </c>
      <c r="F104" s="70">
        <v>151</v>
      </c>
      <c r="G104" s="70">
        <v>613550</v>
      </c>
      <c r="H104" s="62">
        <f t="shared" si="14"/>
        <v>4063.245033112583</v>
      </c>
      <c r="I104" s="28"/>
      <c r="J104" s="39">
        <v>15</v>
      </c>
      <c r="K104" s="64">
        <v>12000</v>
      </c>
      <c r="L104" s="65">
        <v>586875</v>
      </c>
      <c r="M104" s="69">
        <f t="shared" si="9"/>
        <v>48.90625</v>
      </c>
      <c r="N104" s="67">
        <f t="shared" si="11"/>
        <v>12000</v>
      </c>
      <c r="O104" s="68">
        <f t="shared" si="12"/>
        <v>586875</v>
      </c>
      <c r="P104" s="69">
        <f t="shared" si="10"/>
        <v>48.90625</v>
      </c>
      <c r="Q104" s="49"/>
      <c r="R104" s="9"/>
      <c r="S104" s="79"/>
    </row>
    <row r="105" spans="1:19" s="3" customFormat="1" ht="27" customHeight="1">
      <c r="A105" s="20"/>
      <c r="B105" s="58" t="s">
        <v>22</v>
      </c>
      <c r="C105" s="58">
        <v>95</v>
      </c>
      <c r="D105" s="73" t="s">
        <v>147</v>
      </c>
      <c r="E105" s="32">
        <v>36</v>
      </c>
      <c r="F105" s="70">
        <v>421</v>
      </c>
      <c r="G105" s="70">
        <v>13770821</v>
      </c>
      <c r="H105" s="62">
        <f t="shared" si="14"/>
        <v>32709.78859857482</v>
      </c>
      <c r="I105" s="28"/>
      <c r="J105" s="39">
        <v>36</v>
      </c>
      <c r="K105" s="64">
        <v>55113</v>
      </c>
      <c r="L105" s="65">
        <v>13381247</v>
      </c>
      <c r="M105" s="69">
        <f t="shared" si="9"/>
        <v>242.79656342423746</v>
      </c>
      <c r="N105" s="67">
        <f t="shared" si="11"/>
        <v>55113</v>
      </c>
      <c r="O105" s="68">
        <f t="shared" si="12"/>
        <v>13381247</v>
      </c>
      <c r="P105" s="69">
        <f t="shared" si="10"/>
        <v>242.79656342423746</v>
      </c>
      <c r="Q105" s="49"/>
      <c r="R105" s="9"/>
      <c r="S105" s="79"/>
    </row>
    <row r="106" spans="1:19" s="3" customFormat="1" ht="27" customHeight="1">
      <c r="A106" s="20"/>
      <c r="B106" s="58" t="s">
        <v>22</v>
      </c>
      <c r="C106" s="58">
        <v>96</v>
      </c>
      <c r="D106" s="73" t="s">
        <v>148</v>
      </c>
      <c r="E106" s="32">
        <v>20</v>
      </c>
      <c r="F106" s="70">
        <v>210</v>
      </c>
      <c r="G106" s="70">
        <v>2703390</v>
      </c>
      <c r="H106" s="62">
        <f t="shared" si="14"/>
        <v>12873.285714285714</v>
      </c>
      <c r="I106" s="28"/>
      <c r="J106" s="39">
        <v>20</v>
      </c>
      <c r="K106" s="64">
        <v>15834</v>
      </c>
      <c r="L106" s="65">
        <v>3168080</v>
      </c>
      <c r="M106" s="69">
        <f t="shared" si="9"/>
        <v>200.08083870152836</v>
      </c>
      <c r="N106" s="67">
        <f t="shared" si="11"/>
        <v>15834</v>
      </c>
      <c r="O106" s="68">
        <f t="shared" si="12"/>
        <v>3168080</v>
      </c>
      <c r="P106" s="69">
        <f t="shared" si="10"/>
        <v>200.08083870152836</v>
      </c>
      <c r="Q106" s="49"/>
      <c r="R106" s="9"/>
      <c r="S106" s="76" t="s">
        <v>180</v>
      </c>
    </row>
    <row r="107" spans="1:19" s="3" customFormat="1" ht="27" customHeight="1">
      <c r="A107" s="20"/>
      <c r="B107" s="58" t="s">
        <v>22</v>
      </c>
      <c r="C107" s="58">
        <v>97</v>
      </c>
      <c r="D107" s="73" t="s">
        <v>149</v>
      </c>
      <c r="E107" s="32">
        <v>20</v>
      </c>
      <c r="F107" s="70">
        <v>72</v>
      </c>
      <c r="G107" s="70">
        <v>654000</v>
      </c>
      <c r="H107" s="62">
        <f t="shared" si="14"/>
        <v>9083.333333333334</v>
      </c>
      <c r="I107" s="28"/>
      <c r="J107" s="39">
        <v>20</v>
      </c>
      <c r="K107" s="64">
        <v>8640</v>
      </c>
      <c r="L107" s="65">
        <v>666000</v>
      </c>
      <c r="M107" s="69">
        <f t="shared" si="9"/>
        <v>77.08333333333333</v>
      </c>
      <c r="N107" s="67">
        <f t="shared" si="11"/>
        <v>8640</v>
      </c>
      <c r="O107" s="68">
        <f t="shared" si="12"/>
        <v>666000</v>
      </c>
      <c r="P107" s="69">
        <f t="shared" si="10"/>
        <v>77.08333333333333</v>
      </c>
      <c r="Q107" s="49"/>
      <c r="R107" s="9"/>
      <c r="S107" s="79"/>
    </row>
    <row r="108" spans="1:19" s="3" customFormat="1" ht="27" customHeight="1">
      <c r="A108" s="20"/>
      <c r="B108" s="58" t="s">
        <v>22</v>
      </c>
      <c r="C108" s="4">
        <v>119</v>
      </c>
      <c r="D108" s="73" t="s">
        <v>171</v>
      </c>
      <c r="E108" s="7"/>
      <c r="F108" s="32"/>
      <c r="G108" s="32"/>
      <c r="H108" s="8"/>
      <c r="I108" s="28"/>
      <c r="J108" s="39">
        <v>10</v>
      </c>
      <c r="K108" s="64">
        <v>16819</v>
      </c>
      <c r="L108" s="65">
        <v>233796</v>
      </c>
      <c r="M108" s="69">
        <f t="shared" si="9"/>
        <v>13.900707533147036</v>
      </c>
      <c r="N108" s="67">
        <f t="shared" si="11"/>
        <v>16819</v>
      </c>
      <c r="O108" s="68">
        <f t="shared" si="12"/>
        <v>233796</v>
      </c>
      <c r="P108" s="69">
        <f t="shared" si="10"/>
        <v>13.900707533147036</v>
      </c>
      <c r="Q108" s="80" t="s">
        <v>179</v>
      </c>
      <c r="R108" s="9"/>
      <c r="S108" s="79"/>
    </row>
    <row r="109" spans="1:19" s="3" customFormat="1" ht="27" customHeight="1">
      <c r="A109" s="20"/>
      <c r="B109" s="58" t="s">
        <v>22</v>
      </c>
      <c r="C109" s="4">
        <v>120</v>
      </c>
      <c r="D109" s="73" t="s">
        <v>172</v>
      </c>
      <c r="E109" s="7"/>
      <c r="F109" s="32"/>
      <c r="G109" s="32"/>
      <c r="H109" s="8"/>
      <c r="I109" s="28"/>
      <c r="J109" s="39">
        <v>50</v>
      </c>
      <c r="K109" s="64">
        <v>70476</v>
      </c>
      <c r="L109" s="65">
        <v>4687670</v>
      </c>
      <c r="M109" s="69">
        <f t="shared" si="9"/>
        <v>66.51441625517907</v>
      </c>
      <c r="N109" s="67">
        <f t="shared" si="11"/>
        <v>70476</v>
      </c>
      <c r="O109" s="68">
        <f t="shared" si="12"/>
        <v>4687670</v>
      </c>
      <c r="P109" s="69">
        <f t="shared" si="10"/>
        <v>66.51441625517907</v>
      </c>
      <c r="Q109" s="80" t="s">
        <v>179</v>
      </c>
      <c r="R109" s="9"/>
      <c r="S109" s="79"/>
    </row>
    <row r="110" spans="1:19" s="3" customFormat="1" ht="27" customHeight="1">
      <c r="A110" s="20"/>
      <c r="B110" s="58" t="s">
        <v>22</v>
      </c>
      <c r="C110" s="58">
        <v>57</v>
      </c>
      <c r="D110" s="73" t="s">
        <v>113</v>
      </c>
      <c r="E110" s="32">
        <v>14</v>
      </c>
      <c r="F110" s="70">
        <v>227</v>
      </c>
      <c r="G110" s="70">
        <v>696726</v>
      </c>
      <c r="H110" s="62">
        <f>IF(AND(F110&gt;0,G110&gt;0),G110/F110,0)</f>
        <v>3069.2775330396476</v>
      </c>
      <c r="I110" s="28"/>
      <c r="J110" s="39">
        <v>14</v>
      </c>
      <c r="K110" s="64">
        <v>17223</v>
      </c>
      <c r="L110" s="65">
        <v>686848</v>
      </c>
      <c r="M110" s="69">
        <f t="shared" si="9"/>
        <v>39.87969575567555</v>
      </c>
      <c r="N110" s="67">
        <f t="shared" si="11"/>
        <v>17223</v>
      </c>
      <c r="O110" s="68">
        <f t="shared" si="12"/>
        <v>686848</v>
      </c>
      <c r="P110" s="69">
        <f t="shared" si="10"/>
        <v>39.87969575567555</v>
      </c>
      <c r="Q110" s="49"/>
      <c r="R110" s="9"/>
      <c r="S110" s="79"/>
    </row>
    <row r="111" spans="1:19" s="3" customFormat="1" ht="27" customHeight="1">
      <c r="A111" s="20"/>
      <c r="B111" s="58" t="s">
        <v>22</v>
      </c>
      <c r="C111" s="58">
        <v>16</v>
      </c>
      <c r="D111" s="73" t="s">
        <v>73</v>
      </c>
      <c r="E111" s="32">
        <v>10</v>
      </c>
      <c r="F111" s="70">
        <v>160</v>
      </c>
      <c r="G111" s="70">
        <v>3046220</v>
      </c>
      <c r="H111" s="62">
        <f>IF(AND(F111&gt;0,G111&gt;0),G111/F111,0)</f>
        <v>19038.875</v>
      </c>
      <c r="I111" s="28"/>
      <c r="J111" s="39">
        <v>14</v>
      </c>
      <c r="K111" s="64">
        <v>12206</v>
      </c>
      <c r="L111" s="65">
        <v>3693370</v>
      </c>
      <c r="M111" s="69">
        <f t="shared" si="9"/>
        <v>302.58643290185154</v>
      </c>
      <c r="N111" s="67">
        <f t="shared" si="11"/>
        <v>12206</v>
      </c>
      <c r="O111" s="68">
        <f t="shared" si="12"/>
        <v>3693370</v>
      </c>
      <c r="P111" s="69">
        <f t="shared" si="10"/>
        <v>302.58643290185154</v>
      </c>
      <c r="Q111" s="49"/>
      <c r="R111" s="9"/>
      <c r="S111" s="79"/>
    </row>
    <row r="112" spans="1:19" s="3" customFormat="1" ht="27" customHeight="1">
      <c r="A112" s="20"/>
      <c r="B112" s="58" t="s">
        <v>22</v>
      </c>
      <c r="C112" s="58">
        <v>32</v>
      </c>
      <c r="D112" s="61" t="s">
        <v>88</v>
      </c>
      <c r="E112" s="32">
        <v>20</v>
      </c>
      <c r="F112" s="32">
        <v>247</v>
      </c>
      <c r="G112" s="32">
        <v>3211535</v>
      </c>
      <c r="H112" s="62">
        <f>IF(AND(F112&gt;0,G112&gt;0),G112/F112,0)</f>
        <v>13002.165991902833</v>
      </c>
      <c r="I112" s="28"/>
      <c r="J112" s="39">
        <v>20</v>
      </c>
      <c r="K112" s="64">
        <v>21427</v>
      </c>
      <c r="L112" s="65">
        <v>3891417</v>
      </c>
      <c r="M112" s="69">
        <f t="shared" si="9"/>
        <v>181.6127782704065</v>
      </c>
      <c r="N112" s="67">
        <f t="shared" si="11"/>
        <v>21427</v>
      </c>
      <c r="O112" s="68">
        <f t="shared" si="12"/>
        <v>3891417</v>
      </c>
      <c r="P112" s="69">
        <f t="shared" si="10"/>
        <v>181.6127782704065</v>
      </c>
      <c r="Q112" s="49"/>
      <c r="R112" s="9"/>
      <c r="S112" s="79"/>
    </row>
    <row r="113" spans="1:19" s="3" customFormat="1" ht="27" customHeight="1">
      <c r="A113" s="20"/>
      <c r="B113" s="58" t="s">
        <v>22</v>
      </c>
      <c r="C113" s="58">
        <v>98</v>
      </c>
      <c r="D113" s="73" t="s">
        <v>150</v>
      </c>
      <c r="E113" s="32">
        <v>14</v>
      </c>
      <c r="F113" s="70">
        <v>294</v>
      </c>
      <c r="G113" s="70">
        <v>3313610</v>
      </c>
      <c r="H113" s="62">
        <f>IF(AND(F113&gt;0,G113&gt;0),G113/F113,0)</f>
        <v>11270.78231292517</v>
      </c>
      <c r="I113" s="28"/>
      <c r="J113" s="39">
        <v>14</v>
      </c>
      <c r="K113" s="64">
        <v>25002</v>
      </c>
      <c r="L113" s="65">
        <v>2503043</v>
      </c>
      <c r="M113" s="69">
        <f t="shared" si="9"/>
        <v>100.11371090312775</v>
      </c>
      <c r="N113" s="67">
        <f t="shared" si="11"/>
        <v>25002</v>
      </c>
      <c r="O113" s="68">
        <f t="shared" si="12"/>
        <v>2503043</v>
      </c>
      <c r="P113" s="69">
        <f t="shared" si="10"/>
        <v>100.11371090312775</v>
      </c>
      <c r="Q113" s="49"/>
      <c r="R113" s="9"/>
      <c r="S113" s="79"/>
    </row>
    <row r="114" spans="1:19" s="3" customFormat="1" ht="27" customHeight="1">
      <c r="A114" s="20"/>
      <c r="B114" s="58" t="s">
        <v>22</v>
      </c>
      <c r="C114" s="58">
        <v>99</v>
      </c>
      <c r="D114" s="73" t="s">
        <v>151</v>
      </c>
      <c r="E114" s="32">
        <v>20</v>
      </c>
      <c r="F114" s="70">
        <v>104</v>
      </c>
      <c r="G114" s="70">
        <v>631916</v>
      </c>
      <c r="H114" s="62">
        <f>IF(AND(F114&gt;0,G114&gt;0),G114/F114,0)</f>
        <v>6076.115384615385</v>
      </c>
      <c r="I114" s="28"/>
      <c r="J114" s="39">
        <v>20</v>
      </c>
      <c r="K114" s="64">
        <v>29899</v>
      </c>
      <c r="L114" s="65">
        <v>1423207</v>
      </c>
      <c r="M114" s="69">
        <f t="shared" si="9"/>
        <v>47.600488310645844</v>
      </c>
      <c r="N114" s="67">
        <f t="shared" si="11"/>
        <v>29899</v>
      </c>
      <c r="O114" s="68">
        <f t="shared" si="12"/>
        <v>1423207</v>
      </c>
      <c r="P114" s="69">
        <f t="shared" si="10"/>
        <v>47.600488310645844</v>
      </c>
      <c r="Q114" s="49"/>
      <c r="R114" s="9"/>
      <c r="S114" s="79"/>
    </row>
    <row r="115" spans="1:19" s="3" customFormat="1" ht="27" customHeight="1">
      <c r="A115" s="20"/>
      <c r="B115" s="58" t="s">
        <v>22</v>
      </c>
      <c r="C115" s="4">
        <v>121</v>
      </c>
      <c r="D115" s="73" t="s">
        <v>173</v>
      </c>
      <c r="E115" s="7"/>
      <c r="F115" s="32"/>
      <c r="G115" s="32"/>
      <c r="H115" s="8"/>
      <c r="I115" s="28"/>
      <c r="J115" s="39">
        <v>10</v>
      </c>
      <c r="K115" s="64">
        <v>672</v>
      </c>
      <c r="L115" s="65">
        <v>189400</v>
      </c>
      <c r="M115" s="69">
        <f t="shared" si="9"/>
        <v>281.8452380952381</v>
      </c>
      <c r="N115" s="67">
        <f t="shared" si="11"/>
        <v>672</v>
      </c>
      <c r="O115" s="68">
        <f t="shared" si="12"/>
        <v>189400</v>
      </c>
      <c r="P115" s="69">
        <f t="shared" si="10"/>
        <v>281.8452380952381</v>
      </c>
      <c r="Q115" s="80" t="s">
        <v>179</v>
      </c>
      <c r="R115" s="9"/>
      <c r="S115" s="79"/>
    </row>
    <row r="116" spans="1:19" s="3" customFormat="1" ht="27" customHeight="1">
      <c r="A116" s="20"/>
      <c r="B116" s="58" t="s">
        <v>22</v>
      </c>
      <c r="C116" s="4">
        <v>122</v>
      </c>
      <c r="D116" s="73" t="s">
        <v>59</v>
      </c>
      <c r="E116" s="7"/>
      <c r="F116" s="32"/>
      <c r="G116" s="32"/>
      <c r="H116" s="8"/>
      <c r="I116" s="28"/>
      <c r="J116" s="39">
        <v>10</v>
      </c>
      <c r="K116" s="64">
        <v>536</v>
      </c>
      <c r="L116" s="65">
        <v>107200</v>
      </c>
      <c r="M116" s="69">
        <f t="shared" si="9"/>
        <v>200</v>
      </c>
      <c r="N116" s="67">
        <f t="shared" si="11"/>
        <v>536</v>
      </c>
      <c r="O116" s="68">
        <f t="shared" si="12"/>
        <v>107200</v>
      </c>
      <c r="P116" s="69">
        <f t="shared" si="10"/>
        <v>200</v>
      </c>
      <c r="Q116" s="80" t="s">
        <v>179</v>
      </c>
      <c r="R116" s="9"/>
      <c r="S116" s="79"/>
    </row>
    <row r="117" spans="1:19" s="3" customFormat="1" ht="27" customHeight="1">
      <c r="A117" s="20"/>
      <c r="B117" s="58" t="s">
        <v>22</v>
      </c>
      <c r="C117" s="58">
        <v>22</v>
      </c>
      <c r="D117" s="73" t="s">
        <v>79</v>
      </c>
      <c r="E117" s="32">
        <v>21</v>
      </c>
      <c r="F117" s="32">
        <v>285</v>
      </c>
      <c r="G117" s="32">
        <v>1499800</v>
      </c>
      <c r="H117" s="62">
        <f>IF(AND(F117&gt;0,G117&gt;0),G117/F117,0)</f>
        <v>5262.456140350877</v>
      </c>
      <c r="I117" s="28"/>
      <c r="J117" s="39">
        <v>24</v>
      </c>
      <c r="K117" s="64">
        <v>27114</v>
      </c>
      <c r="L117" s="65">
        <v>2594815</v>
      </c>
      <c r="M117" s="69">
        <f t="shared" si="9"/>
        <v>95.70019178284281</v>
      </c>
      <c r="N117" s="67">
        <f t="shared" si="11"/>
        <v>27114</v>
      </c>
      <c r="O117" s="68">
        <f t="shared" si="12"/>
        <v>2594815</v>
      </c>
      <c r="P117" s="69">
        <f t="shared" si="10"/>
        <v>95.70019178284281</v>
      </c>
      <c r="Q117" s="49"/>
      <c r="R117" s="9"/>
      <c r="S117" s="79"/>
    </row>
    <row r="118" spans="1:19" s="3" customFormat="1" ht="27" customHeight="1">
      <c r="A118" s="20"/>
      <c r="B118" s="58" t="s">
        <v>22</v>
      </c>
      <c r="C118" s="4">
        <v>123</v>
      </c>
      <c r="D118" s="73" t="s">
        <v>174</v>
      </c>
      <c r="E118" s="7"/>
      <c r="F118" s="32"/>
      <c r="G118" s="32"/>
      <c r="H118" s="8"/>
      <c r="I118" s="28"/>
      <c r="J118" s="39">
        <v>20</v>
      </c>
      <c r="K118" s="64">
        <v>21408</v>
      </c>
      <c r="L118" s="65">
        <v>4572992</v>
      </c>
      <c r="M118" s="69">
        <f t="shared" si="9"/>
        <v>213.61136023916293</v>
      </c>
      <c r="N118" s="67">
        <f t="shared" si="11"/>
        <v>21408</v>
      </c>
      <c r="O118" s="68">
        <f t="shared" si="12"/>
        <v>4572992</v>
      </c>
      <c r="P118" s="69">
        <f t="shared" si="10"/>
        <v>213.61136023916293</v>
      </c>
      <c r="Q118" s="80" t="s">
        <v>179</v>
      </c>
      <c r="R118" s="9"/>
      <c r="S118" s="79"/>
    </row>
    <row r="119" spans="1:19" s="3" customFormat="1" ht="27" customHeight="1">
      <c r="A119" s="20"/>
      <c r="B119" s="58" t="s">
        <v>22</v>
      </c>
      <c r="C119" s="58">
        <v>100</v>
      </c>
      <c r="D119" s="73" t="s">
        <v>152</v>
      </c>
      <c r="E119" s="32">
        <v>20</v>
      </c>
      <c r="F119" s="70">
        <v>18</v>
      </c>
      <c r="G119" s="70">
        <v>152075</v>
      </c>
      <c r="H119" s="62">
        <f aca="true" t="shared" si="15" ref="H119:H124">IF(AND(F119&gt;0,G119&gt;0),G119/F119,0)</f>
        <v>8448.611111111111</v>
      </c>
      <c r="I119" s="28"/>
      <c r="J119" s="39">
        <v>20</v>
      </c>
      <c r="K119" s="64">
        <v>6881</v>
      </c>
      <c r="L119" s="65">
        <v>1229390</v>
      </c>
      <c r="M119" s="69">
        <f t="shared" si="9"/>
        <v>178.6644383083854</v>
      </c>
      <c r="N119" s="67">
        <f t="shared" si="11"/>
        <v>6881</v>
      </c>
      <c r="O119" s="68">
        <f t="shared" si="12"/>
        <v>1229390</v>
      </c>
      <c r="P119" s="69">
        <f t="shared" si="10"/>
        <v>178.6644383083854</v>
      </c>
      <c r="Q119" s="49"/>
      <c r="R119" s="9"/>
      <c r="S119" s="79"/>
    </row>
    <row r="120" spans="1:19" s="3" customFormat="1" ht="27" customHeight="1">
      <c r="A120" s="20"/>
      <c r="B120" s="58" t="s">
        <v>22</v>
      </c>
      <c r="C120" s="58">
        <v>34</v>
      </c>
      <c r="D120" s="73" t="s">
        <v>90</v>
      </c>
      <c r="E120" s="32">
        <v>20</v>
      </c>
      <c r="F120" s="70">
        <v>299</v>
      </c>
      <c r="G120" s="70">
        <v>1966760</v>
      </c>
      <c r="H120" s="62">
        <f t="shared" si="15"/>
        <v>6577.792642140468</v>
      </c>
      <c r="I120" s="28"/>
      <c r="J120" s="39">
        <v>40</v>
      </c>
      <c r="K120" s="64">
        <v>22658</v>
      </c>
      <c r="L120" s="65">
        <v>3398700</v>
      </c>
      <c r="M120" s="69">
        <f t="shared" si="9"/>
        <v>150</v>
      </c>
      <c r="N120" s="67">
        <f t="shared" si="11"/>
        <v>22658</v>
      </c>
      <c r="O120" s="68">
        <f t="shared" si="12"/>
        <v>3398700</v>
      </c>
      <c r="P120" s="69">
        <f t="shared" si="10"/>
        <v>150</v>
      </c>
      <c r="Q120" s="49"/>
      <c r="R120" s="9"/>
      <c r="S120" s="79"/>
    </row>
    <row r="121" spans="1:19" s="3" customFormat="1" ht="27" customHeight="1">
      <c r="A121" s="20"/>
      <c r="B121" s="58" t="s">
        <v>22</v>
      </c>
      <c r="C121" s="58">
        <v>44</v>
      </c>
      <c r="D121" s="73" t="s">
        <v>100</v>
      </c>
      <c r="E121" s="32">
        <v>34</v>
      </c>
      <c r="F121" s="32">
        <v>359</v>
      </c>
      <c r="G121" s="32">
        <v>5612940</v>
      </c>
      <c r="H121" s="62">
        <f t="shared" si="15"/>
        <v>15634.930362116991</v>
      </c>
      <c r="I121" s="28"/>
      <c r="J121" s="39">
        <v>34</v>
      </c>
      <c r="K121" s="64">
        <v>51449</v>
      </c>
      <c r="L121" s="65">
        <v>9111265</v>
      </c>
      <c r="M121" s="69">
        <f t="shared" si="9"/>
        <v>177.09314078019008</v>
      </c>
      <c r="N121" s="67">
        <f t="shared" si="11"/>
        <v>51449</v>
      </c>
      <c r="O121" s="68">
        <f t="shared" si="12"/>
        <v>9111265</v>
      </c>
      <c r="P121" s="69">
        <f t="shared" si="10"/>
        <v>177.09314078019008</v>
      </c>
      <c r="Q121" s="49"/>
      <c r="R121" s="9"/>
      <c r="S121" s="79"/>
    </row>
    <row r="122" spans="1:19" s="3" customFormat="1" ht="27" customHeight="1">
      <c r="A122" s="20"/>
      <c r="B122" s="58" t="s">
        <v>22</v>
      </c>
      <c r="C122" s="58">
        <v>101</v>
      </c>
      <c r="D122" s="73" t="s">
        <v>153</v>
      </c>
      <c r="E122" s="32">
        <v>10</v>
      </c>
      <c r="F122" s="70">
        <v>20</v>
      </c>
      <c r="G122" s="70">
        <v>197300</v>
      </c>
      <c r="H122" s="62">
        <f t="shared" si="15"/>
        <v>9865</v>
      </c>
      <c r="I122" s="28"/>
      <c r="J122" s="39">
        <v>10</v>
      </c>
      <c r="K122" s="64">
        <v>7351</v>
      </c>
      <c r="L122" s="65">
        <v>1470200</v>
      </c>
      <c r="M122" s="69">
        <f t="shared" si="9"/>
        <v>200</v>
      </c>
      <c r="N122" s="67">
        <f t="shared" si="11"/>
        <v>7351</v>
      </c>
      <c r="O122" s="68">
        <f t="shared" si="12"/>
        <v>1470200</v>
      </c>
      <c r="P122" s="69">
        <f t="shared" si="10"/>
        <v>200</v>
      </c>
      <c r="Q122" s="49"/>
      <c r="R122" s="9"/>
      <c r="S122" s="79"/>
    </row>
    <row r="123" spans="1:19" s="3" customFormat="1" ht="27" customHeight="1">
      <c r="A123" s="20"/>
      <c r="B123" s="58" t="s">
        <v>22</v>
      </c>
      <c r="C123" s="58">
        <v>27</v>
      </c>
      <c r="D123" s="73" t="s">
        <v>27</v>
      </c>
      <c r="E123" s="32">
        <v>10</v>
      </c>
      <c r="F123" s="70">
        <v>12</v>
      </c>
      <c r="G123" s="70">
        <v>238000</v>
      </c>
      <c r="H123" s="62">
        <f t="shared" si="15"/>
        <v>19833.333333333332</v>
      </c>
      <c r="I123" s="28"/>
      <c r="J123" s="39">
        <v>10</v>
      </c>
      <c r="K123" s="64">
        <v>1239</v>
      </c>
      <c r="L123" s="65">
        <v>257600</v>
      </c>
      <c r="M123" s="69">
        <f t="shared" si="9"/>
        <v>207.909604519774</v>
      </c>
      <c r="N123" s="67">
        <f t="shared" si="11"/>
        <v>1239</v>
      </c>
      <c r="O123" s="68">
        <f t="shared" si="12"/>
        <v>257600</v>
      </c>
      <c r="P123" s="69">
        <f t="shared" si="10"/>
        <v>207.909604519774</v>
      </c>
      <c r="Q123" s="49"/>
      <c r="R123" s="9"/>
      <c r="S123" s="79"/>
    </row>
    <row r="124" spans="1:19" s="3" customFormat="1" ht="27" customHeight="1">
      <c r="A124" s="20"/>
      <c r="B124" s="58" t="s">
        <v>22</v>
      </c>
      <c r="C124" s="58">
        <v>56</v>
      </c>
      <c r="D124" s="73" t="s">
        <v>112</v>
      </c>
      <c r="E124" s="32">
        <v>20</v>
      </c>
      <c r="F124" s="70">
        <v>191</v>
      </c>
      <c r="G124" s="70">
        <v>1991350</v>
      </c>
      <c r="H124" s="62">
        <f t="shared" si="15"/>
        <v>10425.916230366493</v>
      </c>
      <c r="I124" s="28"/>
      <c r="J124" s="39">
        <v>20</v>
      </c>
      <c r="K124" s="64">
        <v>26569</v>
      </c>
      <c r="L124" s="65">
        <v>3643708</v>
      </c>
      <c r="M124" s="69">
        <f t="shared" si="9"/>
        <v>137.14133012157026</v>
      </c>
      <c r="N124" s="67">
        <f t="shared" si="11"/>
        <v>26569</v>
      </c>
      <c r="O124" s="68">
        <f t="shared" si="12"/>
        <v>3643708</v>
      </c>
      <c r="P124" s="69">
        <f t="shared" si="10"/>
        <v>137.14133012157026</v>
      </c>
      <c r="Q124" s="49"/>
      <c r="R124" s="9"/>
      <c r="S124" s="79"/>
    </row>
    <row r="125" spans="1:19" s="3" customFormat="1" ht="27" customHeight="1">
      <c r="A125" s="20"/>
      <c r="B125" s="58" t="s">
        <v>22</v>
      </c>
      <c r="C125" s="4">
        <v>124</v>
      </c>
      <c r="D125" s="73" t="s">
        <v>175</v>
      </c>
      <c r="E125" s="7"/>
      <c r="F125" s="32"/>
      <c r="G125" s="32"/>
      <c r="H125" s="8"/>
      <c r="I125" s="28"/>
      <c r="J125" s="39">
        <v>20</v>
      </c>
      <c r="K125" s="64">
        <v>4380</v>
      </c>
      <c r="L125" s="65">
        <v>953701</v>
      </c>
      <c r="M125" s="69">
        <f t="shared" si="9"/>
        <v>217.73995433789955</v>
      </c>
      <c r="N125" s="67">
        <f t="shared" si="11"/>
        <v>4380</v>
      </c>
      <c r="O125" s="68">
        <f t="shared" si="12"/>
        <v>953701</v>
      </c>
      <c r="P125" s="69">
        <f t="shared" si="10"/>
        <v>217.73995433789955</v>
      </c>
      <c r="Q125" s="80" t="s">
        <v>179</v>
      </c>
      <c r="R125" s="9"/>
      <c r="S125" s="79"/>
    </row>
    <row r="126" spans="1:19" s="3" customFormat="1" ht="27" customHeight="1">
      <c r="A126" s="20"/>
      <c r="B126" s="58" t="s">
        <v>22</v>
      </c>
      <c r="C126" s="4">
        <v>125</v>
      </c>
      <c r="D126" s="73" t="s">
        <v>176</v>
      </c>
      <c r="E126" s="7"/>
      <c r="F126" s="32"/>
      <c r="G126" s="32"/>
      <c r="H126" s="8"/>
      <c r="I126" s="28"/>
      <c r="J126" s="39">
        <v>20</v>
      </c>
      <c r="K126" s="64">
        <v>24192</v>
      </c>
      <c r="L126" s="65">
        <v>1386970</v>
      </c>
      <c r="M126" s="69">
        <f t="shared" si="9"/>
        <v>57.33176256613756</v>
      </c>
      <c r="N126" s="67">
        <f t="shared" si="11"/>
        <v>24192</v>
      </c>
      <c r="O126" s="68">
        <f t="shared" si="12"/>
        <v>1386970</v>
      </c>
      <c r="P126" s="69">
        <f t="shared" si="10"/>
        <v>57.33176256613756</v>
      </c>
      <c r="Q126" s="80" t="s">
        <v>179</v>
      </c>
      <c r="R126" s="9"/>
      <c r="S126" s="79"/>
    </row>
    <row r="127" spans="1:19" s="3" customFormat="1" ht="27" customHeight="1">
      <c r="A127" s="20"/>
      <c r="B127" s="58" t="s">
        <v>22</v>
      </c>
      <c r="C127" s="58">
        <v>72</v>
      </c>
      <c r="D127" s="73" t="s">
        <v>181</v>
      </c>
      <c r="E127" s="32">
        <v>20</v>
      </c>
      <c r="F127" s="70">
        <v>284</v>
      </c>
      <c r="G127" s="70">
        <v>1753520</v>
      </c>
      <c r="H127" s="62">
        <f>IF(AND(F127&gt;0,G127&gt;0),G127/F127,0)</f>
        <v>6174.366197183099</v>
      </c>
      <c r="I127" s="28"/>
      <c r="J127" s="39">
        <v>20</v>
      </c>
      <c r="K127" s="64">
        <v>30015</v>
      </c>
      <c r="L127" s="65">
        <v>2445110</v>
      </c>
      <c r="M127" s="69">
        <f t="shared" si="9"/>
        <v>81.46293519906713</v>
      </c>
      <c r="N127" s="67">
        <f t="shared" si="11"/>
        <v>30015</v>
      </c>
      <c r="O127" s="68">
        <f t="shared" si="12"/>
        <v>2445110</v>
      </c>
      <c r="P127" s="69">
        <f t="shared" si="10"/>
        <v>81.46293519906713</v>
      </c>
      <c r="Q127" s="49"/>
      <c r="R127" s="9"/>
      <c r="S127" s="79"/>
    </row>
    <row r="128" spans="1:19" s="3" customFormat="1" ht="27" customHeight="1">
      <c r="A128" s="20"/>
      <c r="B128" s="58" t="s">
        <v>22</v>
      </c>
      <c r="C128" s="58">
        <v>30</v>
      </c>
      <c r="D128" s="76" t="s">
        <v>86</v>
      </c>
      <c r="E128" s="7">
        <v>20</v>
      </c>
      <c r="F128" s="32">
        <v>122</v>
      </c>
      <c r="G128" s="32">
        <v>446900</v>
      </c>
      <c r="H128" s="62">
        <f>IF(AND(F128&gt;0,G128&gt;0),G128/F128,0)</f>
        <v>3663.1147540983607</v>
      </c>
      <c r="I128" s="28"/>
      <c r="J128" s="39">
        <v>30</v>
      </c>
      <c r="K128" s="64">
        <v>10172</v>
      </c>
      <c r="L128" s="65">
        <v>652540</v>
      </c>
      <c r="M128" s="69">
        <f t="shared" si="9"/>
        <v>64.1506095163193</v>
      </c>
      <c r="N128" s="67">
        <f t="shared" si="11"/>
        <v>10172</v>
      </c>
      <c r="O128" s="68">
        <f t="shared" si="12"/>
        <v>652540</v>
      </c>
      <c r="P128" s="69">
        <f t="shared" si="10"/>
        <v>64.1506095163193</v>
      </c>
      <c r="Q128" s="49"/>
      <c r="R128" s="9"/>
      <c r="S128" s="79"/>
    </row>
    <row r="129" spans="1:19" s="3" customFormat="1" ht="27" customHeight="1">
      <c r="A129" s="20"/>
      <c r="B129" s="58" t="s">
        <v>22</v>
      </c>
      <c r="C129" s="58">
        <v>58</v>
      </c>
      <c r="D129" s="73" t="s">
        <v>114</v>
      </c>
      <c r="E129" s="32">
        <v>30</v>
      </c>
      <c r="F129" s="70">
        <v>343</v>
      </c>
      <c r="G129" s="70">
        <v>2848050</v>
      </c>
      <c r="H129" s="62">
        <f>IF(AND(F129&gt;0,G129&gt;0),G129/F129,0)</f>
        <v>8303.3527696793</v>
      </c>
      <c r="I129" s="28"/>
      <c r="J129" s="39">
        <v>30</v>
      </c>
      <c r="K129" s="64">
        <v>31550</v>
      </c>
      <c r="L129" s="65">
        <v>3407420</v>
      </c>
      <c r="M129" s="69">
        <f t="shared" si="9"/>
        <v>108.00063391442156</v>
      </c>
      <c r="N129" s="67">
        <f t="shared" si="11"/>
        <v>31550</v>
      </c>
      <c r="O129" s="68">
        <f t="shared" si="12"/>
        <v>3407420</v>
      </c>
      <c r="P129" s="69">
        <f t="shared" si="10"/>
        <v>108.00063391442156</v>
      </c>
      <c r="Q129" s="49"/>
      <c r="R129" s="9"/>
      <c r="S129" s="79"/>
    </row>
    <row r="130" spans="1:19" s="3" customFormat="1" ht="27" customHeight="1">
      <c r="A130" s="20"/>
      <c r="B130" s="58" t="s">
        <v>22</v>
      </c>
      <c r="C130" s="4">
        <v>126</v>
      </c>
      <c r="D130" s="73" t="s">
        <v>177</v>
      </c>
      <c r="E130" s="7"/>
      <c r="F130" s="32"/>
      <c r="G130" s="32"/>
      <c r="H130" s="8"/>
      <c r="I130" s="28"/>
      <c r="J130" s="39">
        <v>35</v>
      </c>
      <c r="K130" s="64">
        <v>55002</v>
      </c>
      <c r="L130" s="65">
        <v>5390227</v>
      </c>
      <c r="M130" s="66">
        <f t="shared" si="9"/>
        <v>98.00056361586851</v>
      </c>
      <c r="N130" s="67">
        <f t="shared" si="11"/>
        <v>55002</v>
      </c>
      <c r="O130" s="68">
        <f t="shared" si="12"/>
        <v>5390227</v>
      </c>
      <c r="P130" s="69">
        <f t="shared" si="10"/>
        <v>98.00056361586851</v>
      </c>
      <c r="Q130" s="80" t="s">
        <v>179</v>
      </c>
      <c r="R130" s="9"/>
      <c r="S130" s="79"/>
    </row>
    <row r="131" spans="1:19" s="3" customFormat="1" ht="27" customHeight="1">
      <c r="A131" s="20"/>
      <c r="B131" s="58" t="s">
        <v>22</v>
      </c>
      <c r="C131" s="4">
        <v>127</v>
      </c>
      <c r="D131" s="73" t="s">
        <v>178</v>
      </c>
      <c r="E131" s="7"/>
      <c r="F131" s="32"/>
      <c r="G131" s="32"/>
      <c r="H131" s="8"/>
      <c r="I131" s="28"/>
      <c r="J131" s="39">
        <v>40</v>
      </c>
      <c r="K131" s="64">
        <v>52858</v>
      </c>
      <c r="L131" s="65">
        <v>11731731</v>
      </c>
      <c r="M131" s="66">
        <f t="shared" si="9"/>
        <v>221.94806840970148</v>
      </c>
      <c r="N131" s="67">
        <f t="shared" si="11"/>
        <v>52858</v>
      </c>
      <c r="O131" s="68">
        <f t="shared" si="12"/>
        <v>11731731</v>
      </c>
      <c r="P131" s="69">
        <f t="shared" si="10"/>
        <v>221.94806840970148</v>
      </c>
      <c r="Q131" s="80" t="s">
        <v>179</v>
      </c>
      <c r="R131" s="9"/>
      <c r="S131" s="79"/>
    </row>
    <row r="132" spans="1:19" s="3" customFormat="1" ht="27" customHeight="1">
      <c r="A132" s="20"/>
      <c r="B132" s="20"/>
      <c r="C132" s="4">
        <v>128</v>
      </c>
      <c r="D132" s="73"/>
      <c r="E132" s="7"/>
      <c r="F132" s="7"/>
      <c r="G132" s="7"/>
      <c r="H132" s="8"/>
      <c r="I132" s="28"/>
      <c r="J132" s="39"/>
      <c r="K132" s="64"/>
      <c r="L132" s="65"/>
      <c r="M132" s="66"/>
      <c r="N132" s="67"/>
      <c r="O132" s="68"/>
      <c r="P132" s="69"/>
      <c r="Q132" s="49"/>
      <c r="R132" s="9"/>
      <c r="S132" s="79"/>
    </row>
    <row r="133" spans="1:19" s="3" customFormat="1" ht="27" customHeight="1">
      <c r="A133" s="20"/>
      <c r="B133" s="20"/>
      <c r="C133" s="4">
        <v>129</v>
      </c>
      <c r="D133" s="73"/>
      <c r="E133" s="7"/>
      <c r="F133" s="7"/>
      <c r="G133" s="7"/>
      <c r="H133" s="8"/>
      <c r="I133" s="28"/>
      <c r="J133" s="39"/>
      <c r="K133" s="64"/>
      <c r="L133" s="65"/>
      <c r="M133" s="66"/>
      <c r="N133" s="67"/>
      <c r="O133" s="68"/>
      <c r="P133" s="69"/>
      <c r="Q133" s="49"/>
      <c r="R133" s="9"/>
      <c r="S133" s="79"/>
    </row>
    <row r="134" spans="1:19" s="3" customFormat="1" ht="27" customHeight="1" thickBot="1">
      <c r="A134" s="20"/>
      <c r="B134" s="20"/>
      <c r="C134" s="4">
        <v>130</v>
      </c>
      <c r="D134" s="73"/>
      <c r="E134" s="7"/>
      <c r="F134" s="7"/>
      <c r="G134" s="7"/>
      <c r="H134" s="8"/>
      <c r="I134" s="28"/>
      <c r="J134" s="39"/>
      <c r="K134" s="43"/>
      <c r="L134" s="44"/>
      <c r="M134" s="45"/>
      <c r="N134" s="55"/>
      <c r="O134" s="56"/>
      <c r="P134" s="57"/>
      <c r="Q134" s="49"/>
      <c r="R134" s="9"/>
      <c r="S134" s="79"/>
    </row>
    <row r="135" spans="1:16" s="3" customFormat="1" ht="15" customHeight="1">
      <c r="A135" s="22"/>
      <c r="D135" s="71"/>
      <c r="E135" s="23">
        <f>SUM(E5:E134)</f>
        <v>2023</v>
      </c>
      <c r="F135" s="23">
        <f>SUM(F5:F134)</f>
        <v>20426</v>
      </c>
      <c r="G135" s="23">
        <f>SUM(G5:G134)</f>
        <v>226600921</v>
      </c>
      <c r="H135" s="25">
        <f>IF(AND(F135&gt;0,G135&gt;0),G135/F135,0)</f>
        <v>11093.749192206013</v>
      </c>
      <c r="I135" s="29"/>
      <c r="J135" s="23">
        <f>SUM(J5:J134)</f>
        <v>2547</v>
      </c>
      <c r="K135" s="23">
        <f>SUM(K5:K134)</f>
        <v>2418497</v>
      </c>
      <c r="L135" s="23">
        <f>SUM(L5:L134)</f>
        <v>301422951</v>
      </c>
      <c r="M135" s="25">
        <f>IF(AND(K135&gt;0,L135&gt;0),L135/K135,0)</f>
        <v>124.63234438579002</v>
      </c>
      <c r="N135" s="23">
        <f>SUM(N5:N134)</f>
        <v>2418497</v>
      </c>
      <c r="O135" s="23">
        <f>SUM(O5:O134)</f>
        <v>301422951</v>
      </c>
      <c r="P135" s="25">
        <f>IF(AND(N135&gt;0,O135&gt;0),O135/N135,0)</f>
        <v>124.63234438579002</v>
      </c>
    </row>
    <row r="136" spans="1:16" s="3" customFormat="1" ht="15" customHeight="1">
      <c r="A136" s="22"/>
      <c r="D136" s="71"/>
      <c r="E136" s="23"/>
      <c r="F136" s="23"/>
      <c r="G136" s="23"/>
      <c r="H136" s="24"/>
      <c r="I136" s="26"/>
      <c r="J136" s="23"/>
      <c r="K136" s="23"/>
      <c r="L136" s="23"/>
      <c r="M136" s="24"/>
      <c r="N136" s="24"/>
      <c r="O136" s="24"/>
      <c r="P136" s="24"/>
    </row>
    <row r="137" spans="1:16" s="3" customFormat="1" ht="15" customHeight="1">
      <c r="A137" s="22"/>
      <c r="C137" s="3">
        <f>COUNT(C5:C134)</f>
        <v>130</v>
      </c>
      <c r="D137" s="71"/>
      <c r="E137" s="23"/>
      <c r="F137" s="23"/>
      <c r="G137" s="23"/>
      <c r="H137" s="24"/>
      <c r="I137" s="26"/>
      <c r="J137" s="23">
        <f>COUNTA(J5:J134)</f>
        <v>125</v>
      </c>
      <c r="K137" s="23"/>
      <c r="L137" s="23"/>
      <c r="M137" s="24"/>
      <c r="N137" s="24"/>
      <c r="O137" s="24"/>
      <c r="P137" s="24"/>
    </row>
    <row r="138" spans="1:16" s="3" customFormat="1" ht="15" customHeight="1">
      <c r="A138" s="22"/>
      <c r="D138" s="71"/>
      <c r="E138" s="23"/>
      <c r="F138" s="23"/>
      <c r="G138" s="23"/>
      <c r="H138" s="24"/>
      <c r="I138" s="26"/>
      <c r="J138" s="23"/>
      <c r="K138" s="23"/>
      <c r="L138" s="23"/>
      <c r="M138" s="24"/>
      <c r="N138" s="24"/>
      <c r="O138" s="24"/>
      <c r="P138" s="24"/>
    </row>
    <row r="139" spans="1:16" s="3" customFormat="1" ht="15" customHeight="1">
      <c r="A139" s="22"/>
      <c r="D139" s="71"/>
      <c r="E139" s="23"/>
      <c r="F139" s="23"/>
      <c r="G139" s="23"/>
      <c r="H139" s="24"/>
      <c r="I139" s="26"/>
      <c r="J139" s="23"/>
      <c r="K139" s="23"/>
      <c r="L139" s="23"/>
      <c r="M139" s="24"/>
      <c r="N139" s="24"/>
      <c r="O139" s="24"/>
      <c r="P139" s="24"/>
    </row>
    <row r="140" spans="1:16" s="3" customFormat="1" ht="15" customHeight="1">
      <c r="A140" s="22"/>
      <c r="D140" s="71"/>
      <c r="E140" s="23"/>
      <c r="F140" s="23"/>
      <c r="G140" s="23"/>
      <c r="H140" s="24"/>
      <c r="I140" s="26"/>
      <c r="J140" s="23"/>
      <c r="K140" s="23"/>
      <c r="L140" s="23"/>
      <c r="M140" s="24"/>
      <c r="N140" s="24"/>
      <c r="O140" s="24"/>
      <c r="P140" s="24"/>
    </row>
    <row r="141" spans="1:16" s="3" customFormat="1" ht="15" customHeight="1">
      <c r="A141" s="22"/>
      <c r="D141" s="71"/>
      <c r="E141" s="23"/>
      <c r="F141" s="23"/>
      <c r="G141" s="23"/>
      <c r="H141" s="24"/>
      <c r="I141" s="26"/>
      <c r="J141" s="23"/>
      <c r="K141" s="23"/>
      <c r="L141" s="23"/>
      <c r="M141" s="24"/>
      <c r="N141" s="24"/>
      <c r="O141" s="24"/>
      <c r="P141" s="24"/>
    </row>
    <row r="142" spans="1:16" s="3" customFormat="1" ht="15" customHeight="1">
      <c r="A142" s="22"/>
      <c r="D142" s="71"/>
      <c r="E142" s="23"/>
      <c r="F142" s="23"/>
      <c r="G142" s="23"/>
      <c r="H142" s="24"/>
      <c r="I142" s="26"/>
      <c r="J142" s="23"/>
      <c r="K142" s="23"/>
      <c r="L142" s="23"/>
      <c r="M142" s="24"/>
      <c r="N142" s="24"/>
      <c r="O142" s="24"/>
      <c r="P142" s="24"/>
    </row>
    <row r="143" spans="1:16" s="3" customFormat="1" ht="15" customHeight="1">
      <c r="A143" s="22"/>
      <c r="D143" s="71"/>
      <c r="E143" s="23"/>
      <c r="F143" s="23"/>
      <c r="G143" s="23"/>
      <c r="H143" s="24"/>
      <c r="I143" s="26"/>
      <c r="J143" s="23"/>
      <c r="K143" s="23"/>
      <c r="L143" s="23"/>
      <c r="M143" s="24"/>
      <c r="N143" s="24"/>
      <c r="O143" s="24"/>
      <c r="P143" s="24"/>
    </row>
    <row r="144" spans="1:16" s="3" customFormat="1" ht="15" customHeight="1">
      <c r="A144" s="22"/>
      <c r="D144" s="71"/>
      <c r="E144" s="23"/>
      <c r="F144" s="23"/>
      <c r="G144" s="23"/>
      <c r="H144" s="24"/>
      <c r="I144" s="26"/>
      <c r="J144" s="23"/>
      <c r="K144" s="23"/>
      <c r="L144" s="23"/>
      <c r="M144" s="24"/>
      <c r="N144" s="24"/>
      <c r="O144" s="24"/>
      <c r="P144" s="24"/>
    </row>
    <row r="145" spans="1:16" s="3" customFormat="1" ht="15" customHeight="1">
      <c r="A145" s="22"/>
      <c r="D145" s="71"/>
      <c r="E145" s="23"/>
      <c r="F145" s="23"/>
      <c r="G145" s="23"/>
      <c r="H145" s="24"/>
      <c r="I145" s="26"/>
      <c r="J145" s="23"/>
      <c r="K145" s="23"/>
      <c r="L145" s="23"/>
      <c r="M145" s="24"/>
      <c r="N145" s="24"/>
      <c r="O145" s="24"/>
      <c r="P145" s="24"/>
    </row>
    <row r="146" spans="1:16" s="3" customFormat="1" ht="15" customHeight="1">
      <c r="A146" s="22"/>
      <c r="D146" s="71"/>
      <c r="E146" s="23"/>
      <c r="F146" s="23"/>
      <c r="G146" s="23"/>
      <c r="H146" s="24"/>
      <c r="I146" s="26"/>
      <c r="J146" s="23"/>
      <c r="K146" s="23"/>
      <c r="L146" s="23"/>
      <c r="M146" s="24"/>
      <c r="N146" s="24"/>
      <c r="O146" s="24"/>
      <c r="P146" s="24"/>
    </row>
    <row r="147" spans="1:16" s="3" customFormat="1" ht="15" customHeight="1">
      <c r="A147" s="22"/>
      <c r="D147" s="71"/>
      <c r="E147" s="23"/>
      <c r="F147" s="23"/>
      <c r="G147" s="23"/>
      <c r="H147" s="24"/>
      <c r="I147" s="26"/>
      <c r="J147" s="23"/>
      <c r="K147" s="23"/>
      <c r="L147" s="23"/>
      <c r="M147" s="24"/>
      <c r="N147" s="24"/>
      <c r="O147" s="24"/>
      <c r="P147" s="24"/>
    </row>
    <row r="148" spans="1:16" s="3" customFormat="1" ht="15" customHeight="1">
      <c r="A148" s="22"/>
      <c r="D148" s="71"/>
      <c r="E148" s="23"/>
      <c r="F148" s="23"/>
      <c r="G148" s="23"/>
      <c r="H148" s="24"/>
      <c r="I148" s="26"/>
      <c r="J148" s="23"/>
      <c r="K148" s="23"/>
      <c r="L148" s="23"/>
      <c r="M148" s="24"/>
      <c r="N148" s="24"/>
      <c r="O148" s="24"/>
      <c r="P148" s="24"/>
    </row>
    <row r="149" spans="1:16" s="3" customFormat="1" ht="15" customHeight="1">
      <c r="A149" s="22"/>
      <c r="D149" s="71"/>
      <c r="E149" s="23"/>
      <c r="F149" s="23"/>
      <c r="G149" s="23"/>
      <c r="H149" s="24"/>
      <c r="I149" s="26"/>
      <c r="J149" s="23"/>
      <c r="K149" s="23"/>
      <c r="L149" s="23"/>
      <c r="M149" s="24"/>
      <c r="N149" s="24"/>
      <c r="O149" s="24"/>
      <c r="P149" s="24"/>
    </row>
    <row r="150" spans="1:16" s="3" customFormat="1" ht="15" customHeight="1">
      <c r="A150" s="22"/>
      <c r="D150" s="71"/>
      <c r="E150" s="23"/>
      <c r="F150" s="23"/>
      <c r="G150" s="23"/>
      <c r="H150" s="24"/>
      <c r="I150" s="26"/>
      <c r="J150" s="23"/>
      <c r="K150" s="23"/>
      <c r="L150" s="23"/>
      <c r="M150" s="24"/>
      <c r="N150" s="24"/>
      <c r="O150" s="24"/>
      <c r="P150" s="24"/>
    </row>
    <row r="151" spans="1:16" s="3" customFormat="1" ht="15" customHeight="1">
      <c r="A151" s="22"/>
      <c r="D151" s="71"/>
      <c r="E151" s="23"/>
      <c r="F151" s="23"/>
      <c r="G151" s="23"/>
      <c r="H151" s="24"/>
      <c r="I151" s="26"/>
      <c r="J151" s="23"/>
      <c r="K151" s="23"/>
      <c r="L151" s="23"/>
      <c r="M151" s="24"/>
      <c r="N151" s="24"/>
      <c r="O151" s="24"/>
      <c r="P151" s="24"/>
    </row>
    <row r="152" spans="1:16" s="3" customFormat="1" ht="15" customHeight="1">
      <c r="A152" s="22"/>
      <c r="D152" s="71"/>
      <c r="E152" s="23"/>
      <c r="F152" s="23"/>
      <c r="G152" s="23"/>
      <c r="H152" s="24"/>
      <c r="I152" s="26"/>
      <c r="J152" s="23"/>
      <c r="K152" s="23"/>
      <c r="L152" s="23"/>
      <c r="M152" s="24"/>
      <c r="N152" s="24"/>
      <c r="O152" s="24"/>
      <c r="P152" s="24"/>
    </row>
    <row r="153" spans="1:16" s="3" customFormat="1" ht="15" customHeight="1">
      <c r="A153" s="22"/>
      <c r="D153" s="71"/>
      <c r="E153" s="23"/>
      <c r="F153" s="23"/>
      <c r="G153" s="23"/>
      <c r="H153" s="24"/>
      <c r="I153" s="26"/>
      <c r="J153" s="23"/>
      <c r="K153" s="23"/>
      <c r="L153" s="23"/>
      <c r="M153" s="24"/>
      <c r="N153" s="24"/>
      <c r="O153" s="24"/>
      <c r="P153" s="24"/>
    </row>
    <row r="154" spans="1:16" s="3" customFormat="1" ht="15" customHeight="1">
      <c r="A154" s="22"/>
      <c r="D154" s="71"/>
      <c r="E154" s="23"/>
      <c r="F154" s="23"/>
      <c r="G154" s="23"/>
      <c r="H154" s="24"/>
      <c r="I154" s="26"/>
      <c r="J154" s="23"/>
      <c r="K154" s="23"/>
      <c r="L154" s="23"/>
      <c r="M154" s="24"/>
      <c r="N154" s="24"/>
      <c r="O154" s="24"/>
      <c r="P154" s="24"/>
    </row>
    <row r="155" spans="1:16" s="3" customFormat="1" ht="15" customHeight="1">
      <c r="A155" s="22"/>
      <c r="D155" s="71"/>
      <c r="E155" s="23"/>
      <c r="F155" s="23"/>
      <c r="G155" s="23"/>
      <c r="H155" s="24"/>
      <c r="I155" s="26"/>
      <c r="J155" s="23"/>
      <c r="K155" s="23"/>
      <c r="L155" s="23"/>
      <c r="M155" s="24"/>
      <c r="N155" s="24"/>
      <c r="O155" s="24"/>
      <c r="P155" s="24"/>
    </row>
    <row r="156" spans="1:16" s="3" customFormat="1" ht="15" customHeight="1">
      <c r="A156" s="22"/>
      <c r="D156" s="71"/>
      <c r="E156" s="23"/>
      <c r="F156" s="23"/>
      <c r="G156" s="23"/>
      <c r="H156" s="24"/>
      <c r="I156" s="26"/>
      <c r="J156" s="23"/>
      <c r="K156" s="23"/>
      <c r="L156" s="23"/>
      <c r="M156" s="24"/>
      <c r="N156" s="24"/>
      <c r="O156" s="24"/>
      <c r="P156" s="24"/>
    </row>
    <row r="157" spans="1:16" s="3" customFormat="1" ht="15" customHeight="1">
      <c r="A157" s="22"/>
      <c r="D157" s="71"/>
      <c r="E157" s="23"/>
      <c r="F157" s="23"/>
      <c r="G157" s="23"/>
      <c r="H157" s="24"/>
      <c r="I157" s="26"/>
      <c r="J157" s="23"/>
      <c r="K157" s="23"/>
      <c r="L157" s="23"/>
      <c r="M157" s="24"/>
      <c r="N157" s="24"/>
      <c r="O157" s="24"/>
      <c r="P157" s="24"/>
    </row>
    <row r="158" spans="1:16" s="3" customFormat="1" ht="15" customHeight="1">
      <c r="A158" s="22"/>
      <c r="D158" s="71"/>
      <c r="E158" s="23"/>
      <c r="F158" s="23"/>
      <c r="G158" s="23"/>
      <c r="H158" s="24"/>
      <c r="I158" s="26"/>
      <c r="J158" s="23"/>
      <c r="K158" s="23"/>
      <c r="L158" s="23"/>
      <c r="M158" s="24"/>
      <c r="N158" s="24"/>
      <c r="O158" s="24"/>
      <c r="P158" s="24"/>
    </row>
    <row r="159" spans="1:16" s="3" customFormat="1" ht="15" customHeight="1">
      <c r="A159" s="22"/>
      <c r="D159" s="71"/>
      <c r="E159" s="23"/>
      <c r="F159" s="23"/>
      <c r="G159" s="23"/>
      <c r="H159" s="24"/>
      <c r="I159" s="26"/>
      <c r="J159" s="23"/>
      <c r="K159" s="23"/>
      <c r="L159" s="23"/>
      <c r="M159" s="24"/>
      <c r="N159" s="24"/>
      <c r="O159" s="24"/>
      <c r="P159" s="24"/>
    </row>
    <row r="160" spans="1:16" s="3" customFormat="1" ht="15" customHeight="1">
      <c r="A160" s="22"/>
      <c r="D160" s="71"/>
      <c r="E160" s="23"/>
      <c r="F160" s="23"/>
      <c r="G160" s="23"/>
      <c r="H160" s="24"/>
      <c r="I160" s="26"/>
      <c r="J160" s="23"/>
      <c r="K160" s="23"/>
      <c r="L160" s="23"/>
      <c r="M160" s="24"/>
      <c r="N160" s="24"/>
      <c r="O160" s="24"/>
      <c r="P160" s="24"/>
    </row>
    <row r="161" spans="1:16" s="3" customFormat="1" ht="15" customHeight="1">
      <c r="A161" s="22"/>
      <c r="D161" s="71"/>
      <c r="E161" s="23"/>
      <c r="F161" s="23"/>
      <c r="G161" s="23"/>
      <c r="H161" s="24"/>
      <c r="I161" s="26"/>
      <c r="J161" s="23"/>
      <c r="K161" s="23"/>
      <c r="L161" s="23"/>
      <c r="M161" s="24"/>
      <c r="N161" s="24"/>
      <c r="O161" s="24"/>
      <c r="P161" s="24"/>
    </row>
    <row r="162" spans="1:16" s="3" customFormat="1" ht="15" customHeight="1">
      <c r="A162" s="22"/>
      <c r="D162" s="71"/>
      <c r="E162" s="23"/>
      <c r="F162" s="23"/>
      <c r="G162" s="23"/>
      <c r="H162" s="24"/>
      <c r="I162" s="26"/>
      <c r="J162" s="23"/>
      <c r="K162" s="23"/>
      <c r="L162" s="23"/>
      <c r="M162" s="24"/>
      <c r="N162" s="24"/>
      <c r="O162" s="24"/>
      <c r="P162" s="24"/>
    </row>
    <row r="163" spans="1:16" s="3" customFormat="1" ht="15" customHeight="1">
      <c r="A163" s="22"/>
      <c r="D163" s="71"/>
      <c r="E163" s="23"/>
      <c r="F163" s="23"/>
      <c r="G163" s="23"/>
      <c r="H163" s="24"/>
      <c r="I163" s="26"/>
      <c r="J163" s="23"/>
      <c r="K163" s="23"/>
      <c r="L163" s="23"/>
      <c r="M163" s="24"/>
      <c r="N163" s="24"/>
      <c r="O163" s="24"/>
      <c r="P163" s="24"/>
    </row>
    <row r="164" spans="1:16" s="3" customFormat="1" ht="15" customHeight="1">
      <c r="A164" s="22"/>
      <c r="D164" s="71"/>
      <c r="E164" s="23"/>
      <c r="F164" s="23"/>
      <c r="G164" s="23"/>
      <c r="H164" s="24"/>
      <c r="I164" s="26"/>
      <c r="J164" s="23"/>
      <c r="K164" s="23"/>
      <c r="L164" s="23"/>
      <c r="M164" s="24"/>
      <c r="N164" s="24"/>
      <c r="O164" s="24"/>
      <c r="P164" s="24"/>
    </row>
    <row r="165" spans="1:16" s="3" customFormat="1" ht="15" customHeight="1">
      <c r="A165" s="22"/>
      <c r="D165" s="71"/>
      <c r="E165" s="23"/>
      <c r="F165" s="23"/>
      <c r="G165" s="23"/>
      <c r="H165" s="24"/>
      <c r="I165" s="26"/>
      <c r="J165" s="23"/>
      <c r="K165" s="23"/>
      <c r="L165" s="23"/>
      <c r="M165" s="24"/>
      <c r="N165" s="24"/>
      <c r="O165" s="24"/>
      <c r="P165" s="24"/>
    </row>
    <row r="166" spans="1:16" s="3" customFormat="1" ht="15" customHeight="1">
      <c r="A166" s="22"/>
      <c r="D166" s="71"/>
      <c r="E166" s="23"/>
      <c r="F166" s="23"/>
      <c r="G166" s="23"/>
      <c r="H166" s="24"/>
      <c r="I166" s="26"/>
      <c r="J166" s="23"/>
      <c r="K166" s="23"/>
      <c r="L166" s="23"/>
      <c r="M166" s="24"/>
      <c r="N166" s="24"/>
      <c r="O166" s="24"/>
      <c r="P166" s="24"/>
    </row>
    <row r="167" spans="1:16" s="3" customFormat="1" ht="15" customHeight="1">
      <c r="A167" s="22"/>
      <c r="D167" s="71"/>
      <c r="E167" s="23"/>
      <c r="F167" s="23"/>
      <c r="G167" s="23"/>
      <c r="H167" s="24"/>
      <c r="I167" s="26"/>
      <c r="J167" s="23"/>
      <c r="K167" s="23"/>
      <c r="L167" s="23"/>
      <c r="M167" s="24"/>
      <c r="N167" s="24"/>
      <c r="O167" s="24"/>
      <c r="P167" s="24"/>
    </row>
    <row r="168" spans="1:16" s="3" customFormat="1" ht="15" customHeight="1">
      <c r="A168" s="22"/>
      <c r="D168" s="71"/>
      <c r="E168" s="23"/>
      <c r="F168" s="23"/>
      <c r="G168" s="23"/>
      <c r="H168" s="24"/>
      <c r="I168" s="26"/>
      <c r="J168" s="23"/>
      <c r="K168" s="23"/>
      <c r="L168" s="23"/>
      <c r="M168" s="24"/>
      <c r="N168" s="24"/>
      <c r="O168" s="24"/>
      <c r="P168" s="24"/>
    </row>
    <row r="169" spans="1:16" s="3" customFormat="1" ht="15" customHeight="1">
      <c r="A169" s="22"/>
      <c r="D169" s="71"/>
      <c r="E169" s="23"/>
      <c r="F169" s="23"/>
      <c r="G169" s="23"/>
      <c r="H169" s="24"/>
      <c r="I169" s="26"/>
      <c r="J169" s="23"/>
      <c r="K169" s="23"/>
      <c r="L169" s="23"/>
      <c r="M169" s="24"/>
      <c r="N169" s="24"/>
      <c r="O169" s="24"/>
      <c r="P169" s="24"/>
    </row>
    <row r="170" spans="1:16" s="3" customFormat="1" ht="15" customHeight="1">
      <c r="A170" s="22"/>
      <c r="D170" s="71"/>
      <c r="E170" s="23"/>
      <c r="F170" s="23"/>
      <c r="G170" s="23"/>
      <c r="H170" s="24"/>
      <c r="I170" s="26"/>
      <c r="J170" s="23"/>
      <c r="K170" s="23"/>
      <c r="L170" s="23"/>
      <c r="M170" s="24"/>
      <c r="N170" s="24"/>
      <c r="O170" s="24"/>
      <c r="P170" s="24"/>
    </row>
    <row r="171" spans="1:16" s="3" customFormat="1" ht="15" customHeight="1">
      <c r="A171" s="22"/>
      <c r="D171" s="71"/>
      <c r="E171" s="23"/>
      <c r="F171" s="23"/>
      <c r="G171" s="23"/>
      <c r="H171" s="24"/>
      <c r="I171" s="26"/>
      <c r="J171" s="23"/>
      <c r="K171" s="23"/>
      <c r="L171" s="23"/>
      <c r="M171" s="24"/>
      <c r="N171" s="24"/>
      <c r="O171" s="24"/>
      <c r="P171" s="24"/>
    </row>
    <row r="172" spans="1:16" s="3" customFormat="1" ht="15" customHeight="1">
      <c r="A172" s="22"/>
      <c r="D172" s="71"/>
      <c r="E172" s="23"/>
      <c r="F172" s="23"/>
      <c r="G172" s="23"/>
      <c r="H172" s="24"/>
      <c r="I172" s="26"/>
      <c r="J172" s="23"/>
      <c r="K172" s="23"/>
      <c r="L172" s="23"/>
      <c r="M172" s="24"/>
      <c r="N172" s="24"/>
      <c r="O172" s="24"/>
      <c r="P172" s="24"/>
    </row>
    <row r="173" spans="1:16" s="3" customFormat="1" ht="15" customHeight="1">
      <c r="A173" s="22"/>
      <c r="D173" s="71"/>
      <c r="E173" s="23"/>
      <c r="F173" s="23"/>
      <c r="G173" s="23"/>
      <c r="H173" s="24"/>
      <c r="I173" s="26"/>
      <c r="J173" s="23"/>
      <c r="K173" s="23"/>
      <c r="L173" s="23"/>
      <c r="M173" s="24"/>
      <c r="N173" s="24"/>
      <c r="O173" s="24"/>
      <c r="P173" s="24"/>
    </row>
    <row r="174" spans="1:16" s="3" customFormat="1" ht="15" customHeight="1">
      <c r="A174" s="22"/>
      <c r="D174" s="71"/>
      <c r="E174" s="23"/>
      <c r="F174" s="23"/>
      <c r="G174" s="23"/>
      <c r="H174" s="24"/>
      <c r="I174" s="26"/>
      <c r="J174" s="23"/>
      <c r="K174" s="23"/>
      <c r="L174" s="23"/>
      <c r="M174" s="24"/>
      <c r="N174" s="24"/>
      <c r="O174" s="24"/>
      <c r="P174" s="24"/>
    </row>
    <row r="175" spans="1:16" s="3" customFormat="1" ht="15" customHeight="1">
      <c r="A175" s="22"/>
      <c r="D175" s="71"/>
      <c r="E175" s="23"/>
      <c r="F175" s="23"/>
      <c r="G175" s="23"/>
      <c r="H175" s="24"/>
      <c r="I175" s="26"/>
      <c r="J175" s="23"/>
      <c r="K175" s="23"/>
      <c r="L175" s="23"/>
      <c r="M175" s="24"/>
      <c r="N175" s="24"/>
      <c r="O175" s="24"/>
      <c r="P175" s="24"/>
    </row>
    <row r="176" spans="1:16" s="3" customFormat="1" ht="15" customHeight="1">
      <c r="A176" s="22"/>
      <c r="D176" s="71"/>
      <c r="E176" s="23"/>
      <c r="F176" s="23"/>
      <c r="G176" s="23"/>
      <c r="H176" s="24"/>
      <c r="I176" s="26"/>
      <c r="J176" s="23"/>
      <c r="K176" s="23"/>
      <c r="L176" s="23"/>
      <c r="M176" s="24"/>
      <c r="N176" s="24"/>
      <c r="O176" s="24"/>
      <c r="P176" s="24"/>
    </row>
    <row r="177" spans="1:16" s="3" customFormat="1" ht="15" customHeight="1">
      <c r="A177" s="22"/>
      <c r="D177" s="71"/>
      <c r="E177" s="23"/>
      <c r="F177" s="23"/>
      <c r="G177" s="23"/>
      <c r="H177" s="24"/>
      <c r="I177" s="26"/>
      <c r="J177" s="23"/>
      <c r="K177" s="23"/>
      <c r="L177" s="23"/>
      <c r="M177" s="24"/>
      <c r="N177" s="24"/>
      <c r="O177" s="24"/>
      <c r="P177" s="24"/>
    </row>
    <row r="178" spans="1:16" s="3" customFormat="1" ht="15" customHeight="1">
      <c r="A178" s="22"/>
      <c r="D178" s="71"/>
      <c r="E178" s="23"/>
      <c r="F178" s="23"/>
      <c r="G178" s="23"/>
      <c r="H178" s="24"/>
      <c r="I178" s="26"/>
      <c r="J178" s="23"/>
      <c r="K178" s="23"/>
      <c r="L178" s="23"/>
      <c r="M178" s="24"/>
      <c r="N178" s="24"/>
      <c r="O178" s="24"/>
      <c r="P178" s="24"/>
    </row>
    <row r="179" spans="1:16" s="3" customFormat="1" ht="15" customHeight="1">
      <c r="A179" s="22"/>
      <c r="D179" s="71"/>
      <c r="E179" s="23"/>
      <c r="F179" s="23"/>
      <c r="G179" s="23"/>
      <c r="H179" s="24"/>
      <c r="I179" s="26"/>
      <c r="J179" s="23"/>
      <c r="K179" s="23"/>
      <c r="L179" s="23"/>
      <c r="M179" s="24"/>
      <c r="N179" s="24"/>
      <c r="O179" s="24"/>
      <c r="P179" s="24"/>
    </row>
    <row r="180" spans="1:16" s="3" customFormat="1" ht="15" customHeight="1">
      <c r="A180" s="22"/>
      <c r="D180" s="71"/>
      <c r="E180" s="23"/>
      <c r="F180" s="23"/>
      <c r="G180" s="23"/>
      <c r="H180" s="24"/>
      <c r="I180" s="26"/>
      <c r="J180" s="23"/>
      <c r="K180" s="23"/>
      <c r="L180" s="23"/>
      <c r="M180" s="24"/>
      <c r="N180" s="24"/>
      <c r="O180" s="24"/>
      <c r="P180" s="24"/>
    </row>
    <row r="181" spans="1:16" s="3" customFormat="1" ht="15" customHeight="1">
      <c r="A181" s="22"/>
      <c r="D181" s="71"/>
      <c r="E181" s="23"/>
      <c r="F181" s="23"/>
      <c r="G181" s="23"/>
      <c r="H181" s="24"/>
      <c r="I181" s="26"/>
      <c r="J181" s="23"/>
      <c r="K181" s="23"/>
      <c r="L181" s="23"/>
      <c r="M181" s="24"/>
      <c r="N181" s="24"/>
      <c r="O181" s="24"/>
      <c r="P181" s="24"/>
    </row>
    <row r="182" spans="1:16" s="3" customFormat="1" ht="15" customHeight="1">
      <c r="A182" s="22"/>
      <c r="D182" s="71"/>
      <c r="E182" s="23"/>
      <c r="F182" s="23"/>
      <c r="G182" s="23"/>
      <c r="H182" s="24"/>
      <c r="I182" s="26"/>
      <c r="J182" s="23"/>
      <c r="K182" s="23"/>
      <c r="L182" s="23"/>
      <c r="M182" s="24"/>
      <c r="N182" s="24"/>
      <c r="O182" s="24"/>
      <c r="P182" s="24"/>
    </row>
    <row r="183" spans="1:16" s="3" customFormat="1" ht="15" customHeight="1">
      <c r="A183" s="22"/>
      <c r="D183" s="71"/>
      <c r="E183" s="23"/>
      <c r="F183" s="23"/>
      <c r="G183" s="23"/>
      <c r="H183" s="24"/>
      <c r="I183" s="26"/>
      <c r="J183" s="23"/>
      <c r="K183" s="23"/>
      <c r="L183" s="23"/>
      <c r="M183" s="24"/>
      <c r="N183" s="24"/>
      <c r="O183" s="24"/>
      <c r="P183" s="24"/>
    </row>
    <row r="184" spans="1:16" s="3" customFormat="1" ht="15" customHeight="1">
      <c r="A184" s="22"/>
      <c r="D184" s="71"/>
      <c r="E184" s="23"/>
      <c r="F184" s="23"/>
      <c r="G184" s="23"/>
      <c r="H184" s="24"/>
      <c r="I184" s="26"/>
      <c r="J184" s="23"/>
      <c r="K184" s="23"/>
      <c r="L184" s="23"/>
      <c r="M184" s="24"/>
      <c r="N184" s="24"/>
      <c r="O184" s="24"/>
      <c r="P184" s="24"/>
    </row>
    <row r="185" spans="1:16" s="3" customFormat="1" ht="15" customHeight="1">
      <c r="A185" s="22"/>
      <c r="D185" s="71"/>
      <c r="E185" s="23"/>
      <c r="F185" s="23"/>
      <c r="G185" s="23"/>
      <c r="H185" s="24"/>
      <c r="I185" s="26"/>
      <c r="J185" s="23"/>
      <c r="K185" s="23"/>
      <c r="L185" s="23"/>
      <c r="M185" s="24"/>
      <c r="N185" s="24"/>
      <c r="O185" s="24"/>
      <c r="P185" s="24"/>
    </row>
    <row r="186" spans="1:16" s="3" customFormat="1" ht="15" customHeight="1">
      <c r="A186" s="22"/>
      <c r="D186" s="71"/>
      <c r="E186" s="23"/>
      <c r="F186" s="23"/>
      <c r="G186" s="23"/>
      <c r="H186" s="24"/>
      <c r="I186" s="26"/>
      <c r="J186" s="23"/>
      <c r="K186" s="23"/>
      <c r="L186" s="23"/>
      <c r="M186" s="24"/>
      <c r="N186" s="24"/>
      <c r="O186" s="24"/>
      <c r="P186" s="24"/>
    </row>
    <row r="187" spans="1:16" s="3" customFormat="1" ht="15" customHeight="1">
      <c r="A187" s="22"/>
      <c r="D187" s="71"/>
      <c r="E187" s="23"/>
      <c r="F187" s="23"/>
      <c r="G187" s="23"/>
      <c r="H187" s="24"/>
      <c r="I187" s="26"/>
      <c r="J187" s="23"/>
      <c r="K187" s="23"/>
      <c r="L187" s="23"/>
      <c r="M187" s="24"/>
      <c r="N187" s="24"/>
      <c r="O187" s="24"/>
      <c r="P187" s="24"/>
    </row>
    <row r="188" spans="1:16" s="3" customFormat="1" ht="15" customHeight="1">
      <c r="A188" s="22"/>
      <c r="D188" s="71"/>
      <c r="E188" s="23"/>
      <c r="F188" s="23"/>
      <c r="G188" s="23"/>
      <c r="H188" s="24"/>
      <c r="I188" s="26"/>
      <c r="J188" s="23"/>
      <c r="K188" s="23"/>
      <c r="L188" s="23"/>
      <c r="M188" s="24"/>
      <c r="N188" s="24"/>
      <c r="O188" s="24"/>
      <c r="P188" s="24"/>
    </row>
    <row r="189" spans="1:16" s="3" customFormat="1" ht="15" customHeight="1">
      <c r="A189" s="22"/>
      <c r="D189" s="71"/>
      <c r="E189" s="23"/>
      <c r="F189" s="23"/>
      <c r="G189" s="23"/>
      <c r="H189" s="24"/>
      <c r="I189" s="26"/>
      <c r="J189" s="23"/>
      <c r="K189" s="23"/>
      <c r="L189" s="23"/>
      <c r="M189" s="24"/>
      <c r="N189" s="24"/>
      <c r="O189" s="24"/>
      <c r="P189" s="24"/>
    </row>
    <row r="190" spans="1:16" s="3" customFormat="1" ht="15" customHeight="1">
      <c r="A190" s="22"/>
      <c r="D190" s="71"/>
      <c r="E190" s="23"/>
      <c r="F190" s="23"/>
      <c r="G190" s="23"/>
      <c r="H190" s="24"/>
      <c r="I190" s="26"/>
      <c r="J190" s="23"/>
      <c r="K190" s="23"/>
      <c r="L190" s="23"/>
      <c r="M190" s="24"/>
      <c r="N190" s="24"/>
      <c r="O190" s="24"/>
      <c r="P190" s="24"/>
    </row>
    <row r="191" spans="1:16" s="3" customFormat="1" ht="15" customHeight="1">
      <c r="A191" s="22"/>
      <c r="D191" s="71"/>
      <c r="E191" s="23"/>
      <c r="F191" s="23"/>
      <c r="G191" s="23"/>
      <c r="H191" s="24"/>
      <c r="I191" s="26"/>
      <c r="J191" s="23"/>
      <c r="K191" s="23"/>
      <c r="L191" s="23"/>
      <c r="M191" s="24"/>
      <c r="N191" s="24"/>
      <c r="O191" s="24"/>
      <c r="P191" s="24"/>
    </row>
    <row r="192" spans="1:16" s="3" customFormat="1" ht="15" customHeight="1">
      <c r="A192" s="22"/>
      <c r="D192" s="71"/>
      <c r="E192" s="23"/>
      <c r="F192" s="23"/>
      <c r="G192" s="23"/>
      <c r="H192" s="24"/>
      <c r="I192" s="26"/>
      <c r="J192" s="23"/>
      <c r="K192" s="23"/>
      <c r="L192" s="23"/>
      <c r="M192" s="24"/>
      <c r="N192" s="24"/>
      <c r="O192" s="24"/>
      <c r="P192" s="24"/>
    </row>
    <row r="193" spans="1:16" s="3" customFormat="1" ht="15" customHeight="1">
      <c r="A193" s="22"/>
      <c r="D193" s="71"/>
      <c r="E193" s="23"/>
      <c r="F193" s="23"/>
      <c r="G193" s="23"/>
      <c r="H193" s="24"/>
      <c r="I193" s="26"/>
      <c r="J193" s="23"/>
      <c r="K193" s="23"/>
      <c r="L193" s="23"/>
      <c r="M193" s="24"/>
      <c r="N193" s="24"/>
      <c r="O193" s="24"/>
      <c r="P193" s="24"/>
    </row>
    <row r="194" spans="1:16" s="3" customFormat="1" ht="15" customHeight="1">
      <c r="A194" s="22"/>
      <c r="D194" s="71"/>
      <c r="E194" s="23"/>
      <c r="F194" s="23"/>
      <c r="G194" s="23"/>
      <c r="H194" s="24"/>
      <c r="I194" s="26"/>
      <c r="J194" s="23"/>
      <c r="K194" s="23"/>
      <c r="L194" s="23"/>
      <c r="M194" s="24"/>
      <c r="N194" s="24"/>
      <c r="O194" s="24"/>
      <c r="P194" s="24"/>
    </row>
    <row r="195" spans="1:16" s="3" customFormat="1" ht="15" customHeight="1">
      <c r="A195" s="22"/>
      <c r="D195" s="71"/>
      <c r="E195" s="23"/>
      <c r="F195" s="23"/>
      <c r="G195" s="23"/>
      <c r="H195" s="24"/>
      <c r="I195" s="26"/>
      <c r="J195" s="23"/>
      <c r="K195" s="23"/>
      <c r="L195" s="23"/>
      <c r="M195" s="24"/>
      <c r="N195" s="24"/>
      <c r="O195" s="24"/>
      <c r="P195" s="24"/>
    </row>
    <row r="196" spans="1:16" s="3" customFormat="1" ht="15" customHeight="1">
      <c r="A196" s="22"/>
      <c r="D196" s="71"/>
      <c r="E196" s="23"/>
      <c r="F196" s="23"/>
      <c r="G196" s="23"/>
      <c r="H196" s="24"/>
      <c r="I196" s="26"/>
      <c r="J196" s="23"/>
      <c r="K196" s="23"/>
      <c r="L196" s="23"/>
      <c r="M196" s="24"/>
      <c r="N196" s="24"/>
      <c r="O196" s="24"/>
      <c r="P196" s="24"/>
    </row>
    <row r="197" spans="1:16" s="3" customFormat="1" ht="15" customHeight="1">
      <c r="A197" s="22"/>
      <c r="D197" s="71"/>
      <c r="E197" s="23"/>
      <c r="F197" s="23"/>
      <c r="G197" s="23"/>
      <c r="H197" s="24"/>
      <c r="I197" s="26"/>
      <c r="J197" s="23"/>
      <c r="K197" s="23"/>
      <c r="L197" s="23"/>
      <c r="M197" s="24"/>
      <c r="N197" s="24"/>
      <c r="O197" s="24"/>
      <c r="P197" s="24"/>
    </row>
    <row r="198" spans="1:16" s="3" customFormat="1" ht="15" customHeight="1">
      <c r="A198" s="22"/>
      <c r="D198" s="71"/>
      <c r="E198" s="23"/>
      <c r="F198" s="23"/>
      <c r="G198" s="23"/>
      <c r="H198" s="24"/>
      <c r="I198" s="26"/>
      <c r="J198" s="23"/>
      <c r="K198" s="23"/>
      <c r="L198" s="23"/>
      <c r="M198" s="24"/>
      <c r="N198" s="24"/>
      <c r="O198" s="24"/>
      <c r="P198" s="24"/>
    </row>
    <row r="199" spans="1:16" s="3" customFormat="1" ht="15" customHeight="1">
      <c r="A199" s="22"/>
      <c r="D199" s="71"/>
      <c r="E199" s="23"/>
      <c r="F199" s="23"/>
      <c r="G199" s="23"/>
      <c r="H199" s="24"/>
      <c r="I199" s="26"/>
      <c r="J199" s="23"/>
      <c r="K199" s="23"/>
      <c r="L199" s="23"/>
      <c r="M199" s="24"/>
      <c r="N199" s="24"/>
      <c r="O199" s="24"/>
      <c r="P199" s="24"/>
    </row>
    <row r="200" spans="1:16" s="3" customFormat="1" ht="15" customHeight="1">
      <c r="A200" s="22"/>
      <c r="D200" s="71"/>
      <c r="E200" s="23"/>
      <c r="F200" s="23"/>
      <c r="G200" s="23"/>
      <c r="H200" s="24"/>
      <c r="I200" s="26"/>
      <c r="J200" s="23"/>
      <c r="K200" s="23"/>
      <c r="L200" s="23"/>
      <c r="M200" s="24"/>
      <c r="N200" s="24"/>
      <c r="O200" s="24"/>
      <c r="P200" s="24"/>
    </row>
    <row r="201" spans="1:16" s="3" customFormat="1" ht="15" customHeight="1">
      <c r="A201" s="22"/>
      <c r="D201" s="71"/>
      <c r="E201" s="23"/>
      <c r="F201" s="23"/>
      <c r="G201" s="23"/>
      <c r="H201" s="24"/>
      <c r="I201" s="26"/>
      <c r="J201" s="23"/>
      <c r="K201" s="23"/>
      <c r="L201" s="23"/>
      <c r="M201" s="24"/>
      <c r="N201" s="24"/>
      <c r="O201" s="24"/>
      <c r="P201" s="24"/>
    </row>
    <row r="202" spans="1:16" s="3" customFormat="1" ht="15" customHeight="1">
      <c r="A202" s="22"/>
      <c r="D202" s="71"/>
      <c r="E202" s="23"/>
      <c r="F202" s="23"/>
      <c r="G202" s="23"/>
      <c r="H202" s="24"/>
      <c r="I202" s="26"/>
      <c r="J202" s="23"/>
      <c r="K202" s="23"/>
      <c r="L202" s="23"/>
      <c r="M202" s="24"/>
      <c r="N202" s="24"/>
      <c r="O202" s="24"/>
      <c r="P202" s="24"/>
    </row>
    <row r="203" spans="1:16" s="3" customFormat="1" ht="15" customHeight="1">
      <c r="A203" s="22"/>
      <c r="D203" s="71"/>
      <c r="E203" s="23"/>
      <c r="F203" s="23"/>
      <c r="G203" s="23"/>
      <c r="H203" s="24"/>
      <c r="I203" s="26"/>
      <c r="J203" s="23"/>
      <c r="K203" s="23"/>
      <c r="L203" s="23"/>
      <c r="M203" s="24"/>
      <c r="N203" s="24"/>
      <c r="O203" s="24"/>
      <c r="P203" s="24"/>
    </row>
    <row r="204" spans="1:16" s="3" customFormat="1" ht="15" customHeight="1">
      <c r="A204" s="22"/>
      <c r="D204" s="71"/>
      <c r="E204" s="23"/>
      <c r="F204" s="23"/>
      <c r="G204" s="23"/>
      <c r="H204" s="24"/>
      <c r="I204" s="26"/>
      <c r="J204" s="23"/>
      <c r="K204" s="23"/>
      <c r="L204" s="23"/>
      <c r="M204" s="24"/>
      <c r="N204" s="24"/>
      <c r="O204" s="24"/>
      <c r="P204" s="24"/>
    </row>
    <row r="205" spans="1:16" s="3" customFormat="1" ht="15" customHeight="1">
      <c r="A205" s="22"/>
      <c r="D205" s="71"/>
      <c r="E205" s="23"/>
      <c r="F205" s="23"/>
      <c r="G205" s="23"/>
      <c r="H205" s="24"/>
      <c r="I205" s="26"/>
      <c r="J205" s="23"/>
      <c r="K205" s="23"/>
      <c r="L205" s="23"/>
      <c r="M205" s="24"/>
      <c r="N205" s="24"/>
      <c r="O205" s="24"/>
      <c r="P205" s="24"/>
    </row>
    <row r="206" spans="1:16" s="3" customFormat="1" ht="15" customHeight="1">
      <c r="A206" s="22"/>
      <c r="D206" s="71"/>
      <c r="E206" s="23"/>
      <c r="F206" s="23"/>
      <c r="G206" s="23"/>
      <c r="H206" s="24"/>
      <c r="I206" s="26"/>
      <c r="J206" s="23"/>
      <c r="K206" s="23"/>
      <c r="L206" s="23"/>
      <c r="M206" s="24"/>
      <c r="N206" s="24"/>
      <c r="O206" s="24"/>
      <c r="P206" s="24"/>
    </row>
    <row r="207" spans="1:16" s="3" customFormat="1" ht="15" customHeight="1">
      <c r="A207" s="22"/>
      <c r="D207" s="71"/>
      <c r="E207" s="23"/>
      <c r="F207" s="23"/>
      <c r="G207" s="23"/>
      <c r="H207" s="24"/>
      <c r="I207" s="26"/>
      <c r="J207" s="23"/>
      <c r="K207" s="23"/>
      <c r="L207" s="23"/>
      <c r="M207" s="24"/>
      <c r="N207" s="24"/>
      <c r="O207" s="24"/>
      <c r="P207" s="24"/>
    </row>
    <row r="208" spans="1:16" s="3" customFormat="1" ht="15" customHeight="1">
      <c r="A208" s="22"/>
      <c r="D208" s="71"/>
      <c r="E208" s="23"/>
      <c r="F208" s="23"/>
      <c r="G208" s="23"/>
      <c r="H208" s="24"/>
      <c r="I208" s="26"/>
      <c r="J208" s="23"/>
      <c r="K208" s="23"/>
      <c r="L208" s="23"/>
      <c r="M208" s="24"/>
      <c r="N208" s="24"/>
      <c r="O208" s="24"/>
      <c r="P208" s="24"/>
    </row>
    <row r="209" spans="1:16" s="3" customFormat="1" ht="15" customHeight="1">
      <c r="A209" s="22"/>
      <c r="D209" s="71"/>
      <c r="E209" s="23"/>
      <c r="F209" s="23"/>
      <c r="G209" s="23"/>
      <c r="H209" s="24"/>
      <c r="I209" s="26"/>
      <c r="J209" s="23"/>
      <c r="K209" s="23"/>
      <c r="L209" s="23"/>
      <c r="M209" s="24"/>
      <c r="N209" s="24"/>
      <c r="O209" s="24"/>
      <c r="P209" s="24"/>
    </row>
    <row r="210" spans="1:16" s="3" customFormat="1" ht="15" customHeight="1">
      <c r="A210" s="22"/>
      <c r="D210" s="71"/>
      <c r="E210" s="23"/>
      <c r="F210" s="23"/>
      <c r="G210" s="23"/>
      <c r="H210" s="24"/>
      <c r="I210" s="26"/>
      <c r="J210" s="23"/>
      <c r="K210" s="23"/>
      <c r="L210" s="23"/>
      <c r="M210" s="24"/>
      <c r="N210" s="24"/>
      <c r="O210" s="24"/>
      <c r="P210" s="24"/>
    </row>
    <row r="211" spans="1:16" s="3" customFormat="1" ht="15" customHeight="1">
      <c r="A211" s="22"/>
      <c r="D211" s="71"/>
      <c r="E211" s="23"/>
      <c r="F211" s="23"/>
      <c r="G211" s="23"/>
      <c r="H211" s="24"/>
      <c r="I211" s="26"/>
      <c r="J211" s="23"/>
      <c r="K211" s="23"/>
      <c r="L211" s="23"/>
      <c r="M211" s="24"/>
      <c r="N211" s="24"/>
      <c r="O211" s="24"/>
      <c r="P211" s="24"/>
    </row>
    <row r="212" spans="1:16" s="3" customFormat="1" ht="15" customHeight="1">
      <c r="A212" s="22"/>
      <c r="D212" s="71"/>
      <c r="E212" s="23"/>
      <c r="F212" s="23"/>
      <c r="G212" s="23"/>
      <c r="H212" s="24"/>
      <c r="I212" s="26"/>
      <c r="J212" s="23"/>
      <c r="K212" s="23"/>
      <c r="L212" s="23"/>
      <c r="M212" s="24"/>
      <c r="N212" s="24"/>
      <c r="O212" s="24"/>
      <c r="P212" s="24"/>
    </row>
    <row r="213" spans="1:16" s="3" customFormat="1" ht="15" customHeight="1">
      <c r="A213" s="22"/>
      <c r="D213" s="71"/>
      <c r="E213" s="23"/>
      <c r="F213" s="23"/>
      <c r="G213" s="23"/>
      <c r="H213" s="24"/>
      <c r="I213" s="26"/>
      <c r="J213" s="23"/>
      <c r="K213" s="23"/>
      <c r="L213" s="23"/>
      <c r="M213" s="24"/>
      <c r="N213" s="24"/>
      <c r="O213" s="24"/>
      <c r="P213" s="24"/>
    </row>
    <row r="214" spans="1:16" s="3" customFormat="1" ht="15" customHeight="1">
      <c r="A214" s="22"/>
      <c r="D214" s="71"/>
      <c r="E214" s="23"/>
      <c r="F214" s="23"/>
      <c r="G214" s="23"/>
      <c r="H214" s="24"/>
      <c r="I214" s="26"/>
      <c r="J214" s="23"/>
      <c r="K214" s="23"/>
      <c r="L214" s="23"/>
      <c r="M214" s="24"/>
      <c r="N214" s="24"/>
      <c r="O214" s="24"/>
      <c r="P214" s="24"/>
    </row>
    <row r="215" spans="1:16" s="3" customFormat="1" ht="15" customHeight="1">
      <c r="A215" s="22"/>
      <c r="D215" s="71"/>
      <c r="E215" s="23"/>
      <c r="F215" s="23"/>
      <c r="G215" s="23"/>
      <c r="H215" s="24"/>
      <c r="I215" s="26"/>
      <c r="J215" s="23"/>
      <c r="K215" s="23"/>
      <c r="L215" s="23"/>
      <c r="M215" s="24"/>
      <c r="N215" s="24"/>
      <c r="O215" s="24"/>
      <c r="P215" s="24"/>
    </row>
    <row r="216" spans="1:16" s="3" customFormat="1" ht="15" customHeight="1">
      <c r="A216" s="22"/>
      <c r="D216" s="71"/>
      <c r="E216" s="23"/>
      <c r="F216" s="23"/>
      <c r="G216" s="23"/>
      <c r="H216" s="24"/>
      <c r="I216" s="26"/>
      <c r="J216" s="23"/>
      <c r="K216" s="23"/>
      <c r="L216" s="23"/>
      <c r="M216" s="24"/>
      <c r="N216" s="24"/>
      <c r="O216" s="24"/>
      <c r="P216" s="24"/>
    </row>
    <row r="217" spans="1:16" s="3" customFormat="1" ht="15" customHeight="1">
      <c r="A217" s="22"/>
      <c r="D217" s="71"/>
      <c r="E217" s="23"/>
      <c r="F217" s="23"/>
      <c r="G217" s="23"/>
      <c r="H217" s="24"/>
      <c r="I217" s="26"/>
      <c r="J217" s="23"/>
      <c r="K217" s="23"/>
      <c r="L217" s="23"/>
      <c r="M217" s="24"/>
      <c r="N217" s="24"/>
      <c r="O217" s="24"/>
      <c r="P217" s="24"/>
    </row>
    <row r="218" spans="1:16" s="3" customFormat="1" ht="15" customHeight="1">
      <c r="A218" s="22"/>
      <c r="D218" s="71"/>
      <c r="E218" s="23"/>
      <c r="F218" s="23"/>
      <c r="G218" s="23"/>
      <c r="H218" s="24"/>
      <c r="I218" s="26"/>
      <c r="J218" s="23"/>
      <c r="K218" s="23"/>
      <c r="L218" s="23"/>
      <c r="M218" s="24"/>
      <c r="N218" s="24"/>
      <c r="O218" s="24"/>
      <c r="P218" s="24"/>
    </row>
    <row r="219" spans="1:16" s="3" customFormat="1" ht="15" customHeight="1">
      <c r="A219" s="22"/>
      <c r="D219" s="71"/>
      <c r="E219" s="23"/>
      <c r="F219" s="23"/>
      <c r="G219" s="23"/>
      <c r="H219" s="24"/>
      <c r="I219" s="26"/>
      <c r="J219" s="23"/>
      <c r="K219" s="23"/>
      <c r="L219" s="23"/>
      <c r="M219" s="24"/>
      <c r="N219" s="24"/>
      <c r="O219" s="24"/>
      <c r="P219" s="24"/>
    </row>
    <row r="220" spans="1:16" s="3" customFormat="1" ht="15" customHeight="1">
      <c r="A220" s="22"/>
      <c r="D220" s="71"/>
      <c r="E220" s="23"/>
      <c r="F220" s="23"/>
      <c r="G220" s="23"/>
      <c r="H220" s="24"/>
      <c r="I220" s="26"/>
      <c r="J220" s="23"/>
      <c r="K220" s="23"/>
      <c r="L220" s="23"/>
      <c r="M220" s="24"/>
      <c r="N220" s="24"/>
      <c r="O220" s="24"/>
      <c r="P220" s="24"/>
    </row>
    <row r="221" spans="1:16" s="3" customFormat="1" ht="15" customHeight="1">
      <c r="A221" s="22"/>
      <c r="D221" s="71"/>
      <c r="E221" s="23"/>
      <c r="F221" s="23"/>
      <c r="G221" s="23"/>
      <c r="H221" s="24"/>
      <c r="I221" s="26"/>
      <c r="J221" s="23"/>
      <c r="K221" s="23"/>
      <c r="L221" s="23"/>
      <c r="M221" s="24"/>
      <c r="N221" s="24"/>
      <c r="O221" s="24"/>
      <c r="P221" s="24"/>
    </row>
    <row r="222" spans="1:16" s="3" customFormat="1" ht="15" customHeight="1">
      <c r="A222" s="22"/>
      <c r="D222" s="71"/>
      <c r="E222" s="23"/>
      <c r="F222" s="23"/>
      <c r="G222" s="23"/>
      <c r="H222" s="24"/>
      <c r="I222" s="26"/>
      <c r="J222" s="23"/>
      <c r="K222" s="23"/>
      <c r="L222" s="23"/>
      <c r="M222" s="24"/>
      <c r="N222" s="24"/>
      <c r="O222" s="24"/>
      <c r="P222" s="24"/>
    </row>
    <row r="223" spans="1:16" s="3" customFormat="1" ht="15" customHeight="1">
      <c r="A223" s="22"/>
      <c r="D223" s="71"/>
      <c r="E223" s="23"/>
      <c r="F223" s="23"/>
      <c r="G223" s="23"/>
      <c r="H223" s="24"/>
      <c r="I223" s="26"/>
      <c r="J223" s="23"/>
      <c r="K223" s="23"/>
      <c r="L223" s="23"/>
      <c r="M223" s="24"/>
      <c r="N223" s="24"/>
      <c r="O223" s="24"/>
      <c r="P223" s="24"/>
    </row>
    <row r="224" spans="1:16" s="3" customFormat="1" ht="15" customHeight="1">
      <c r="A224" s="22"/>
      <c r="D224" s="71"/>
      <c r="E224" s="23"/>
      <c r="F224" s="23"/>
      <c r="G224" s="23"/>
      <c r="H224" s="24"/>
      <c r="I224" s="26"/>
      <c r="J224" s="23"/>
      <c r="K224" s="23"/>
      <c r="L224" s="23"/>
      <c r="M224" s="24"/>
      <c r="N224" s="24"/>
      <c r="O224" s="24"/>
      <c r="P224" s="24"/>
    </row>
    <row r="225" spans="1:16" s="3" customFormat="1" ht="15" customHeight="1">
      <c r="A225" s="22"/>
      <c r="D225" s="71"/>
      <c r="E225" s="23"/>
      <c r="F225" s="23"/>
      <c r="G225" s="23"/>
      <c r="H225" s="24"/>
      <c r="I225" s="26"/>
      <c r="J225" s="23"/>
      <c r="K225" s="23"/>
      <c r="L225" s="23"/>
      <c r="M225" s="24"/>
      <c r="N225" s="24"/>
      <c r="O225" s="24"/>
      <c r="P225" s="24"/>
    </row>
    <row r="226" spans="1:16" s="3" customFormat="1" ht="15" customHeight="1">
      <c r="A226" s="22"/>
      <c r="D226" s="71"/>
      <c r="E226" s="23"/>
      <c r="F226" s="23"/>
      <c r="G226" s="23"/>
      <c r="H226" s="24"/>
      <c r="I226" s="26"/>
      <c r="J226" s="23"/>
      <c r="K226" s="23"/>
      <c r="L226" s="23"/>
      <c r="M226" s="24"/>
      <c r="N226" s="24"/>
      <c r="O226" s="24"/>
      <c r="P226" s="24"/>
    </row>
    <row r="227" spans="1:16" s="3" customFormat="1" ht="15" customHeight="1">
      <c r="A227" s="22"/>
      <c r="D227" s="71"/>
      <c r="E227" s="23"/>
      <c r="F227" s="23"/>
      <c r="G227" s="23"/>
      <c r="H227" s="24"/>
      <c r="I227" s="26"/>
      <c r="J227" s="23"/>
      <c r="K227" s="23"/>
      <c r="L227" s="23"/>
      <c r="M227" s="24"/>
      <c r="N227" s="24"/>
      <c r="O227" s="24"/>
      <c r="P227" s="24"/>
    </row>
    <row r="228" spans="1:16" s="3" customFormat="1" ht="15" customHeight="1">
      <c r="A228" s="22"/>
      <c r="D228" s="71"/>
      <c r="E228" s="23"/>
      <c r="F228" s="23"/>
      <c r="G228" s="23"/>
      <c r="H228" s="24"/>
      <c r="I228" s="26"/>
      <c r="J228" s="23"/>
      <c r="K228" s="23"/>
      <c r="L228" s="23"/>
      <c r="M228" s="24"/>
      <c r="N228" s="24"/>
      <c r="O228" s="24"/>
      <c r="P228" s="24"/>
    </row>
    <row r="229" spans="1:16" s="3" customFormat="1" ht="15" customHeight="1">
      <c r="A229" s="22"/>
      <c r="D229" s="71"/>
      <c r="E229" s="23"/>
      <c r="F229" s="23"/>
      <c r="G229" s="23"/>
      <c r="H229" s="24"/>
      <c r="I229" s="26"/>
      <c r="J229" s="23"/>
      <c r="K229" s="23"/>
      <c r="L229" s="23"/>
      <c r="M229" s="24"/>
      <c r="N229" s="24"/>
      <c r="O229" s="24"/>
      <c r="P229" s="24"/>
    </row>
    <row r="230" spans="1:16" s="3" customFormat="1" ht="15" customHeight="1">
      <c r="A230" s="22"/>
      <c r="D230" s="71"/>
      <c r="E230" s="23"/>
      <c r="F230" s="23"/>
      <c r="G230" s="23"/>
      <c r="H230" s="24"/>
      <c r="I230" s="26"/>
      <c r="J230" s="23"/>
      <c r="K230" s="23"/>
      <c r="L230" s="23"/>
      <c r="M230" s="24"/>
      <c r="N230" s="24"/>
      <c r="O230" s="24"/>
      <c r="P230" s="24"/>
    </row>
    <row r="231" spans="1:16" s="3" customFormat="1" ht="15" customHeight="1">
      <c r="A231" s="22"/>
      <c r="D231" s="71"/>
      <c r="E231" s="23"/>
      <c r="F231" s="23"/>
      <c r="G231" s="23"/>
      <c r="H231" s="24"/>
      <c r="I231" s="26"/>
      <c r="J231" s="23"/>
      <c r="K231" s="23"/>
      <c r="L231" s="23"/>
      <c r="M231" s="24"/>
      <c r="N231" s="24"/>
      <c r="O231" s="24"/>
      <c r="P231" s="24"/>
    </row>
    <row r="232" spans="1:16" s="3" customFormat="1" ht="15" customHeight="1">
      <c r="A232" s="22"/>
      <c r="D232" s="71"/>
      <c r="E232" s="23"/>
      <c r="F232" s="23"/>
      <c r="G232" s="23"/>
      <c r="H232" s="24"/>
      <c r="I232" s="26"/>
      <c r="J232" s="23"/>
      <c r="K232" s="23"/>
      <c r="L232" s="23"/>
      <c r="M232" s="24"/>
      <c r="N232" s="24"/>
      <c r="O232" s="24"/>
      <c r="P232" s="24"/>
    </row>
    <row r="233" spans="1:16" s="3" customFormat="1" ht="15" customHeight="1">
      <c r="A233" s="22"/>
      <c r="D233" s="71"/>
      <c r="E233" s="23"/>
      <c r="F233" s="23"/>
      <c r="G233" s="23"/>
      <c r="H233" s="24"/>
      <c r="I233" s="26"/>
      <c r="J233" s="23"/>
      <c r="K233" s="23"/>
      <c r="L233" s="23"/>
      <c r="M233" s="24"/>
      <c r="N233" s="24"/>
      <c r="O233" s="24"/>
      <c r="P233" s="24"/>
    </row>
    <row r="234" spans="1:16" s="3" customFormat="1" ht="15" customHeight="1">
      <c r="A234" s="22"/>
      <c r="D234" s="71"/>
      <c r="E234" s="23"/>
      <c r="F234" s="23"/>
      <c r="G234" s="23"/>
      <c r="H234" s="24"/>
      <c r="I234" s="26"/>
      <c r="J234" s="23"/>
      <c r="K234" s="23"/>
      <c r="L234" s="23"/>
      <c r="M234" s="24"/>
      <c r="N234" s="24"/>
      <c r="O234" s="24"/>
      <c r="P234" s="24"/>
    </row>
    <row r="235" spans="1:16" s="3" customFormat="1" ht="15" customHeight="1">
      <c r="A235" s="22"/>
      <c r="D235" s="71"/>
      <c r="E235" s="23"/>
      <c r="F235" s="23"/>
      <c r="G235" s="23"/>
      <c r="H235" s="24"/>
      <c r="I235" s="26"/>
      <c r="J235" s="23"/>
      <c r="K235" s="23"/>
      <c r="L235" s="23"/>
      <c r="M235" s="24"/>
      <c r="N235" s="24"/>
      <c r="O235" s="24"/>
      <c r="P235" s="24"/>
    </row>
    <row r="236" spans="1:16" s="3" customFormat="1" ht="15" customHeight="1">
      <c r="A236" s="22"/>
      <c r="D236" s="71"/>
      <c r="E236" s="23"/>
      <c r="F236" s="23"/>
      <c r="G236" s="23"/>
      <c r="H236" s="24"/>
      <c r="I236" s="26"/>
      <c r="J236" s="23"/>
      <c r="K236" s="23"/>
      <c r="L236" s="23"/>
      <c r="M236" s="24"/>
      <c r="N236" s="24"/>
      <c r="O236" s="24"/>
      <c r="P236" s="24"/>
    </row>
    <row r="237" spans="1:16" s="3" customFormat="1" ht="15" customHeight="1">
      <c r="A237" s="22"/>
      <c r="D237" s="71"/>
      <c r="E237" s="23"/>
      <c r="F237" s="23"/>
      <c r="G237" s="23"/>
      <c r="H237" s="24"/>
      <c r="I237" s="26"/>
      <c r="J237" s="23"/>
      <c r="K237" s="23"/>
      <c r="L237" s="23"/>
      <c r="M237" s="24"/>
      <c r="N237" s="24"/>
      <c r="O237" s="24"/>
      <c r="P237" s="24"/>
    </row>
    <row r="238" spans="1:16" s="3" customFormat="1" ht="15" customHeight="1">
      <c r="A238" s="22"/>
      <c r="D238" s="71"/>
      <c r="E238" s="23"/>
      <c r="F238" s="23"/>
      <c r="G238" s="23"/>
      <c r="H238" s="24"/>
      <c r="I238" s="26"/>
      <c r="J238" s="23"/>
      <c r="K238" s="23"/>
      <c r="L238" s="23"/>
      <c r="M238" s="24"/>
      <c r="N238" s="24"/>
      <c r="O238" s="24"/>
      <c r="P238" s="24"/>
    </row>
    <row r="239" spans="1:16" s="3" customFormat="1" ht="15" customHeight="1">
      <c r="A239" s="22"/>
      <c r="D239" s="71"/>
      <c r="E239" s="23"/>
      <c r="F239" s="23"/>
      <c r="G239" s="23"/>
      <c r="H239" s="24"/>
      <c r="I239" s="26"/>
      <c r="J239" s="23"/>
      <c r="K239" s="23"/>
      <c r="L239" s="23"/>
      <c r="M239" s="24"/>
      <c r="N239" s="24"/>
      <c r="O239" s="24"/>
      <c r="P239" s="24"/>
    </row>
    <row r="240" spans="1:16" s="3" customFormat="1" ht="15" customHeight="1">
      <c r="A240" s="22"/>
      <c r="D240" s="71"/>
      <c r="E240" s="23"/>
      <c r="F240" s="23"/>
      <c r="G240" s="23"/>
      <c r="H240" s="24"/>
      <c r="I240" s="26"/>
      <c r="J240" s="23"/>
      <c r="K240" s="23"/>
      <c r="L240" s="23"/>
      <c r="M240" s="24"/>
      <c r="N240" s="24"/>
      <c r="O240" s="24"/>
      <c r="P240" s="24"/>
    </row>
    <row r="241" spans="1:16" s="3" customFormat="1" ht="15" customHeight="1">
      <c r="A241" s="22"/>
      <c r="D241" s="71"/>
      <c r="E241" s="23"/>
      <c r="F241" s="23"/>
      <c r="G241" s="23"/>
      <c r="H241" s="24"/>
      <c r="I241" s="26"/>
      <c r="J241" s="23"/>
      <c r="K241" s="23"/>
      <c r="L241" s="23"/>
      <c r="M241" s="24"/>
      <c r="N241" s="24"/>
      <c r="O241" s="24"/>
      <c r="P241" s="24"/>
    </row>
    <row r="242" spans="1:16" s="3" customFormat="1" ht="15" customHeight="1">
      <c r="A242" s="22"/>
      <c r="D242" s="71"/>
      <c r="E242" s="23"/>
      <c r="F242" s="23"/>
      <c r="G242" s="23"/>
      <c r="H242" s="24"/>
      <c r="I242" s="26"/>
      <c r="J242" s="23"/>
      <c r="K242" s="23"/>
      <c r="L242" s="23"/>
      <c r="M242" s="24"/>
      <c r="N242" s="24"/>
      <c r="O242" s="24"/>
      <c r="P242" s="24"/>
    </row>
    <row r="243" spans="1:16" s="3" customFormat="1" ht="15" customHeight="1">
      <c r="A243" s="22"/>
      <c r="D243" s="71"/>
      <c r="E243" s="23"/>
      <c r="F243" s="23"/>
      <c r="G243" s="23"/>
      <c r="H243" s="24"/>
      <c r="I243" s="26"/>
      <c r="J243" s="23"/>
      <c r="K243" s="23"/>
      <c r="L243" s="23"/>
      <c r="M243" s="24"/>
      <c r="N243" s="24"/>
      <c r="O243" s="24"/>
      <c r="P243" s="24"/>
    </row>
    <row r="244" spans="1:16" s="3" customFormat="1" ht="15" customHeight="1">
      <c r="A244" s="22"/>
      <c r="D244" s="71"/>
      <c r="E244" s="23"/>
      <c r="F244" s="23"/>
      <c r="G244" s="23"/>
      <c r="H244" s="24"/>
      <c r="I244" s="26"/>
      <c r="J244" s="23"/>
      <c r="K244" s="23"/>
      <c r="L244" s="23"/>
      <c r="M244" s="24"/>
      <c r="N244" s="24"/>
      <c r="O244" s="24"/>
      <c r="P244" s="24"/>
    </row>
    <row r="245" spans="1:16" s="3" customFormat="1" ht="15" customHeight="1">
      <c r="A245" s="22"/>
      <c r="D245" s="71"/>
      <c r="E245" s="23"/>
      <c r="F245" s="23"/>
      <c r="G245" s="23"/>
      <c r="H245" s="24"/>
      <c r="I245" s="26"/>
      <c r="J245" s="23"/>
      <c r="K245" s="23"/>
      <c r="L245" s="23"/>
      <c r="M245" s="24"/>
      <c r="N245" s="24"/>
      <c r="O245" s="24"/>
      <c r="P245" s="24"/>
    </row>
    <row r="246" spans="1:16" s="3" customFormat="1" ht="15" customHeight="1">
      <c r="A246" s="22"/>
      <c r="D246" s="71"/>
      <c r="E246" s="23"/>
      <c r="F246" s="23"/>
      <c r="G246" s="23"/>
      <c r="H246" s="24"/>
      <c r="I246" s="26"/>
      <c r="J246" s="23"/>
      <c r="K246" s="23"/>
      <c r="L246" s="23"/>
      <c r="M246" s="24"/>
      <c r="N246" s="24"/>
      <c r="O246" s="24"/>
      <c r="P246" s="24"/>
    </row>
    <row r="247" spans="1:16" s="3" customFormat="1" ht="15" customHeight="1">
      <c r="A247" s="22"/>
      <c r="D247" s="71"/>
      <c r="E247" s="23"/>
      <c r="F247" s="23"/>
      <c r="G247" s="23"/>
      <c r="H247" s="24"/>
      <c r="I247" s="26"/>
      <c r="J247" s="23"/>
      <c r="K247" s="23"/>
      <c r="L247" s="23"/>
      <c r="M247" s="24"/>
      <c r="N247" s="24"/>
      <c r="O247" s="24"/>
      <c r="P247" s="24"/>
    </row>
    <row r="248" spans="1:16" s="3" customFormat="1" ht="15" customHeight="1">
      <c r="A248" s="22"/>
      <c r="D248" s="71"/>
      <c r="E248" s="23"/>
      <c r="F248" s="23"/>
      <c r="G248" s="23"/>
      <c r="H248" s="24"/>
      <c r="I248" s="26"/>
      <c r="J248" s="23"/>
      <c r="K248" s="23"/>
      <c r="L248" s="23"/>
      <c r="M248" s="24"/>
      <c r="N248" s="24"/>
      <c r="O248" s="24"/>
      <c r="P248" s="24"/>
    </row>
    <row r="249" spans="1:16" s="3" customFormat="1" ht="15" customHeight="1">
      <c r="A249" s="22"/>
      <c r="D249" s="71"/>
      <c r="E249" s="23"/>
      <c r="F249" s="23"/>
      <c r="G249" s="23"/>
      <c r="H249" s="24"/>
      <c r="I249" s="26"/>
      <c r="J249" s="23"/>
      <c r="K249" s="23"/>
      <c r="L249" s="23"/>
      <c r="M249" s="24"/>
      <c r="N249" s="24"/>
      <c r="O249" s="24"/>
      <c r="P249" s="24"/>
    </row>
    <row r="250" spans="1:16" s="3" customFormat="1" ht="15" customHeight="1">
      <c r="A250" s="22"/>
      <c r="D250" s="71"/>
      <c r="E250" s="23"/>
      <c r="F250" s="23"/>
      <c r="G250" s="23"/>
      <c r="H250" s="24"/>
      <c r="I250" s="26"/>
      <c r="J250" s="23"/>
      <c r="K250" s="23"/>
      <c r="L250" s="23"/>
      <c r="M250" s="24"/>
      <c r="N250" s="24"/>
      <c r="O250" s="24"/>
      <c r="P250" s="24"/>
    </row>
    <row r="251" spans="1:16" s="3" customFormat="1" ht="15" customHeight="1">
      <c r="A251" s="22"/>
      <c r="D251" s="71"/>
      <c r="E251" s="23"/>
      <c r="F251" s="23"/>
      <c r="G251" s="23"/>
      <c r="H251" s="24"/>
      <c r="I251" s="26"/>
      <c r="J251" s="23"/>
      <c r="K251" s="23"/>
      <c r="L251" s="23"/>
      <c r="M251" s="24"/>
      <c r="N251" s="24"/>
      <c r="O251" s="24"/>
      <c r="P251" s="24"/>
    </row>
    <row r="252" spans="1:16" s="3" customFormat="1" ht="15" customHeight="1">
      <c r="A252" s="22"/>
      <c r="D252" s="71"/>
      <c r="E252" s="23"/>
      <c r="F252" s="23"/>
      <c r="G252" s="23"/>
      <c r="H252" s="24"/>
      <c r="I252" s="26"/>
      <c r="J252" s="23"/>
      <c r="K252" s="23"/>
      <c r="L252" s="23"/>
      <c r="M252" s="24"/>
      <c r="N252" s="24"/>
      <c r="O252" s="24"/>
      <c r="P252" s="24"/>
    </row>
    <row r="253" spans="1:16" s="3" customFormat="1" ht="15" customHeight="1">
      <c r="A253" s="22"/>
      <c r="D253" s="71"/>
      <c r="E253" s="23"/>
      <c r="F253" s="23"/>
      <c r="G253" s="23"/>
      <c r="H253" s="24"/>
      <c r="I253" s="26"/>
      <c r="J253" s="23"/>
      <c r="K253" s="23"/>
      <c r="L253" s="23"/>
      <c r="M253" s="24"/>
      <c r="N253" s="24"/>
      <c r="O253" s="24"/>
      <c r="P253" s="24"/>
    </row>
    <row r="254" spans="1:16" s="3" customFormat="1" ht="15" customHeight="1">
      <c r="A254" s="22"/>
      <c r="D254" s="71"/>
      <c r="E254" s="23"/>
      <c r="F254" s="23"/>
      <c r="G254" s="23"/>
      <c r="H254" s="24"/>
      <c r="I254" s="26"/>
      <c r="J254" s="23"/>
      <c r="K254" s="23"/>
      <c r="L254" s="23"/>
      <c r="M254" s="24"/>
      <c r="N254" s="24"/>
      <c r="O254" s="24"/>
      <c r="P254" s="24"/>
    </row>
    <row r="255" spans="1:16" s="3" customFormat="1" ht="15" customHeight="1">
      <c r="A255" s="22"/>
      <c r="D255" s="71"/>
      <c r="E255" s="23"/>
      <c r="F255" s="23"/>
      <c r="G255" s="23"/>
      <c r="H255" s="24"/>
      <c r="I255" s="26"/>
      <c r="J255" s="23"/>
      <c r="K255" s="23"/>
      <c r="L255" s="23"/>
      <c r="M255" s="24"/>
      <c r="N255" s="24"/>
      <c r="O255" s="24"/>
      <c r="P255" s="24"/>
    </row>
    <row r="256" spans="1:16" s="3" customFormat="1" ht="15" customHeight="1">
      <c r="A256" s="22"/>
      <c r="D256" s="71"/>
      <c r="E256" s="23"/>
      <c r="F256" s="23"/>
      <c r="G256" s="23"/>
      <c r="H256" s="24"/>
      <c r="I256" s="26"/>
      <c r="J256" s="23"/>
      <c r="K256" s="23"/>
      <c r="L256" s="23"/>
      <c r="M256" s="24"/>
      <c r="N256" s="24"/>
      <c r="O256" s="24"/>
      <c r="P256" s="24"/>
    </row>
    <row r="257" spans="1:16" s="3" customFormat="1" ht="15" customHeight="1">
      <c r="A257" s="22"/>
      <c r="D257" s="71"/>
      <c r="E257" s="23"/>
      <c r="F257" s="23"/>
      <c r="G257" s="23"/>
      <c r="H257" s="24"/>
      <c r="I257" s="26"/>
      <c r="J257" s="23"/>
      <c r="K257" s="23"/>
      <c r="L257" s="23"/>
      <c r="M257" s="24"/>
      <c r="N257" s="24"/>
      <c r="O257" s="24"/>
      <c r="P257" s="24"/>
    </row>
    <row r="258" spans="1:16" s="3" customFormat="1" ht="15" customHeight="1">
      <c r="A258" s="22"/>
      <c r="D258" s="71"/>
      <c r="E258" s="23"/>
      <c r="F258" s="23"/>
      <c r="G258" s="23"/>
      <c r="H258" s="24"/>
      <c r="I258" s="26"/>
      <c r="J258" s="23"/>
      <c r="K258" s="23"/>
      <c r="L258" s="23"/>
      <c r="M258" s="24"/>
      <c r="N258" s="24"/>
      <c r="O258" s="24"/>
      <c r="P258" s="24"/>
    </row>
    <row r="259" spans="1:16" s="3" customFormat="1" ht="15" customHeight="1">
      <c r="A259" s="22"/>
      <c r="D259" s="71"/>
      <c r="E259" s="23"/>
      <c r="F259" s="23"/>
      <c r="G259" s="23"/>
      <c r="H259" s="24"/>
      <c r="I259" s="26"/>
      <c r="J259" s="23"/>
      <c r="K259" s="23"/>
      <c r="L259" s="23"/>
      <c r="M259" s="24"/>
      <c r="N259" s="24"/>
      <c r="O259" s="24"/>
      <c r="P259" s="24"/>
    </row>
    <row r="260" spans="1:16" s="3" customFormat="1" ht="15" customHeight="1">
      <c r="A260" s="22"/>
      <c r="D260" s="71"/>
      <c r="E260" s="23"/>
      <c r="F260" s="23"/>
      <c r="G260" s="23"/>
      <c r="H260" s="24"/>
      <c r="I260" s="26"/>
      <c r="J260" s="23"/>
      <c r="K260" s="23"/>
      <c r="L260" s="23"/>
      <c r="M260" s="24"/>
      <c r="N260" s="24"/>
      <c r="O260" s="24"/>
      <c r="P260" s="24"/>
    </row>
    <row r="261" spans="1:16" s="3" customFormat="1" ht="15" customHeight="1">
      <c r="A261" s="22"/>
      <c r="D261" s="71"/>
      <c r="E261" s="23"/>
      <c r="F261" s="23"/>
      <c r="G261" s="23"/>
      <c r="H261" s="24"/>
      <c r="I261" s="26"/>
      <c r="J261" s="23"/>
      <c r="K261" s="23"/>
      <c r="L261" s="23"/>
      <c r="M261" s="24"/>
      <c r="N261" s="24"/>
      <c r="O261" s="24"/>
      <c r="P261" s="24"/>
    </row>
    <row r="262" spans="1:16" s="3" customFormat="1" ht="15" customHeight="1">
      <c r="A262" s="22"/>
      <c r="D262" s="71"/>
      <c r="E262" s="23"/>
      <c r="F262" s="23"/>
      <c r="G262" s="23"/>
      <c r="H262" s="24"/>
      <c r="I262" s="26"/>
      <c r="J262" s="23"/>
      <c r="K262" s="23"/>
      <c r="L262" s="23"/>
      <c r="M262" s="24"/>
      <c r="N262" s="24"/>
      <c r="O262" s="24"/>
      <c r="P262" s="24"/>
    </row>
    <row r="263" spans="1:16" s="3" customFormat="1" ht="15" customHeight="1">
      <c r="A263" s="22"/>
      <c r="D263" s="71"/>
      <c r="E263" s="23"/>
      <c r="F263" s="23"/>
      <c r="G263" s="23"/>
      <c r="H263" s="24"/>
      <c r="I263" s="26"/>
      <c r="J263" s="23"/>
      <c r="K263" s="23"/>
      <c r="L263" s="23"/>
      <c r="M263" s="24"/>
      <c r="N263" s="24"/>
      <c r="O263" s="24"/>
      <c r="P263" s="24"/>
    </row>
    <row r="264" spans="1:16" s="3" customFormat="1" ht="15" customHeight="1">
      <c r="A264" s="22"/>
      <c r="D264" s="71"/>
      <c r="E264" s="23"/>
      <c r="F264" s="23"/>
      <c r="G264" s="23"/>
      <c r="H264" s="24"/>
      <c r="I264" s="26"/>
      <c r="J264" s="23"/>
      <c r="K264" s="23"/>
      <c r="L264" s="23"/>
      <c r="M264" s="24"/>
      <c r="N264" s="24"/>
      <c r="O264" s="24"/>
      <c r="P264" s="24"/>
    </row>
    <row r="265" spans="1:16" s="3" customFormat="1" ht="15" customHeight="1">
      <c r="A265" s="22"/>
      <c r="D265" s="71"/>
      <c r="E265" s="23"/>
      <c r="F265" s="23"/>
      <c r="G265" s="23"/>
      <c r="H265" s="24"/>
      <c r="I265" s="26"/>
      <c r="J265" s="23"/>
      <c r="K265" s="23"/>
      <c r="L265" s="23"/>
      <c r="M265" s="24"/>
      <c r="N265" s="24"/>
      <c r="O265" s="24"/>
      <c r="P265" s="24"/>
    </row>
    <row r="266" spans="1:16" s="3" customFormat="1" ht="15" customHeight="1">
      <c r="A266" s="22"/>
      <c r="D266" s="71"/>
      <c r="E266" s="23"/>
      <c r="F266" s="23"/>
      <c r="G266" s="23"/>
      <c r="H266" s="24"/>
      <c r="I266" s="26"/>
      <c r="J266" s="23"/>
      <c r="K266" s="23"/>
      <c r="L266" s="23"/>
      <c r="M266" s="24"/>
      <c r="N266" s="24"/>
      <c r="O266" s="24"/>
      <c r="P266" s="24"/>
    </row>
    <row r="267" spans="1:16" s="3" customFormat="1" ht="15" customHeight="1">
      <c r="A267" s="22"/>
      <c r="D267" s="71"/>
      <c r="E267" s="23"/>
      <c r="F267" s="23"/>
      <c r="G267" s="23"/>
      <c r="H267" s="24"/>
      <c r="I267" s="26"/>
      <c r="J267" s="23"/>
      <c r="K267" s="23"/>
      <c r="L267" s="23"/>
      <c r="M267" s="24"/>
      <c r="N267" s="24"/>
      <c r="O267" s="24"/>
      <c r="P267" s="24"/>
    </row>
    <row r="268" spans="1:16" s="3" customFormat="1" ht="15" customHeight="1">
      <c r="A268" s="22"/>
      <c r="D268" s="71"/>
      <c r="E268" s="23"/>
      <c r="F268" s="23"/>
      <c r="G268" s="23"/>
      <c r="H268" s="24"/>
      <c r="I268" s="26"/>
      <c r="J268" s="23"/>
      <c r="K268" s="23"/>
      <c r="L268" s="23"/>
      <c r="M268" s="24"/>
      <c r="N268" s="24"/>
      <c r="O268" s="24"/>
      <c r="P268" s="24"/>
    </row>
    <row r="269" spans="1:16" s="3" customFormat="1" ht="15" customHeight="1">
      <c r="A269" s="22"/>
      <c r="D269" s="71"/>
      <c r="E269" s="23"/>
      <c r="F269" s="23"/>
      <c r="G269" s="23"/>
      <c r="H269" s="24"/>
      <c r="I269" s="26"/>
      <c r="J269" s="23"/>
      <c r="K269" s="23"/>
      <c r="L269" s="23"/>
      <c r="M269" s="24"/>
      <c r="N269" s="24"/>
      <c r="O269" s="24"/>
      <c r="P269" s="24"/>
    </row>
    <row r="270" spans="1:16" s="3" customFormat="1" ht="15" customHeight="1">
      <c r="A270" s="22"/>
      <c r="D270" s="71"/>
      <c r="E270" s="23"/>
      <c r="F270" s="23"/>
      <c r="G270" s="23"/>
      <c r="H270" s="24"/>
      <c r="I270" s="26"/>
      <c r="J270" s="23"/>
      <c r="K270" s="23"/>
      <c r="L270" s="23"/>
      <c r="M270" s="24"/>
      <c r="N270" s="24"/>
      <c r="O270" s="24"/>
      <c r="P270" s="24"/>
    </row>
    <row r="271" spans="1:16" s="3" customFormat="1" ht="15" customHeight="1">
      <c r="A271" s="22"/>
      <c r="D271" s="71"/>
      <c r="E271" s="23"/>
      <c r="F271" s="23"/>
      <c r="G271" s="23"/>
      <c r="H271" s="24"/>
      <c r="I271" s="26"/>
      <c r="J271" s="23"/>
      <c r="K271" s="23"/>
      <c r="L271" s="23"/>
      <c r="M271" s="24"/>
      <c r="N271" s="24"/>
      <c r="O271" s="24"/>
      <c r="P271" s="24"/>
    </row>
    <row r="272" spans="1:16" s="3" customFormat="1" ht="15" customHeight="1">
      <c r="A272" s="22"/>
      <c r="D272" s="71"/>
      <c r="E272" s="23"/>
      <c r="F272" s="23"/>
      <c r="G272" s="23"/>
      <c r="H272" s="24"/>
      <c r="I272" s="26"/>
      <c r="J272" s="23"/>
      <c r="K272" s="23"/>
      <c r="L272" s="23"/>
      <c r="M272" s="24"/>
      <c r="N272" s="24"/>
      <c r="O272" s="24"/>
      <c r="P272" s="24"/>
    </row>
    <row r="273" spans="1:16" s="3" customFormat="1" ht="15" customHeight="1">
      <c r="A273" s="22"/>
      <c r="D273" s="71"/>
      <c r="E273" s="23"/>
      <c r="F273" s="23"/>
      <c r="G273" s="23"/>
      <c r="H273" s="24"/>
      <c r="I273" s="26"/>
      <c r="J273" s="23"/>
      <c r="K273" s="23"/>
      <c r="L273" s="23"/>
      <c r="M273" s="24"/>
      <c r="N273" s="24"/>
      <c r="O273" s="24"/>
      <c r="P273" s="24"/>
    </row>
    <row r="274" spans="1:16" s="3" customFormat="1" ht="15" customHeight="1">
      <c r="A274" s="22"/>
      <c r="D274" s="71"/>
      <c r="E274" s="23"/>
      <c r="F274" s="23"/>
      <c r="G274" s="23"/>
      <c r="H274" s="24"/>
      <c r="I274" s="26"/>
      <c r="J274" s="23"/>
      <c r="K274" s="23"/>
      <c r="L274" s="23"/>
      <c r="M274" s="24"/>
      <c r="N274" s="24"/>
      <c r="O274" s="24"/>
      <c r="P274" s="24"/>
    </row>
    <row r="275" spans="1:16" s="3" customFormat="1" ht="15" customHeight="1">
      <c r="A275" s="22"/>
      <c r="D275" s="71"/>
      <c r="E275" s="23"/>
      <c r="F275" s="23"/>
      <c r="G275" s="23"/>
      <c r="H275" s="24"/>
      <c r="I275" s="26"/>
      <c r="J275" s="23"/>
      <c r="K275" s="23"/>
      <c r="L275" s="23"/>
      <c r="M275" s="24"/>
      <c r="N275" s="24"/>
      <c r="O275" s="24"/>
      <c r="P275" s="24"/>
    </row>
    <row r="276" spans="1:16" s="3" customFormat="1" ht="15" customHeight="1">
      <c r="A276" s="22"/>
      <c r="D276" s="71"/>
      <c r="E276" s="23"/>
      <c r="F276" s="23"/>
      <c r="G276" s="23"/>
      <c r="H276" s="24"/>
      <c r="I276" s="26"/>
      <c r="J276" s="23"/>
      <c r="K276" s="23"/>
      <c r="L276" s="23"/>
      <c r="M276" s="24"/>
      <c r="N276" s="24"/>
      <c r="O276" s="24"/>
      <c r="P276" s="24"/>
    </row>
    <row r="277" spans="1:16" s="3" customFormat="1" ht="15" customHeight="1">
      <c r="A277" s="22"/>
      <c r="D277" s="71"/>
      <c r="E277" s="23"/>
      <c r="F277" s="23"/>
      <c r="G277" s="23"/>
      <c r="H277" s="24"/>
      <c r="I277" s="26"/>
      <c r="J277" s="23"/>
      <c r="K277" s="23"/>
      <c r="L277" s="23"/>
      <c r="M277" s="24"/>
      <c r="N277" s="24"/>
      <c r="O277" s="24"/>
      <c r="P277" s="24"/>
    </row>
    <row r="278" spans="1:16" s="3" customFormat="1" ht="15" customHeight="1">
      <c r="A278" s="22"/>
      <c r="D278" s="71"/>
      <c r="E278" s="23"/>
      <c r="F278" s="23"/>
      <c r="G278" s="23"/>
      <c r="H278" s="24"/>
      <c r="I278" s="26"/>
      <c r="J278" s="23"/>
      <c r="K278" s="23"/>
      <c r="L278" s="23"/>
      <c r="M278" s="24"/>
      <c r="N278" s="24"/>
      <c r="O278" s="24"/>
      <c r="P278" s="24"/>
    </row>
    <row r="279" spans="1:16" s="3" customFormat="1" ht="15" customHeight="1">
      <c r="A279" s="22"/>
      <c r="D279" s="71"/>
      <c r="E279" s="23"/>
      <c r="F279" s="23"/>
      <c r="G279" s="23"/>
      <c r="H279" s="24"/>
      <c r="I279" s="26"/>
      <c r="J279" s="23"/>
      <c r="K279" s="23"/>
      <c r="L279" s="23"/>
      <c r="M279" s="24"/>
      <c r="N279" s="24"/>
      <c r="O279" s="24"/>
      <c r="P279" s="24"/>
    </row>
    <row r="280" spans="1:16" s="3" customFormat="1" ht="15" customHeight="1">
      <c r="A280" s="22"/>
      <c r="D280" s="71"/>
      <c r="E280" s="23"/>
      <c r="F280" s="23"/>
      <c r="G280" s="23"/>
      <c r="H280" s="24"/>
      <c r="I280" s="26"/>
      <c r="J280" s="23"/>
      <c r="K280" s="23"/>
      <c r="L280" s="23"/>
      <c r="M280" s="24"/>
      <c r="N280" s="24"/>
      <c r="O280" s="24"/>
      <c r="P280" s="24"/>
    </row>
    <row r="281" spans="1:16" s="3" customFormat="1" ht="15" customHeight="1">
      <c r="A281" s="22"/>
      <c r="D281" s="71"/>
      <c r="E281" s="23"/>
      <c r="F281" s="23"/>
      <c r="G281" s="23"/>
      <c r="H281" s="24"/>
      <c r="I281" s="26"/>
      <c r="J281" s="23"/>
      <c r="K281" s="23"/>
      <c r="L281" s="23"/>
      <c r="M281" s="24"/>
      <c r="N281" s="24"/>
      <c r="O281" s="24"/>
      <c r="P281" s="24"/>
    </row>
    <row r="282" spans="1:16" s="3" customFormat="1" ht="15" customHeight="1">
      <c r="A282" s="22"/>
      <c r="D282" s="71"/>
      <c r="E282" s="23"/>
      <c r="F282" s="23"/>
      <c r="G282" s="23"/>
      <c r="H282" s="24"/>
      <c r="I282" s="26"/>
      <c r="J282" s="23"/>
      <c r="K282" s="23"/>
      <c r="L282" s="23"/>
      <c r="M282" s="24"/>
      <c r="N282" s="24"/>
      <c r="O282" s="24"/>
      <c r="P282" s="24"/>
    </row>
    <row r="283" spans="1:16" s="3" customFormat="1" ht="15" customHeight="1">
      <c r="A283" s="22"/>
      <c r="D283" s="71"/>
      <c r="E283" s="23"/>
      <c r="F283" s="23"/>
      <c r="G283" s="23"/>
      <c r="H283" s="24"/>
      <c r="I283" s="26"/>
      <c r="J283" s="23"/>
      <c r="K283" s="23"/>
      <c r="L283" s="23"/>
      <c r="M283" s="24"/>
      <c r="N283" s="24"/>
      <c r="O283" s="24"/>
      <c r="P283" s="24"/>
    </row>
    <row r="284" spans="1:16" s="3" customFormat="1" ht="15" customHeight="1">
      <c r="A284" s="22"/>
      <c r="D284" s="71"/>
      <c r="E284" s="23"/>
      <c r="F284" s="23"/>
      <c r="G284" s="23"/>
      <c r="H284" s="24"/>
      <c r="I284" s="26"/>
      <c r="J284" s="23"/>
      <c r="K284" s="23"/>
      <c r="L284" s="23"/>
      <c r="M284" s="24"/>
      <c r="N284" s="24"/>
      <c r="O284" s="24"/>
      <c r="P284" s="24"/>
    </row>
    <row r="285" spans="1:16" s="3" customFormat="1" ht="15" customHeight="1">
      <c r="A285" s="22"/>
      <c r="D285" s="71"/>
      <c r="E285" s="23"/>
      <c r="F285" s="23"/>
      <c r="G285" s="23"/>
      <c r="H285" s="24"/>
      <c r="I285" s="26"/>
      <c r="J285" s="23"/>
      <c r="K285" s="23"/>
      <c r="L285" s="23"/>
      <c r="M285" s="24"/>
      <c r="N285" s="24"/>
      <c r="O285" s="24"/>
      <c r="P285" s="24"/>
    </row>
    <row r="286" spans="1:16" s="3" customFormat="1" ht="15" customHeight="1">
      <c r="A286" s="22"/>
      <c r="D286" s="71"/>
      <c r="E286" s="23"/>
      <c r="F286" s="23"/>
      <c r="G286" s="23"/>
      <c r="H286" s="24"/>
      <c r="I286" s="26"/>
      <c r="J286" s="23"/>
      <c r="K286" s="23"/>
      <c r="L286" s="23"/>
      <c r="M286" s="24"/>
      <c r="N286" s="24"/>
      <c r="O286" s="24"/>
      <c r="P286" s="24"/>
    </row>
    <row r="287" spans="1:16" s="3" customFormat="1" ht="15" customHeight="1">
      <c r="A287" s="22"/>
      <c r="D287" s="71"/>
      <c r="E287" s="23"/>
      <c r="F287" s="23"/>
      <c r="G287" s="23"/>
      <c r="H287" s="24"/>
      <c r="I287" s="26"/>
      <c r="J287" s="23"/>
      <c r="K287" s="23"/>
      <c r="L287" s="23"/>
      <c r="M287" s="24"/>
      <c r="N287" s="24"/>
      <c r="O287" s="24"/>
      <c r="P287" s="24"/>
    </row>
    <row r="288" spans="1:16" s="3" customFormat="1" ht="15" customHeight="1">
      <c r="A288" s="22"/>
      <c r="D288" s="71"/>
      <c r="E288" s="23"/>
      <c r="F288" s="23"/>
      <c r="G288" s="23"/>
      <c r="H288" s="24"/>
      <c r="I288" s="26"/>
      <c r="J288" s="23"/>
      <c r="K288" s="23"/>
      <c r="L288" s="23"/>
      <c r="M288" s="24"/>
      <c r="N288" s="24"/>
      <c r="O288" s="24"/>
      <c r="P288" s="24"/>
    </row>
    <row r="289" spans="1:16" s="3" customFormat="1" ht="15" customHeight="1">
      <c r="A289" s="22"/>
      <c r="D289" s="71"/>
      <c r="E289" s="23"/>
      <c r="F289" s="23"/>
      <c r="G289" s="23"/>
      <c r="H289" s="24"/>
      <c r="I289" s="26"/>
      <c r="J289" s="23"/>
      <c r="K289" s="23"/>
      <c r="L289" s="23"/>
      <c r="M289" s="24"/>
      <c r="N289" s="24"/>
      <c r="O289" s="24"/>
      <c r="P289" s="24"/>
    </row>
    <row r="290" spans="1:16" s="3" customFormat="1" ht="15" customHeight="1">
      <c r="A290" s="22"/>
      <c r="D290" s="71"/>
      <c r="E290" s="23"/>
      <c r="F290" s="23"/>
      <c r="G290" s="23"/>
      <c r="H290" s="24"/>
      <c r="I290" s="26"/>
      <c r="J290" s="23"/>
      <c r="K290" s="23"/>
      <c r="L290" s="23"/>
      <c r="M290" s="24"/>
      <c r="N290" s="24"/>
      <c r="O290" s="24"/>
      <c r="P290" s="24"/>
    </row>
    <row r="291" spans="1:16" s="3" customFormat="1" ht="15" customHeight="1">
      <c r="A291" s="22"/>
      <c r="D291" s="71"/>
      <c r="E291" s="23"/>
      <c r="F291" s="23"/>
      <c r="G291" s="23"/>
      <c r="H291" s="24"/>
      <c r="I291" s="26"/>
      <c r="J291" s="23"/>
      <c r="K291" s="23"/>
      <c r="L291" s="23"/>
      <c r="M291" s="24"/>
      <c r="N291" s="24"/>
      <c r="O291" s="24"/>
      <c r="P291" s="24"/>
    </row>
    <row r="292" spans="1:16" s="3" customFormat="1" ht="15" customHeight="1">
      <c r="A292" s="22"/>
      <c r="D292" s="71"/>
      <c r="E292" s="23"/>
      <c r="F292" s="23"/>
      <c r="G292" s="23"/>
      <c r="H292" s="24"/>
      <c r="I292" s="26"/>
      <c r="J292" s="23"/>
      <c r="K292" s="23"/>
      <c r="L292" s="23"/>
      <c r="M292" s="24"/>
      <c r="N292" s="24"/>
      <c r="O292" s="24"/>
      <c r="P292" s="24"/>
    </row>
    <row r="293" spans="1:16" s="3" customFormat="1" ht="15" customHeight="1">
      <c r="A293" s="22"/>
      <c r="D293" s="71"/>
      <c r="E293" s="23"/>
      <c r="F293" s="23"/>
      <c r="G293" s="23"/>
      <c r="H293" s="24"/>
      <c r="I293" s="26"/>
      <c r="J293" s="23"/>
      <c r="K293" s="23"/>
      <c r="L293" s="23"/>
      <c r="M293" s="24"/>
      <c r="N293" s="24"/>
      <c r="O293" s="24"/>
      <c r="P293" s="24"/>
    </row>
    <row r="294" spans="1:16" s="3" customFormat="1" ht="15" customHeight="1">
      <c r="A294" s="22"/>
      <c r="D294" s="71"/>
      <c r="E294" s="23"/>
      <c r="F294" s="23"/>
      <c r="G294" s="23"/>
      <c r="H294" s="24"/>
      <c r="I294" s="26"/>
      <c r="J294" s="23"/>
      <c r="K294" s="23"/>
      <c r="L294" s="23"/>
      <c r="M294" s="24"/>
      <c r="N294" s="24"/>
      <c r="O294" s="24"/>
      <c r="P294" s="24"/>
    </row>
    <row r="295" spans="1:16" s="3" customFormat="1" ht="15" customHeight="1">
      <c r="A295" s="22"/>
      <c r="D295" s="71"/>
      <c r="E295" s="23"/>
      <c r="F295" s="23"/>
      <c r="G295" s="23"/>
      <c r="H295" s="24"/>
      <c r="I295" s="26"/>
      <c r="J295" s="23"/>
      <c r="K295" s="23"/>
      <c r="L295" s="23"/>
      <c r="M295" s="24"/>
      <c r="N295" s="24"/>
      <c r="O295" s="24"/>
      <c r="P295" s="24"/>
    </row>
    <row r="296" spans="1:16" s="3" customFormat="1" ht="15" customHeight="1">
      <c r="A296" s="22"/>
      <c r="D296" s="71"/>
      <c r="E296" s="23"/>
      <c r="F296" s="23"/>
      <c r="G296" s="23"/>
      <c r="H296" s="24"/>
      <c r="I296" s="26"/>
      <c r="J296" s="23"/>
      <c r="K296" s="23"/>
      <c r="L296" s="23"/>
      <c r="M296" s="24"/>
      <c r="N296" s="24"/>
      <c r="O296" s="24"/>
      <c r="P296" s="24"/>
    </row>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sheetData>
  <sheetProtection/>
  <autoFilter ref="A1:Q796"/>
  <mergeCells count="10">
    <mergeCell ref="S2:S4"/>
    <mergeCell ref="R2:R4"/>
    <mergeCell ref="K3:M3"/>
    <mergeCell ref="N3:P3"/>
    <mergeCell ref="A2:A4"/>
    <mergeCell ref="B2:B4"/>
    <mergeCell ref="C2:D4"/>
    <mergeCell ref="E2:H3"/>
    <mergeCell ref="J2:P2"/>
    <mergeCell ref="Q2:Q4"/>
  </mergeCells>
  <dataValidations count="1">
    <dataValidation allowBlank="1" showInputMessage="1" showErrorMessage="1" sqref="D32"/>
  </dataValidations>
  <printOptions horizontalCentered="1"/>
  <pageMargins left="0.1968503937007874" right="0.1968503937007874" top="0.5905511811023623" bottom="0.1968503937007874" header="0.31496062992125984" footer="0.5118110236220472"/>
  <pageSetup horizontalDpi="300" verticalDpi="300" orientation="landscape" paperSize="9" scale="51"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2014-03-24T08:50:34Z</cp:lastPrinted>
  <dcterms:created xsi:type="dcterms:W3CDTF">2006-12-11T05:48:40Z</dcterms:created>
  <dcterms:modified xsi:type="dcterms:W3CDTF">2014-03-24T09:04:03Z</dcterms:modified>
  <cp:category/>
  <cp:version/>
  <cp:contentType/>
  <cp:contentStatus/>
</cp:coreProperties>
</file>