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1CC32F6-273D-4F05-A82A-ABAF41B07017}" xr6:coauthVersionLast="47" xr6:coauthVersionMax="47" xr10:uidLastSave="{00000000-0000-0000-0000-000000000000}"/>
  <bookViews>
    <workbookView xWindow="-120" yWindow="-120" windowWidth="29040" windowHeight="1584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Area" localSheetId="0">'管理シート（本体）'!$A$1:$AZ$53</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EF9EFEA0-A7AA-491F-9475-7027FED04D6D}">
      <text>
        <r>
          <rPr>
            <sz val="9"/>
            <color indexed="81"/>
            <rFont val="MS P ゴシック"/>
            <family val="3"/>
            <charset val="128"/>
          </rPr>
          <t>県の協議会名</t>
        </r>
      </text>
    </comment>
    <comment ref="C9" authorId="0" shapeId="0" xr:uid="{B36BC694-20A9-4B07-97D1-F59F9B2B2D43}">
      <text>
        <r>
          <rPr>
            <sz val="9"/>
            <color indexed="81"/>
            <rFont val="MS P ゴシック"/>
            <family val="3"/>
            <charset val="128"/>
          </rPr>
          <t>会社名や組織名を記入</t>
        </r>
      </text>
    </commen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<sst xmlns="http://schemas.openxmlformats.org/spreadsheetml/2006/main" count="1001" uniqueCount="166">
  <si>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</si>
  <si>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</si>
  <si>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</si>
  <si>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</si>
  <si>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</si>
  <si>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</si>
  <si>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</si>
  <si>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</si>
  <si>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</si>
  <si>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</si>
  <si>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</si>
  <si>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</si>
  <si>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</si>
  <si>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</si>
  <si>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</si>
  <si>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</si>
  <si>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</si>
  <si>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</si>
  <si>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</si>
  <si>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</si>
  <si>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</si>
  <si>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</si>
  <si>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</si>
  <si>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</si>
  <si>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</si>
  <si>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</si>
  <si>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</si>
  <si>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</si>
  <si>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</si>
  <si>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</si>
  <si>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</si>
  <si>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</si>
  <si>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</si>
  <si>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</si>
  <si>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</si>
  <si>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</si>
  <si>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</si>
  <si>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</si>
  <si>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</si>
  <si>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</si>
  <si>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</si>
  <si>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</si>
  <si>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</si>
  <si>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</si>
  <si>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</si>
  <si>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</si>
  <si>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</si>
  <si>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</si>
  <si>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</si>
  <si>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</si>
  <si>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</si>
  <si>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</si>
  <si>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</si>
  <si>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</si>
  <si>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</si>
  <si>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</si>
  <si>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</si>
  <si>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</si>
  <si>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</si>
  <si>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</si>
  <si>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</si>
  <si>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</si>
  <si>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</si>
  <si>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</si>
  <si>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</si>
  <si>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</si>
  <si>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</si>
  <si>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</si>
  <si>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</si>
  <si>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</si>
  <si>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</si>
  <si>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</si>
  <si>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</si>
  <si>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</si>
  <si>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</si>
  <si>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</si>
  <si>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</si>
  <si>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</si>
  <si>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</si>
  <si>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</si>
  <si>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</si>
  <si>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</si>
  <si>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</si>
  <si>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</si>
  <si>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</si>
  <si>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</si>
  <si>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</si>
  <si>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</si>
  <si>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</si>
  <si>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</si>
  <si>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</si>
  <si>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</si>
  <si>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</si>
  <si>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</si>
  <si>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</si>
  <si>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</si>
  <si>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</si>
  <si>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</si>
  <si>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</si>
  <si>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</si>
  <si>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</si>
  <si>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</si>
  <si>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</si>
  <si>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</si>
  <si>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</si>
  <si>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</si>
  <si>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</si>
  <si>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</si>
  <si>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</si>
  <si>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</si>
  <si>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</si>
  <si>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</si>
  <si>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</si>
  <si>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</si>
  <si>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</si>
  <si>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</si>
  <si>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</si>
  <si>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</si>
  <si>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</si>
  <si>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</si>
  <si>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</si>
  <si>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</si>
  <si>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</si>
  <si>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</si>
  <si>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</si>
  <si>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</si>
  <si>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</si>
  <si>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</si>
  <si>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省エネルギー等対策推進計画期間</t>
    <rPh sb="0" eb="1">
      <t>ショウ</t>
    </rPh>
    <rPh sb="6" eb="7">
      <t>トウ</t>
    </rPh>
    <rPh sb="7" eb="9">
      <t>タイサク</t>
    </rPh>
    <rPh sb="9" eb="13">
      <t>スイシンケイカク</t>
    </rPh>
    <rPh sb="13" eb="15">
      <t>キカン</t>
    </rPh>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</si>
  <si>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</si>
  <si>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</si>
  <si>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</si>
  <si>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</si>
  <si>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</si>
  <si>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</si>
  <si>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</si>
  <si>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</si>
  <si>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</si>
  <si>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</si>
  <si>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</si>
  <si>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</si>
  <si>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</si>
  <si>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</si>
  <si>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</si>
  <si>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</si>
  <si>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</si>
  <si>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</si>
  <si>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</si>
  <si>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</si>
  <si>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</si>
  <si>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</si>
  <si>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</si>
  <si>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</si>
  <si>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</si>
  <si>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</si>
  <si>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</si>
  <si>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</si>
  <si>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</si>
  <si>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</si>
  <si>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</si>
  <si>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</si>
  <si>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</si>
  <si>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</si>
  <si>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</si>
  <si>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</si>
  <si>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青森県農業再生協議会</t>
    <rPh sb="0" eb="3">
      <t>アオモリケン</t>
    </rPh>
    <rPh sb="3" eb="5">
      <t>ノウギョウ</t>
    </rPh>
    <rPh sb="5" eb="7">
      <t>サイセイ</t>
    </rPh>
    <rPh sb="7" eb="10">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</si>
</sst>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9">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4" xfId="0" applyBorder="1" applyAlignment="1">
      <alignment horizontal="center" vertical="center" wrapText="1" shrinkToFit="1"/>
    </xf>
    <xf numFmtId="0" fontId="26" fillId="8" borderId="0" xfId="0" applyFont="1" applyFill="1" applyAlignment="1">
      <alignment horizontal="center" vertical="center" shrinkToFit="1"/>
    </xf>
    <xf numFmtId="0" fontId="0" fillId="0" borderId="4"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52</xdr:col>
      <xdr:colOff>624416</xdr:colOff>
      <xdr:row>0</xdr:row>
      <xdr:rowOff>105833</xdr:rowOff>
    </xdr:from>
    <xdr:to>
      <xdr:col>58</xdr:col>
      <xdr:colOff>300566</xdr:colOff>
      <xdr:row>2</xdr:row>
      <xdr:rowOff>610054</xdr:rowOff>
    </xdr:to>
    <xdr:sp macro="" textlink="">
      <xdr:nvSpPr>
        <xdr:cNvPr id="13" name="テキスト ボックス 12">
          <a:extLst>
            <a:ext uri="{FF2B5EF4-FFF2-40B4-BE49-F238E27FC236}">
              <a16:creationId xmlns:a16="http://schemas.microsoft.com/office/drawing/2014/main" id="{E2C3F856-61DA-4CD5-A658-66A702624AC3}"/>
            </a:ext>
          </a:extLst>
        </xdr:cNvPr>
        <xdr:cNvSpPr txBox="1"/>
      </xdr:nvSpPr>
      <xdr:spPr>
        <a:xfrm>
          <a:off x="41349083" y="105833"/>
          <a:ext cx="5041900" cy="991054"/>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ysClr val="windowText" lastClr="000000"/>
              </a:solidFill>
            </a:rPr>
            <a:t>BA</a:t>
          </a:r>
          <a:r>
            <a:rPr kumimoji="1" lang="ja-JP" altLang="en-US" sz="1800" b="1">
              <a:solidFill>
                <a:sysClr val="windowText" lastClr="000000"/>
              </a:solidFill>
            </a:rPr>
            <a:t>列より右は県協議会で使用する欄です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3:DG67"/>
  <sheetViews>
    <sheetView tabSelected="1" view="pageBreakPreview" zoomScale="90" zoomScaleNormal="80" zoomScaleSheetLayoutView="90" workbookViewId="0">
      <pane ySplit="12" topLeftCell="A22" activePane="bottomLeft" state="frozen"/>
      <selection pane="bottomLeft" activeCell="BA3" sqref="BA3"/>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92" t="s">
        <v>140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67</v>
      </c>
      <c r="AM4" s="108"/>
      <c r="AN4" s="108"/>
      <c r="AO4" s="108" t="s">
        <v>119</v>
      </c>
      <c r="AP4" s="108"/>
      <c r="AQ4" s="108"/>
      <c r="AR4" s="108"/>
      <c r="AS4" s="108"/>
      <c r="AT4" s="108"/>
      <c r="AU4" s="108"/>
      <c r="AV4" s="108"/>
      <c r="AW4" s="108"/>
      <c r="AX4" s="108"/>
      <c r="AY4" s="108"/>
      <c r="AZ4" s="108"/>
      <c r="BC4" s="210"/>
      <c r="BD4" s="211" t="s">
        <v>154</v>
      </c>
      <c r="BE4" s="205" t="s">
        <v>113</v>
      </c>
      <c r="BF4" s="168">
        <v>20</v>
      </c>
      <c r="BG4" s="169">
        <v>1</v>
      </c>
      <c r="BI4" s="210"/>
      <c r="BJ4" s="211" t="s">
        <v>155</v>
      </c>
      <c r="BK4" s="139" t="s">
        <v>72</v>
      </c>
      <c r="BL4" s="168">
        <v>0</v>
      </c>
      <c r="BM4" s="169">
        <v>1</v>
      </c>
      <c r="BO4" s="210"/>
      <c r="BP4" s="211" t="s">
        <v>156</v>
      </c>
      <c r="BQ4" s="139" t="s">
        <v>72</v>
      </c>
      <c r="BR4" s="168">
        <v>0</v>
      </c>
      <c r="BS4" s="169">
        <v>1</v>
      </c>
      <c r="BU4" s="210"/>
      <c r="BV4" s="211" t="s">
        <v>157</v>
      </c>
      <c r="BW4" s="139" t="s">
        <v>72</v>
      </c>
      <c r="BX4" s="168">
        <v>0</v>
      </c>
      <c r="BY4" s="169">
        <v>1</v>
      </c>
      <c r="CA4" s="210"/>
      <c r="CB4" s="211" t="s">
        <v>158</v>
      </c>
      <c r="CC4" s="139" t="s">
        <v>72</v>
      </c>
      <c r="CD4" s="168">
        <v>0</v>
      </c>
      <c r="CE4" s="169">
        <v>1</v>
      </c>
      <c r="CG4" s="210"/>
      <c r="CH4" s="211" t="s">
        <v>159</v>
      </c>
      <c r="CI4" s="139" t="s">
        <v>72</v>
      </c>
      <c r="CJ4" s="168">
        <v>0</v>
      </c>
      <c r="CK4" s="169">
        <v>1</v>
      </c>
      <c r="CM4" s="210"/>
      <c r="CN4" s="211" t="s">
        <v>160</v>
      </c>
      <c r="CO4" s="139" t="s">
        <v>72</v>
      </c>
      <c r="CP4" s="168">
        <v>0</v>
      </c>
      <c r="CQ4" s="169">
        <v>1</v>
      </c>
      <c r="CS4" s="210"/>
      <c r="CT4" s="211" t="s">
        <v>161</v>
      </c>
      <c r="CU4" s="139" t="s">
        <v>72</v>
      </c>
      <c r="CV4" s="168">
        <v>0</v>
      </c>
      <c r="CW4" s="169">
        <v>1</v>
      </c>
      <c r="CY4" s="210"/>
      <c r="CZ4" s="211" t="s">
        <v>162</v>
      </c>
      <c r="DA4" s="139" t="s">
        <v>72</v>
      </c>
      <c r="DB4" s="168">
        <v>0</v>
      </c>
      <c r="DC4" s="169">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68</v>
      </c>
      <c r="AM5" s="108"/>
      <c r="AN5" s="108"/>
      <c r="AO5" s="108" t="s">
        <v>120</v>
      </c>
      <c r="AP5" s="108"/>
      <c r="AQ5" s="108"/>
      <c r="AR5" s="108"/>
      <c r="AS5" s="108"/>
      <c r="AT5" s="108"/>
      <c r="AU5" s="108"/>
      <c r="AV5" s="108"/>
      <c r="AW5" s="108"/>
      <c r="AX5" s="108"/>
      <c r="AY5" s="108"/>
      <c r="AZ5" s="108"/>
      <c r="BC5" s="208"/>
      <c r="BD5" s="212"/>
      <c r="BE5" s="206" t="s">
        <v>74</v>
      </c>
      <c r="BF5" s="170">
        <v>25</v>
      </c>
      <c r="BG5" s="171">
        <v>1</v>
      </c>
      <c r="BI5" s="208"/>
      <c r="BJ5" s="212"/>
      <c r="BK5" s="140" t="s">
        <v>74</v>
      </c>
      <c r="BL5" s="170"/>
      <c r="BM5" s="171">
        <v>1</v>
      </c>
      <c r="BO5" s="208"/>
      <c r="BP5" s="212"/>
      <c r="BQ5" s="140" t="s">
        <v>74</v>
      </c>
      <c r="BR5" s="170"/>
      <c r="BS5" s="171">
        <v>1</v>
      </c>
      <c r="BU5" s="208"/>
      <c r="BV5" s="212"/>
      <c r="BW5" s="140" t="s">
        <v>74</v>
      </c>
      <c r="BX5" s="170"/>
      <c r="BY5" s="171">
        <v>1</v>
      </c>
      <c r="CA5" s="208"/>
      <c r="CB5" s="212"/>
      <c r="CC5" s="140" t="s">
        <v>74</v>
      </c>
      <c r="CD5" s="170"/>
      <c r="CE5" s="171">
        <v>1</v>
      </c>
      <c r="CG5" s="208"/>
      <c r="CH5" s="212"/>
      <c r="CI5" s="140" t="s">
        <v>74</v>
      </c>
      <c r="CJ5" s="170"/>
      <c r="CK5" s="171">
        <v>1</v>
      </c>
      <c r="CM5" s="208"/>
      <c r="CN5" s="212"/>
      <c r="CO5" s="140" t="s">
        <v>74</v>
      </c>
      <c r="CP5" s="170"/>
      <c r="CQ5" s="171">
        <v>1</v>
      </c>
      <c r="CS5" s="208"/>
      <c r="CT5" s="212"/>
      <c r="CU5" s="140" t="s">
        <v>74</v>
      </c>
      <c r="CV5" s="170"/>
      <c r="CW5" s="171">
        <v>1</v>
      </c>
      <c r="CY5" s="208"/>
      <c r="CZ5" s="212"/>
      <c r="DA5" s="140" t="s">
        <v>74</v>
      </c>
      <c r="DB5" s="170"/>
      <c r="DC5" s="171">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143</v>
      </c>
      <c r="AP6" s="20"/>
      <c r="AQ6" s="20"/>
      <c r="AR6" s="20"/>
      <c r="AS6" s="108"/>
      <c r="AT6" s="20"/>
      <c r="AU6" s="20"/>
      <c r="AV6" s="20"/>
      <c r="AW6" s="20"/>
      <c r="AX6" s="108"/>
      <c r="AY6" s="20"/>
      <c r="AZ6" s="20"/>
      <c r="BC6" s="208"/>
      <c r="BD6" s="213"/>
      <c r="BE6" s="206" t="s">
        <v>21</v>
      </c>
      <c r="BF6" s="172">
        <v>30</v>
      </c>
      <c r="BG6" s="171">
        <v>0.7</v>
      </c>
      <c r="BI6" s="208"/>
      <c r="BJ6" s="213"/>
      <c r="BK6" s="140" t="s">
        <v>21</v>
      </c>
      <c r="BL6" s="172"/>
      <c r="BM6" s="171">
        <v>1</v>
      </c>
      <c r="BO6" s="208"/>
      <c r="BP6" s="213"/>
      <c r="BQ6" s="140" t="s">
        <v>21</v>
      </c>
      <c r="BR6" s="172"/>
      <c r="BS6" s="171">
        <v>1</v>
      </c>
      <c r="BU6" s="208"/>
      <c r="BV6" s="213"/>
      <c r="BW6" s="140" t="s">
        <v>21</v>
      </c>
      <c r="BX6" s="172"/>
      <c r="BY6" s="171">
        <v>1</v>
      </c>
      <c r="CA6" s="208"/>
      <c r="CB6" s="213"/>
      <c r="CC6" s="140" t="s">
        <v>21</v>
      </c>
      <c r="CD6" s="172"/>
      <c r="CE6" s="171">
        <v>1</v>
      </c>
      <c r="CG6" s="208"/>
      <c r="CH6" s="213"/>
      <c r="CI6" s="140" t="s">
        <v>21</v>
      </c>
      <c r="CJ6" s="172"/>
      <c r="CK6" s="171">
        <v>1</v>
      </c>
      <c r="CM6" s="208"/>
      <c r="CN6" s="213"/>
      <c r="CO6" s="140" t="s">
        <v>21</v>
      </c>
      <c r="CP6" s="172"/>
      <c r="CQ6" s="171">
        <v>1</v>
      </c>
      <c r="CS6" s="208"/>
      <c r="CT6" s="213"/>
      <c r="CU6" s="140" t="s">
        <v>21</v>
      </c>
      <c r="CV6" s="172"/>
      <c r="CW6" s="171">
        <v>1</v>
      </c>
      <c r="CY6" s="208"/>
      <c r="CZ6" s="213"/>
      <c r="DA6" s="140" t="s">
        <v>21</v>
      </c>
      <c r="DB6" s="172"/>
      <c r="DC6" s="171">
        <v>1</v>
      </c>
    </row>
    <row r="7" spans="1:111" ht="19.5" customHeight="1" outlineLevel="1" thickBot="1">
      <c r="A7" s="20"/>
      <c r="B7" s="20"/>
      <c r="C7" s="20"/>
      <c r="D7" s="20"/>
      <c r="E7" s="20"/>
      <c r="F7" s="20"/>
      <c r="G7" s="20"/>
      <c r="H7" s="20"/>
      <c r="I7" s="20"/>
      <c r="J7" s="20"/>
      <c r="K7" s="20"/>
      <c r="L7" s="20"/>
      <c r="M7" s="224" t="s">
        <v>138</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209"/>
      <c r="BD7" s="214"/>
      <c r="BE7" s="207" t="s">
        <v>22</v>
      </c>
      <c r="BF7" s="173">
        <v>35</v>
      </c>
      <c r="BG7" s="174">
        <v>1</v>
      </c>
      <c r="BI7" s="209"/>
      <c r="BJ7" s="214"/>
      <c r="BK7" s="141" t="s">
        <v>22</v>
      </c>
      <c r="BL7" s="173"/>
      <c r="BM7" s="174">
        <v>1</v>
      </c>
      <c r="BO7" s="209"/>
      <c r="BP7" s="214"/>
      <c r="BQ7" s="141" t="s">
        <v>22</v>
      </c>
      <c r="BR7" s="173"/>
      <c r="BS7" s="174">
        <v>1</v>
      </c>
      <c r="BU7" s="209"/>
      <c r="BV7" s="214"/>
      <c r="BW7" s="141" t="s">
        <v>22</v>
      </c>
      <c r="BX7" s="173"/>
      <c r="BY7" s="174">
        <v>1</v>
      </c>
      <c r="CA7" s="209"/>
      <c r="CB7" s="214"/>
      <c r="CC7" s="141" t="s">
        <v>22</v>
      </c>
      <c r="CD7" s="173"/>
      <c r="CE7" s="174">
        <v>1</v>
      </c>
      <c r="CG7" s="209"/>
      <c r="CH7" s="214"/>
      <c r="CI7" s="141" t="s">
        <v>22</v>
      </c>
      <c r="CJ7" s="173"/>
      <c r="CK7" s="174">
        <v>1</v>
      </c>
      <c r="CM7" s="209"/>
      <c r="CN7" s="214"/>
      <c r="CO7" s="141" t="s">
        <v>22</v>
      </c>
      <c r="CP7" s="173"/>
      <c r="CQ7" s="174">
        <v>1</v>
      </c>
      <c r="CS7" s="209"/>
      <c r="CT7" s="214"/>
      <c r="CU7" s="141" t="s">
        <v>22</v>
      </c>
      <c r="CV7" s="173"/>
      <c r="CW7" s="174">
        <v>1</v>
      </c>
      <c r="CY7" s="209"/>
      <c r="CZ7" s="214"/>
      <c r="DA7" s="141" t="s">
        <v>22</v>
      </c>
      <c r="DB7" s="173"/>
      <c r="DC7" s="174">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58" t="s">
        <v>26</v>
      </c>
      <c r="B9" s="293" t="s">
        <v>11</v>
      </c>
      <c r="C9" s="282" t="s">
        <v>0</v>
      </c>
      <c r="D9" s="282" t="s">
        <v>16</v>
      </c>
      <c r="E9" s="282" t="s">
        <v>17</v>
      </c>
      <c r="F9" s="282" t="s">
        <v>12</v>
      </c>
      <c r="G9" s="258" t="s">
        <v>128</v>
      </c>
      <c r="H9" s="282" t="s">
        <v>40</v>
      </c>
      <c r="I9" s="258" t="s">
        <v>10</v>
      </c>
      <c r="J9" s="258" t="s">
        <v>43</v>
      </c>
      <c r="K9" s="258" t="s">
        <v>1</v>
      </c>
      <c r="L9" s="282" t="s">
        <v>12</v>
      </c>
      <c r="M9" s="242" t="s">
        <v>139</v>
      </c>
      <c r="N9" s="282" t="s">
        <v>2</v>
      </c>
      <c r="O9" s="282" t="s">
        <v>70</v>
      </c>
      <c r="P9" s="258" t="s">
        <v>30</v>
      </c>
      <c r="Q9" s="258" t="s">
        <v>141</v>
      </c>
      <c r="R9" s="290" t="s">
        <v>142</v>
      </c>
      <c r="S9" s="298" t="s">
        <v>71</v>
      </c>
      <c r="T9" s="201"/>
      <c r="U9" s="201"/>
      <c r="V9" s="201"/>
      <c r="W9" s="201"/>
      <c r="X9" s="202"/>
      <c r="Y9" s="301" t="s">
        <v>13</v>
      </c>
      <c r="Z9" s="260" t="s">
        <v>125</v>
      </c>
      <c r="AA9" s="261"/>
      <c r="AB9" s="261"/>
      <c r="AC9" s="261"/>
      <c r="AD9" s="261"/>
      <c r="AE9" s="262"/>
      <c r="AF9" s="248" t="s">
        <v>35</v>
      </c>
      <c r="AG9" s="249"/>
      <c r="AH9" s="249"/>
      <c r="AI9" s="250"/>
      <c r="AJ9" s="248" t="s">
        <v>44</v>
      </c>
      <c r="AK9" s="249"/>
      <c r="AL9" s="250"/>
      <c r="AM9" s="269" t="s">
        <v>135</v>
      </c>
      <c r="AN9" s="271"/>
      <c r="AO9" s="271"/>
      <c r="AP9" s="271"/>
      <c r="AQ9" s="271"/>
      <c r="AR9" s="271"/>
      <c r="AS9" s="271"/>
      <c r="AT9" s="271"/>
      <c r="AU9" s="271"/>
      <c r="AV9" s="271"/>
      <c r="AW9" s="271"/>
      <c r="AX9" s="271"/>
      <c r="AY9" s="271"/>
      <c r="AZ9" s="270"/>
      <c r="BA9" s="284" t="s">
        <v>144</v>
      </c>
      <c r="BB9" s="287" t="s">
        <v>145</v>
      </c>
      <c r="BC9" s="288"/>
      <c r="BD9" s="288"/>
      <c r="BE9" s="288"/>
      <c r="BF9" s="288"/>
      <c r="BG9" s="289"/>
      <c r="BH9" s="287" t="s">
        <v>146</v>
      </c>
      <c r="BI9" s="288"/>
      <c r="BJ9" s="288"/>
      <c r="BK9" s="288"/>
      <c r="BL9" s="288"/>
      <c r="BM9" s="289"/>
      <c r="BN9" s="287" t="s">
        <v>147</v>
      </c>
      <c r="BO9" s="288"/>
      <c r="BP9" s="288"/>
      <c r="BQ9" s="288"/>
      <c r="BR9" s="288"/>
      <c r="BS9" s="289"/>
      <c r="BT9" s="287" t="s">
        <v>148</v>
      </c>
      <c r="BU9" s="288"/>
      <c r="BV9" s="288"/>
      <c r="BW9" s="288"/>
      <c r="BX9" s="288"/>
      <c r="BY9" s="289"/>
      <c r="BZ9" s="287" t="s">
        <v>149</v>
      </c>
      <c r="CA9" s="288"/>
      <c r="CB9" s="288"/>
      <c r="CC9" s="288"/>
      <c r="CD9" s="288"/>
      <c r="CE9" s="289"/>
      <c r="CF9" s="287" t="s">
        <v>150</v>
      </c>
      <c r="CG9" s="288"/>
      <c r="CH9" s="288"/>
      <c r="CI9" s="288"/>
      <c r="CJ9" s="288"/>
      <c r="CK9" s="289"/>
      <c r="CL9" s="287" t="s">
        <v>151</v>
      </c>
      <c r="CM9" s="288"/>
      <c r="CN9" s="288"/>
      <c r="CO9" s="288"/>
      <c r="CP9" s="288"/>
      <c r="CQ9" s="289"/>
      <c r="CR9" s="287" t="s">
        <v>152</v>
      </c>
      <c r="CS9" s="288"/>
      <c r="CT9" s="288"/>
      <c r="CU9" s="288"/>
      <c r="CV9" s="288"/>
      <c r="CW9" s="289"/>
      <c r="CX9" s="287" t="s">
        <v>153</v>
      </c>
      <c r="CY9" s="288"/>
      <c r="CZ9" s="288"/>
      <c r="DA9" s="288"/>
      <c r="DB9" s="288"/>
      <c r="DC9" s="289"/>
      <c r="DD9" s="319" t="s">
        <v>34</v>
      </c>
      <c r="DE9" s="319" t="s">
        <v>19</v>
      </c>
      <c r="DF9" s="258" t="s">
        <v>76</v>
      </c>
      <c r="DG9" s="258" t="s">
        <v>77</v>
      </c>
    </row>
    <row r="10" spans="1:111" ht="28.5" customHeight="1">
      <c r="A10" s="273"/>
      <c r="B10" s="294"/>
      <c r="C10" s="296"/>
      <c r="D10" s="296"/>
      <c r="E10" s="296"/>
      <c r="F10" s="296"/>
      <c r="G10" s="273"/>
      <c r="H10" s="296"/>
      <c r="I10" s="273"/>
      <c r="J10" s="273"/>
      <c r="K10" s="273"/>
      <c r="L10" s="296"/>
      <c r="M10" s="243"/>
      <c r="N10" s="296"/>
      <c r="O10" s="296"/>
      <c r="P10" s="273"/>
      <c r="Q10" s="273"/>
      <c r="R10" s="297"/>
      <c r="S10" s="299"/>
      <c r="X10" s="199"/>
      <c r="Y10" s="302"/>
      <c r="Z10" s="263"/>
      <c r="AA10" s="264"/>
      <c r="AB10" s="264"/>
      <c r="AC10" s="264"/>
      <c r="AD10" s="264"/>
      <c r="AE10" s="265"/>
      <c r="AF10" s="251"/>
      <c r="AG10" s="252"/>
      <c r="AH10" s="252"/>
      <c r="AI10" s="253"/>
      <c r="AJ10" s="251"/>
      <c r="AK10" s="252"/>
      <c r="AL10" s="253"/>
      <c r="AM10" s="251" t="s">
        <v>136</v>
      </c>
      <c r="AN10" s="252"/>
      <c r="AO10" s="252"/>
      <c r="AP10" s="252"/>
      <c r="AQ10" s="253"/>
      <c r="AR10" s="251" t="s">
        <v>137</v>
      </c>
      <c r="AS10" s="252"/>
      <c r="AT10" s="252"/>
      <c r="AU10" s="252"/>
      <c r="AV10" s="253"/>
      <c r="AW10" s="251" t="s">
        <v>134</v>
      </c>
      <c r="AX10" s="252"/>
      <c r="AY10" s="252"/>
      <c r="AZ10" s="253"/>
      <c r="BA10" s="285"/>
      <c r="BB10" s="189"/>
      <c r="BC10" s="190"/>
      <c r="BD10" s="190"/>
      <c r="BE10" s="190"/>
      <c r="BF10" s="190"/>
      <c r="BG10" s="191"/>
      <c r="BH10" s="189"/>
      <c r="BI10" s="190"/>
      <c r="BJ10" s="190"/>
      <c r="BK10" s="190"/>
      <c r="BL10" s="190"/>
      <c r="BM10" s="191"/>
      <c r="BN10" s="189"/>
      <c r="BO10" s="190"/>
      <c r="BP10" s="190"/>
      <c r="BQ10" s="190"/>
      <c r="BR10" s="190"/>
      <c r="BS10" s="191"/>
      <c r="BT10" s="189"/>
      <c r="BU10" s="190"/>
      <c r="BV10" s="190"/>
      <c r="BW10" s="190"/>
      <c r="BX10" s="190"/>
      <c r="BY10" s="191"/>
      <c r="BZ10" s="189"/>
      <c r="CA10" s="190"/>
      <c r="CB10" s="190"/>
      <c r="CC10" s="190"/>
      <c r="CD10" s="190"/>
      <c r="CE10" s="191"/>
      <c r="CF10" s="189"/>
      <c r="CG10" s="190"/>
      <c r="CH10" s="190"/>
      <c r="CI10" s="190"/>
      <c r="CJ10" s="190"/>
      <c r="CK10" s="191"/>
      <c r="CL10" s="189"/>
      <c r="CM10" s="190"/>
      <c r="CN10" s="190"/>
      <c r="CO10" s="190"/>
      <c r="CP10" s="190"/>
      <c r="CQ10" s="191"/>
      <c r="CR10" s="189"/>
      <c r="CS10" s="190"/>
      <c r="CT10" s="190"/>
      <c r="CU10" s="190"/>
      <c r="CV10" s="190"/>
      <c r="CW10" s="191"/>
      <c r="CX10" s="200"/>
      <c r="CY10" s="190"/>
      <c r="CZ10" s="190"/>
      <c r="DA10" s="190"/>
      <c r="DB10" s="190"/>
      <c r="DC10" s="191"/>
      <c r="DD10" s="320"/>
      <c r="DE10" s="320"/>
      <c r="DF10" s="273"/>
      <c r="DG10" s="273"/>
    </row>
    <row r="11" spans="1:111" ht="24.75" customHeight="1">
      <c r="A11" s="273"/>
      <c r="B11" s="294"/>
      <c r="C11" s="296"/>
      <c r="D11" s="296"/>
      <c r="E11" s="296"/>
      <c r="F11" s="296"/>
      <c r="G11" s="273"/>
      <c r="H11" s="296"/>
      <c r="I11" s="273"/>
      <c r="J11" s="273"/>
      <c r="K11" s="273"/>
      <c r="L11" s="296"/>
      <c r="M11" s="243"/>
      <c r="N11" s="296"/>
      <c r="O11" s="296"/>
      <c r="P11" s="273"/>
      <c r="Q11" s="273"/>
      <c r="R11" s="297"/>
      <c r="S11" s="299"/>
      <c r="T11" s="258" t="s">
        <v>23</v>
      </c>
      <c r="U11" s="258" t="s">
        <v>14</v>
      </c>
      <c r="V11" s="258" t="s">
        <v>24</v>
      </c>
      <c r="W11" s="258" t="s">
        <v>15</v>
      </c>
      <c r="X11" s="290" t="s">
        <v>25</v>
      </c>
      <c r="Y11" s="302"/>
      <c r="Z11" s="282" t="s">
        <v>3</v>
      </c>
      <c r="AA11" s="282" t="s">
        <v>4</v>
      </c>
      <c r="AB11" s="258" t="s">
        <v>130</v>
      </c>
      <c r="AC11" s="258" t="s">
        <v>131</v>
      </c>
      <c r="AD11" s="258" t="s">
        <v>126</v>
      </c>
      <c r="AE11" s="258" t="s">
        <v>127</v>
      </c>
      <c r="AF11" s="304" t="s">
        <v>36</v>
      </c>
      <c r="AG11" s="21"/>
      <c r="AH11" s="304" t="s">
        <v>37</v>
      </c>
      <c r="AI11" s="36"/>
      <c r="AJ11" s="275" t="s">
        <v>45</v>
      </c>
      <c r="AK11" s="275" t="s">
        <v>46</v>
      </c>
      <c r="AL11" s="276" t="s">
        <v>47</v>
      </c>
      <c r="AM11" s="269" t="s">
        <v>114</v>
      </c>
      <c r="AN11" s="270"/>
      <c r="AO11" s="269" t="s">
        <v>115</v>
      </c>
      <c r="AP11" s="271"/>
      <c r="AQ11" s="270"/>
      <c r="AR11" s="269" t="s">
        <v>114</v>
      </c>
      <c r="AS11" s="270"/>
      <c r="AT11" s="269" t="s">
        <v>115</v>
      </c>
      <c r="AU11" s="271"/>
      <c r="AV11" s="270"/>
      <c r="AW11" s="269" t="s">
        <v>115</v>
      </c>
      <c r="AX11" s="271"/>
      <c r="AY11" s="271"/>
      <c r="AZ11" s="270"/>
      <c r="BA11" s="285"/>
      <c r="BB11" s="270" t="s">
        <v>56</v>
      </c>
      <c r="BC11" s="278" t="s">
        <v>54</v>
      </c>
      <c r="BD11" s="280" t="s">
        <v>55</v>
      </c>
      <c r="BE11" s="274" t="s">
        <v>57</v>
      </c>
      <c r="BF11" s="274" t="s">
        <v>58</v>
      </c>
      <c r="BG11" s="274" t="s">
        <v>59</v>
      </c>
      <c r="BH11" s="270" t="s">
        <v>56</v>
      </c>
      <c r="BI11" s="278" t="s">
        <v>54</v>
      </c>
      <c r="BJ11" s="280" t="s">
        <v>55</v>
      </c>
      <c r="BK11" s="274" t="s">
        <v>57</v>
      </c>
      <c r="BL11" s="274" t="s">
        <v>58</v>
      </c>
      <c r="BM11" s="274" t="s">
        <v>59</v>
      </c>
      <c r="BN11" s="270" t="s">
        <v>56</v>
      </c>
      <c r="BO11" s="278" t="s">
        <v>54</v>
      </c>
      <c r="BP11" s="280" t="s">
        <v>55</v>
      </c>
      <c r="BQ11" s="274" t="s">
        <v>57</v>
      </c>
      <c r="BR11" s="274" t="s">
        <v>58</v>
      </c>
      <c r="BS11" s="274" t="s">
        <v>59</v>
      </c>
      <c r="BT11" s="270" t="s">
        <v>56</v>
      </c>
      <c r="BU11" s="278" t="s">
        <v>54</v>
      </c>
      <c r="BV11" s="280" t="s">
        <v>55</v>
      </c>
      <c r="BW11" s="274" t="s">
        <v>57</v>
      </c>
      <c r="BX11" s="274" t="s">
        <v>58</v>
      </c>
      <c r="BY11" s="274" t="s">
        <v>59</v>
      </c>
      <c r="BZ11" s="270" t="s">
        <v>56</v>
      </c>
      <c r="CA11" s="278" t="s">
        <v>54</v>
      </c>
      <c r="CB11" s="280" t="s">
        <v>55</v>
      </c>
      <c r="CC11" s="274" t="s">
        <v>57</v>
      </c>
      <c r="CD11" s="274" t="s">
        <v>58</v>
      </c>
      <c r="CE11" s="274" t="s">
        <v>59</v>
      </c>
      <c r="CF11" s="270" t="s">
        <v>56</v>
      </c>
      <c r="CG11" s="278" t="s">
        <v>54</v>
      </c>
      <c r="CH11" s="280" t="s">
        <v>55</v>
      </c>
      <c r="CI11" s="274" t="s">
        <v>57</v>
      </c>
      <c r="CJ11" s="274" t="s">
        <v>58</v>
      </c>
      <c r="CK11" s="274" t="s">
        <v>59</v>
      </c>
      <c r="CL11" s="270" t="s">
        <v>56</v>
      </c>
      <c r="CM11" s="278" t="s">
        <v>54</v>
      </c>
      <c r="CN11" s="280" t="s">
        <v>55</v>
      </c>
      <c r="CO11" s="274" t="s">
        <v>57</v>
      </c>
      <c r="CP11" s="274" t="s">
        <v>58</v>
      </c>
      <c r="CQ11" s="274" t="s">
        <v>59</v>
      </c>
      <c r="CR11" s="270" t="s">
        <v>56</v>
      </c>
      <c r="CS11" s="278" t="s">
        <v>54</v>
      </c>
      <c r="CT11" s="280" t="s">
        <v>55</v>
      </c>
      <c r="CU11" s="274" t="s">
        <v>57</v>
      </c>
      <c r="CV11" s="274" t="s">
        <v>58</v>
      </c>
      <c r="CW11" s="274" t="s">
        <v>59</v>
      </c>
      <c r="CX11" s="258" t="s">
        <v>56</v>
      </c>
      <c r="CY11" s="278" t="s">
        <v>54</v>
      </c>
      <c r="CZ11" s="280" t="s">
        <v>55</v>
      </c>
      <c r="DA11" s="274" t="s">
        <v>57</v>
      </c>
      <c r="DB11" s="274" t="s">
        <v>58</v>
      </c>
      <c r="DC11" s="274" t="s">
        <v>59</v>
      </c>
      <c r="DD11" s="320"/>
      <c r="DE11" s="320"/>
      <c r="DF11" s="273"/>
      <c r="DG11" s="273"/>
    </row>
    <row r="12" spans="1:111" ht="43.5" customHeight="1">
      <c r="A12" s="259"/>
      <c r="B12" s="295"/>
      <c r="C12" s="283"/>
      <c r="D12" s="283"/>
      <c r="E12" s="283"/>
      <c r="F12" s="283"/>
      <c r="G12" s="259"/>
      <c r="H12" s="283"/>
      <c r="I12" s="259"/>
      <c r="J12" s="259"/>
      <c r="K12" s="259"/>
      <c r="L12" s="283"/>
      <c r="M12" s="244"/>
      <c r="N12" s="283"/>
      <c r="O12" s="283"/>
      <c r="P12" s="259"/>
      <c r="Q12" s="259"/>
      <c r="R12" s="291"/>
      <c r="S12" s="300"/>
      <c r="T12" s="259"/>
      <c r="U12" s="259"/>
      <c r="V12" s="259"/>
      <c r="W12" s="259"/>
      <c r="X12" s="291"/>
      <c r="Y12" s="303"/>
      <c r="Z12" s="283"/>
      <c r="AA12" s="283"/>
      <c r="AB12" s="259"/>
      <c r="AC12" s="259"/>
      <c r="AD12" s="259"/>
      <c r="AE12" s="259"/>
      <c r="AF12" s="305"/>
      <c r="AG12" s="239" t="s">
        <v>80</v>
      </c>
      <c r="AH12" s="305"/>
      <c r="AI12" s="241" t="s">
        <v>80</v>
      </c>
      <c r="AJ12" s="275"/>
      <c r="AK12" s="275"/>
      <c r="AL12" s="276"/>
      <c r="AM12" s="223" t="s">
        <v>116</v>
      </c>
      <c r="AN12" s="223" t="s">
        <v>121</v>
      </c>
      <c r="AO12" s="2" t="s">
        <v>117</v>
      </c>
      <c r="AP12" s="2" t="s">
        <v>118</v>
      </c>
      <c r="AQ12" s="223" t="s">
        <v>121</v>
      </c>
      <c r="AR12" s="223" t="s">
        <v>116</v>
      </c>
      <c r="AS12" s="223" t="s">
        <v>121</v>
      </c>
      <c r="AT12" s="2" t="s">
        <v>117</v>
      </c>
      <c r="AU12" s="2" t="s">
        <v>118</v>
      </c>
      <c r="AV12" s="223" t="s">
        <v>121</v>
      </c>
      <c r="AW12" s="223" t="s">
        <v>124</v>
      </c>
      <c r="AX12" s="2" t="s">
        <v>117</v>
      </c>
      <c r="AY12" s="2" t="s">
        <v>118</v>
      </c>
      <c r="AZ12" s="223" t="s">
        <v>121</v>
      </c>
      <c r="BA12" s="286"/>
      <c r="BB12" s="277"/>
      <c r="BC12" s="279"/>
      <c r="BD12" s="281"/>
      <c r="BE12" s="275"/>
      <c r="BF12" s="275"/>
      <c r="BG12" s="275"/>
      <c r="BH12" s="277"/>
      <c r="BI12" s="279"/>
      <c r="BJ12" s="281"/>
      <c r="BK12" s="275"/>
      <c r="BL12" s="275"/>
      <c r="BM12" s="275"/>
      <c r="BN12" s="277"/>
      <c r="BO12" s="279"/>
      <c r="BP12" s="281"/>
      <c r="BQ12" s="275"/>
      <c r="BR12" s="275"/>
      <c r="BS12" s="275"/>
      <c r="BT12" s="277"/>
      <c r="BU12" s="279"/>
      <c r="BV12" s="281"/>
      <c r="BW12" s="275"/>
      <c r="BX12" s="275"/>
      <c r="BY12" s="275"/>
      <c r="BZ12" s="277"/>
      <c r="CA12" s="279"/>
      <c r="CB12" s="281"/>
      <c r="CC12" s="275"/>
      <c r="CD12" s="275"/>
      <c r="CE12" s="275"/>
      <c r="CF12" s="277"/>
      <c r="CG12" s="279"/>
      <c r="CH12" s="281"/>
      <c r="CI12" s="275"/>
      <c r="CJ12" s="275"/>
      <c r="CK12" s="275"/>
      <c r="CL12" s="277"/>
      <c r="CM12" s="279"/>
      <c r="CN12" s="281"/>
      <c r="CO12" s="275"/>
      <c r="CP12" s="275"/>
      <c r="CQ12" s="275"/>
      <c r="CR12" s="277"/>
      <c r="CS12" s="279"/>
      <c r="CT12" s="281"/>
      <c r="CU12" s="275"/>
      <c r="CV12" s="275"/>
      <c r="CW12" s="275"/>
      <c r="CX12" s="259"/>
      <c r="CY12" s="279"/>
      <c r="CZ12" s="281"/>
      <c r="DA12" s="275"/>
      <c r="DB12" s="275"/>
      <c r="DC12" s="275"/>
      <c r="DD12" s="321"/>
      <c r="DE12" s="321"/>
      <c r="DF12" s="259"/>
      <c r="DG12" s="259"/>
    </row>
    <row r="13" spans="1:111" ht="25.5" customHeight="1">
      <c r="A13" s="3" t="s">
        <v>165</v>
      </c>
      <c r="B13" s="3"/>
      <c r="C13" s="3"/>
      <c r="D13" s="3"/>
      <c r="E13" s="3"/>
      <c r="F13" s="3"/>
      <c r="G13" s="3"/>
      <c r="H13" s="3"/>
      <c r="I13" s="2"/>
      <c r="J13" s="2"/>
      <c r="K13" s="3"/>
      <c r="L13" s="146"/>
      <c r="M13" s="225"/>
      <c r="N13" s="8"/>
      <c r="O13" s="2"/>
      <c r="P13" s="7"/>
      <c r="Q13" s="7"/>
      <c r="R13" s="11"/>
      <c r="S13" s="13">
        <f>Q13-R13</f>
        <v>0</v>
      </c>
      <c r="T13" s="7"/>
      <c r="U13" s="22"/>
      <c r="V13" s="7">
        <f>Q13-T13-R13</f>
        <v>0</v>
      </c>
      <c r="W13" s="24"/>
      <c r="X13" s="16">
        <f>R13+T13+V13</f>
        <v>0</v>
      </c>
      <c r="Y13" s="12">
        <f>Q13</f>
        <v>0</v>
      </c>
      <c r="Z13" s="266"/>
      <c r="AA13" s="266"/>
      <c r="AB13" s="228"/>
      <c r="AC13" s="228"/>
      <c r="AD13" s="228"/>
      <c r="AE13" s="228"/>
      <c r="AF13" s="7"/>
      <c r="AG13" s="240">
        <f>ROUND(IF($O13="Ａ重油",AF13*1,IF($O13="灯油",AF13*0.939,IF($O13="ＬＰガス",AF13*1.299,IF($O13="ＬＮＧ",AF13*1.56)))),0)</f>
        <v>0</v>
      </c>
      <c r="AH13" s="138"/>
      <c r="AI13" s="240">
        <f>ROUND(IF($O13="Ａ重油",AH13*1,IF($O13="灯油",AH13*0.939,IF($O13="ＬＰガス",AH13*1.299,IF($O13="ＬＮＧ",AH13*1.56)))),0)</f>
        <v>0</v>
      </c>
      <c r="AJ13" s="7"/>
      <c r="AK13" s="7"/>
      <c r="AL13" s="7"/>
      <c r="AM13" s="230"/>
      <c r="AN13" s="231"/>
      <c r="AO13" s="230"/>
      <c r="AP13" s="230"/>
      <c r="AQ13" s="231"/>
      <c r="AR13" s="230"/>
      <c r="AS13" s="231"/>
      <c r="AT13" s="230"/>
      <c r="AU13" s="230"/>
      <c r="AV13" s="231"/>
      <c r="AW13" s="231"/>
      <c r="AX13" s="230"/>
      <c r="AY13" s="230"/>
      <c r="AZ13" s="231"/>
      <c r="BA13" s="192"/>
      <c r="BB13" s="143" t="e">
        <f t="shared" ref="BB13:BB28" si="0">VLOOKUP($O13,$BE$4:$BF$7,2,0)</f>
        <v>#N/A</v>
      </c>
      <c r="BC13" s="106"/>
      <c r="BD13" s="106" t="e">
        <f t="shared" ref="BD13:BD28" si="1">VLOOKUP($O13,BE$4:BG$7,3,0)*BC13</f>
        <v>#N/A</v>
      </c>
      <c r="BE13" s="105" t="e">
        <f>SUM(BF13:BG13)</f>
        <v>#N/A</v>
      </c>
      <c r="BF13" s="105" t="e">
        <f>ROUNDDOWN(BB13*BD13*1/2,0)</f>
        <v>#N/A</v>
      </c>
      <c r="BG13" s="105" t="e">
        <f>ROUNDDOWN(BB13*BD13*1/2,0)</f>
        <v>#N/A</v>
      </c>
      <c r="BH13" s="137" t="e">
        <f t="shared" ref="BH13:BH28" si="2">VLOOKUP($O13,$BK$4:$BL$7,2,0)</f>
        <v>#N/A</v>
      </c>
      <c r="BI13" s="7"/>
      <c r="BJ13" s="106" t="e">
        <f t="shared" ref="BJ13:BJ28" si="3">VLOOKUP($O13,BK$4:BM$7,3,0)*BI13</f>
        <v>#N/A</v>
      </c>
      <c r="BK13" s="105" t="e">
        <f>SUM(BL13:BM13)</f>
        <v>#N/A</v>
      </c>
      <c r="BL13" s="105" t="e">
        <f>ROUNDDOWN(BH13*BJ13*1/2,0)</f>
        <v>#N/A</v>
      </c>
      <c r="BM13" s="105" t="e">
        <f>ROUNDDOWN(BH13*BJ13*1/2,0)</f>
        <v>#N/A</v>
      </c>
      <c r="BN13" s="137" t="e">
        <f t="shared" ref="BN13:BN28" si="4">VLOOKUP($O13,$BQ$4:$BR$7,2,0)</f>
        <v>#N/A</v>
      </c>
      <c r="BO13" s="7"/>
      <c r="BP13" s="106" t="e">
        <f t="shared" ref="BP13:BP28" si="5">VLOOKUP($O13,BQ$4:BS$7,3,0)*BO13</f>
        <v>#N/A</v>
      </c>
      <c r="BQ13" s="105" t="e">
        <f>SUM(BR13:BS13)</f>
        <v>#N/A</v>
      </c>
      <c r="BR13" s="105" t="e">
        <f>ROUNDDOWN(BN13*BP13*1/2,0)</f>
        <v>#N/A</v>
      </c>
      <c r="BS13" s="105" t="e">
        <f>ROUNDDOWN(BN13*BP13*1/2,0)</f>
        <v>#N/A</v>
      </c>
      <c r="BT13" s="137" t="e">
        <f t="shared" ref="BT13:BT28" si="6">VLOOKUP($O13,$BW$4:$BX$7,2,0)</f>
        <v>#N/A</v>
      </c>
      <c r="BU13" s="7"/>
      <c r="BV13" s="106" t="e">
        <f t="shared" ref="BV13:BV28" si="7">VLOOKUP($O13,BW$4:BY$7,3,0)*BU13</f>
        <v>#N/A</v>
      </c>
      <c r="BW13" s="105" t="e">
        <f>SUM(BX13:BY13)</f>
        <v>#N/A</v>
      </c>
      <c r="BX13" s="105" t="e">
        <f t="shared" ref="BX13:BX28" si="8">ROUNDDOWN(BT13*BV13*1/2,0)</f>
        <v>#N/A</v>
      </c>
      <c r="BY13" s="105" t="e">
        <f t="shared" ref="BY13:BY28" si="9">ROUNDDOWN(BT13*BV13*1/2,0)</f>
        <v>#N/A</v>
      </c>
      <c r="BZ13" s="137" t="e">
        <f t="shared" ref="BZ13:BZ28" si="10">VLOOKUP($O13,$CC$4:$CD$7,2,0)</f>
        <v>#N/A</v>
      </c>
      <c r="CA13" s="7"/>
      <c r="CB13" s="106" t="e">
        <f t="shared" ref="CB13:CB28" si="11">VLOOKUP($O13,CC$4:CE$7,3,0)*CA13</f>
        <v>#N/A</v>
      </c>
      <c r="CC13" s="105" t="e">
        <f>SUM(CD13:CE13)</f>
        <v>#N/A</v>
      </c>
      <c r="CD13" s="105" t="e">
        <f>ROUNDDOWN(BZ13*CB13*1/2,0)</f>
        <v>#N/A</v>
      </c>
      <c r="CE13" s="105" t="e">
        <f>ROUNDDOWN(BZ13*CB13*1/2,0)</f>
        <v>#N/A</v>
      </c>
      <c r="CF13" s="109" t="e">
        <f t="shared" ref="CF13:CF28" si="12">VLOOKUP($O13,$CI$4:$CJ$7,2,0)</f>
        <v>#N/A</v>
      </c>
      <c r="CG13" s="7"/>
      <c r="CH13" s="106" t="e">
        <f t="shared" ref="CH13:CH28" si="13">VLOOKUP($O13,CI$4:CK$7,3,0)*CG13</f>
        <v>#N/A</v>
      </c>
      <c r="CI13" s="105" t="e">
        <f>SUM(CJ13:CK13)</f>
        <v>#N/A</v>
      </c>
      <c r="CJ13" s="105" t="e">
        <f>ROUNDDOWN(CF13*CH13*1/2,0)</f>
        <v>#N/A</v>
      </c>
      <c r="CK13" s="105" t="e">
        <f>ROUNDDOWN(CF13*CH13*1/2,0)</f>
        <v>#N/A</v>
      </c>
      <c r="CL13" s="109" t="e">
        <f t="shared" ref="CL13:CL28" si="14">VLOOKUP($O13,$CO$4:$CP$7,2,0)</f>
        <v>#N/A</v>
      </c>
      <c r="CM13" s="7"/>
      <c r="CN13" s="106" t="e">
        <f t="shared" ref="CN13:CN28" si="15">VLOOKUP($O13,CO$4:CQ$7,3,0)*CM13</f>
        <v>#N/A</v>
      </c>
      <c r="CO13" s="105" t="e">
        <f>SUM(CP13:CQ13)</f>
        <v>#N/A</v>
      </c>
      <c r="CP13" s="105" t="e">
        <f>ROUNDDOWN(CL13*CN13*1/2,0)</f>
        <v>#N/A</v>
      </c>
      <c r="CQ13" s="105" t="e">
        <f>ROUNDDOWN(CL13*CN13*1/2,0)</f>
        <v>#N/A</v>
      </c>
      <c r="CR13" s="109" t="e">
        <f t="shared" ref="CR13:CR28" si="16">VLOOKUP($O13,$CU$4:$CV$7,2,0)</f>
        <v>#N/A</v>
      </c>
      <c r="CS13" s="7"/>
      <c r="CT13" s="106" t="e">
        <f t="shared" ref="CT13:CT28" si="17">VLOOKUP($O13,CU$4:CW$7,3,0)*CS13</f>
        <v>#N/A</v>
      </c>
      <c r="CU13" s="105" t="e">
        <f>SUM(CV13:CW13)</f>
        <v>#N/A</v>
      </c>
      <c r="CV13" s="105" t="e">
        <f t="shared" ref="CV13:CV28" si="18">ROUNDDOWN(CR13*CT13*1/2,0)</f>
        <v>#N/A</v>
      </c>
      <c r="CW13" s="105" t="e">
        <f t="shared" ref="CW13:CW28" si="19">ROUNDDOWN(CR13*CT13*1/2,0)</f>
        <v>#N/A</v>
      </c>
      <c r="CX13" s="109" t="e">
        <f t="shared" ref="CX13:CX28" si="20">VLOOKUP($O13,$DA$4:$DB$7,2,0)</f>
        <v>#N/A</v>
      </c>
      <c r="CY13" s="7"/>
      <c r="CZ13" s="106" t="e">
        <f t="shared" ref="CZ13:CZ28" si="21">VLOOKUP($O13,DA$4:DC$7,3,0)*CY13</f>
        <v>#N/A</v>
      </c>
      <c r="DA13" s="105" t="e">
        <f>SUM(DB13:DC13)</f>
        <v>#N/A</v>
      </c>
      <c r="DB13" s="105" t="e">
        <f>ROUNDDOWN(CX13*CZ13*1/2,0)</f>
        <v>#N/A</v>
      </c>
      <c r="DC13" s="105" t="e">
        <f t="shared" ref="DC13:DC28" si="22">ROUNDDOWN(CX13*CZ13*1/2,0)</f>
        <v>#N/A</v>
      </c>
      <c r="DD13" s="149" t="e">
        <f t="shared" ref="DD13:DD28" si="23">BF13+BL13+BR13+BX13+CD13+CJ13+CP13+CV13+DB13</f>
        <v>#N/A</v>
      </c>
      <c r="DE13" s="149" t="e">
        <f t="shared" ref="DE13:DE28" si="24">Q13-DD13</f>
        <v>#N/A</v>
      </c>
      <c r="DF13" s="7"/>
      <c r="DG13" s="148">
        <f t="shared" ref="DG13:DG28" si="25">SUM(BA13,BC13,BI13,BO13,BU13,CA13,CG13,CM13,CS13,CY13)</f>
        <v>0</v>
      </c>
    </row>
    <row r="14" spans="1:111" ht="25.5" customHeight="1">
      <c r="A14" s="5"/>
      <c r="B14" s="5"/>
      <c r="C14" s="5"/>
      <c r="D14" s="5"/>
      <c r="E14" s="5"/>
      <c r="F14" s="5"/>
      <c r="G14" s="5"/>
      <c r="H14" s="5"/>
      <c r="I14" s="2"/>
      <c r="J14" s="2"/>
      <c r="K14" s="3"/>
      <c r="L14" s="146"/>
      <c r="M14" s="226"/>
      <c r="N14" s="8"/>
      <c r="O14" s="2"/>
      <c r="P14" s="7"/>
      <c r="Q14" s="7"/>
      <c r="R14" s="11"/>
      <c r="S14" s="13">
        <f>Q14-R14</f>
        <v>0</v>
      </c>
      <c r="T14" s="7"/>
      <c r="U14" s="22"/>
      <c r="V14" s="7">
        <f>Q14-T14-R14</f>
        <v>0</v>
      </c>
      <c r="W14" s="24"/>
      <c r="X14" s="16">
        <f t="shared" ref="X14" si="26">R14+T14+V14</f>
        <v>0</v>
      </c>
      <c r="Y14" s="12">
        <f t="shared" ref="Y14:Y28" si="27">Q14</f>
        <v>0</v>
      </c>
      <c r="Z14" s="267"/>
      <c r="AA14" s="267"/>
      <c r="AB14" s="228"/>
      <c r="AC14" s="228"/>
      <c r="AD14" s="228"/>
      <c r="AE14" s="228"/>
      <c r="AF14" s="7"/>
      <c r="AG14" s="240">
        <f t="shared" ref="AG14:AG28" si="28">ROUND(IF($O14="Ａ重油",AF14*1,IF($O14="灯油",AF14*0.939,IF($O14="ＬＰガス",AF14*1.299,IF($O14="ＬＮＧ",AF14*1.56)))),0)</f>
        <v>0</v>
      </c>
      <c r="AH14" s="138"/>
      <c r="AI14" s="240">
        <f t="shared" ref="AI14:AI28" si="29">ROUND(IF($O14="Ａ重油",AH14*1,IF($O14="灯油",AH14*0.939,IF($O14="ＬＰガス",AH14*1.299,IF($O14="ＬＮＧ",AH14*1.56)))),0)</f>
        <v>0</v>
      </c>
      <c r="AJ14" s="50"/>
      <c r="AK14" s="50"/>
      <c r="AL14" s="50"/>
      <c r="AM14" s="232"/>
      <c r="AN14" s="233"/>
      <c r="AO14" s="234"/>
      <c r="AP14" s="234"/>
      <c r="AQ14" s="235"/>
      <c r="AR14" s="232"/>
      <c r="AS14" s="233"/>
      <c r="AT14" s="234"/>
      <c r="AU14" s="234"/>
      <c r="AV14" s="235"/>
      <c r="AW14" s="235"/>
      <c r="AX14" s="234"/>
      <c r="AY14" s="234"/>
      <c r="AZ14" s="235"/>
      <c r="BA14" s="193"/>
      <c r="BB14" s="109" t="e">
        <f t="shared" si="0"/>
        <v>#N/A</v>
      </c>
      <c r="BC14" s="106"/>
      <c r="BD14" s="106" t="e">
        <f t="shared" si="1"/>
        <v>#N/A</v>
      </c>
      <c r="BE14" s="105" t="e">
        <f>SUM(BF14:BG14)</f>
        <v>#N/A</v>
      </c>
      <c r="BF14" s="105" t="e">
        <f>ROUNDDOWN(BB14*BD14*1/2,0)</f>
        <v>#N/A</v>
      </c>
      <c r="BG14" s="105" t="e">
        <f t="shared" ref="BG14:BG17" si="30">ROUNDDOWN(BB14*BD14*1/2,0)</f>
        <v>#N/A</v>
      </c>
      <c r="BH14" s="109" t="e">
        <f t="shared" si="2"/>
        <v>#N/A</v>
      </c>
      <c r="BI14" s="7"/>
      <c r="BJ14" s="106" t="e">
        <f t="shared" si="3"/>
        <v>#N/A</v>
      </c>
      <c r="BK14" s="105" t="e">
        <f t="shared" ref="BK14:BK15" si="31">SUM(BL14:BM14)</f>
        <v>#N/A</v>
      </c>
      <c r="BL14" s="105" t="e">
        <f t="shared" ref="BL14:BL15" si="32">ROUNDDOWN(BH14*BJ14*1/2,0)</f>
        <v>#N/A</v>
      </c>
      <c r="BM14" s="105" t="e">
        <f t="shared" ref="BM14:BM28" si="33">ROUNDDOWN(BH14*BJ14*1/2,0)</f>
        <v>#N/A</v>
      </c>
      <c r="BN14" s="109" t="e">
        <f t="shared" si="4"/>
        <v>#N/A</v>
      </c>
      <c r="BO14" s="7"/>
      <c r="BP14" s="106" t="e">
        <f t="shared" si="5"/>
        <v>#N/A</v>
      </c>
      <c r="BQ14" s="105" t="e">
        <f t="shared" ref="BQ14:BQ28" si="34">SUM(BR14:BS14)</f>
        <v>#N/A</v>
      </c>
      <c r="BR14" s="105" t="e">
        <f t="shared" ref="BR14:BR28" si="35">ROUNDDOWN(BN14*BP14*1/2,0)</f>
        <v>#N/A</v>
      </c>
      <c r="BS14" s="105" t="e">
        <f t="shared" ref="BS14:BS28" si="36">ROUNDDOWN(BN14*BP14*1/2,0)</f>
        <v>#N/A</v>
      </c>
      <c r="BT14" s="109" t="e">
        <f t="shared" si="6"/>
        <v>#N/A</v>
      </c>
      <c r="BU14" s="7"/>
      <c r="BV14" s="106" t="e">
        <f t="shared" si="7"/>
        <v>#N/A</v>
      </c>
      <c r="BW14" s="105" t="e">
        <f t="shared" ref="BW14:BW28" si="37">SUM(BX14:BY14)</f>
        <v>#N/A</v>
      </c>
      <c r="BX14" s="105" t="e">
        <f t="shared" si="8"/>
        <v>#N/A</v>
      </c>
      <c r="BY14" s="105" t="e">
        <f t="shared" si="9"/>
        <v>#N/A</v>
      </c>
      <c r="BZ14" s="109" t="e">
        <f t="shared" si="10"/>
        <v>#N/A</v>
      </c>
      <c r="CA14" s="7"/>
      <c r="CB14" s="106" t="e">
        <f t="shared" si="11"/>
        <v>#N/A</v>
      </c>
      <c r="CC14" s="105" t="e">
        <f t="shared" ref="CC14:CC28" si="38">SUM(CD14:CE14)</f>
        <v>#N/A</v>
      </c>
      <c r="CD14" s="105" t="e">
        <f t="shared" ref="CD14:CD28" si="39">ROUNDDOWN(BZ14*CB14*1/2,0)</f>
        <v>#N/A</v>
      </c>
      <c r="CE14" s="105" t="e">
        <f t="shared" ref="CE14:CE28" si="40">ROUNDDOWN(BZ14*CB14*1/2,0)</f>
        <v>#N/A</v>
      </c>
      <c r="CF14" s="109" t="e">
        <f t="shared" si="12"/>
        <v>#N/A</v>
      </c>
      <c r="CG14" s="7"/>
      <c r="CH14" s="106" t="e">
        <f t="shared" si="13"/>
        <v>#N/A</v>
      </c>
      <c r="CI14" s="105" t="e">
        <f t="shared" ref="CI14:CI28" si="41">SUM(CJ14:CK14)</f>
        <v>#N/A</v>
      </c>
      <c r="CJ14" s="105" t="e">
        <f t="shared" ref="CJ14:CJ28" si="42">ROUNDDOWN(CF14*CH14*1/2,0)</f>
        <v>#N/A</v>
      </c>
      <c r="CK14" s="105" t="e">
        <f t="shared" ref="CK14:CK28" si="43">ROUNDDOWN(CF14*CH14*1/2,0)</f>
        <v>#N/A</v>
      </c>
      <c r="CL14" s="109" t="e">
        <f t="shared" si="14"/>
        <v>#N/A</v>
      </c>
      <c r="CM14" s="7"/>
      <c r="CN14" s="106" t="e">
        <f t="shared" si="15"/>
        <v>#N/A</v>
      </c>
      <c r="CO14" s="105" t="e">
        <f t="shared" ref="CO14:CO28" si="44">SUM(CP14:CQ14)</f>
        <v>#N/A</v>
      </c>
      <c r="CP14" s="105" t="e">
        <f t="shared" ref="CP14:CP28" si="45">ROUNDDOWN(CL14*CN14*1/2,0)</f>
        <v>#N/A</v>
      </c>
      <c r="CQ14" s="105" t="e">
        <f t="shared" ref="CQ14:CQ28" si="46">ROUNDDOWN(CL14*CN14*1/2,0)</f>
        <v>#N/A</v>
      </c>
      <c r="CR14" s="109" t="e">
        <f t="shared" si="16"/>
        <v>#N/A</v>
      </c>
      <c r="CS14" s="7"/>
      <c r="CT14" s="106" t="e">
        <f t="shared" si="17"/>
        <v>#N/A</v>
      </c>
      <c r="CU14" s="105" t="e">
        <f t="shared" ref="CU14:CU28" si="47">SUM(CV14:CW14)</f>
        <v>#N/A</v>
      </c>
      <c r="CV14" s="105" t="e">
        <f t="shared" si="18"/>
        <v>#N/A</v>
      </c>
      <c r="CW14" s="105" t="e">
        <f t="shared" si="19"/>
        <v>#N/A</v>
      </c>
      <c r="CX14" s="109" t="e">
        <f t="shared" si="20"/>
        <v>#N/A</v>
      </c>
      <c r="CY14" s="7"/>
      <c r="CZ14" s="106" t="e">
        <f t="shared" si="21"/>
        <v>#N/A</v>
      </c>
      <c r="DA14" s="105" t="e">
        <f t="shared" ref="DA14:DA28" si="48">SUM(DB14:DC14)</f>
        <v>#N/A</v>
      </c>
      <c r="DB14" s="105" t="e">
        <f t="shared" ref="DB14:DB28" si="49">ROUNDDOWN(CX14*CZ14*1/2,0)</f>
        <v>#N/A</v>
      </c>
      <c r="DC14" s="105" t="e">
        <f t="shared" si="22"/>
        <v>#N/A</v>
      </c>
      <c r="DD14" s="149" t="e">
        <f t="shared" si="23"/>
        <v>#N/A</v>
      </c>
      <c r="DE14" s="149" t="e">
        <f t="shared" si="24"/>
        <v>#N/A</v>
      </c>
      <c r="DF14" s="7"/>
      <c r="DG14" s="148">
        <f t="shared" si="25"/>
        <v>0</v>
      </c>
    </row>
    <row r="15" spans="1:111" ht="25.5" customHeight="1">
      <c r="A15" s="5"/>
      <c r="B15" s="5"/>
      <c r="C15" s="5"/>
      <c r="D15" s="5"/>
      <c r="E15" s="5"/>
      <c r="F15" s="5"/>
      <c r="G15" s="5"/>
      <c r="H15" s="5"/>
      <c r="I15" s="2"/>
      <c r="J15" s="2"/>
      <c r="K15" s="3"/>
      <c r="L15" s="146"/>
      <c r="M15" s="226"/>
      <c r="N15" s="8"/>
      <c r="O15" s="2"/>
      <c r="P15" s="7"/>
      <c r="Q15" s="7"/>
      <c r="R15" s="11"/>
      <c r="S15" s="13">
        <f t="shared" ref="S15:S28" si="50">Q15-R15</f>
        <v>0</v>
      </c>
      <c r="T15" s="7"/>
      <c r="U15" s="23"/>
      <c r="V15" s="7">
        <f>Q15-T15-R15</f>
        <v>0</v>
      </c>
      <c r="W15" s="24"/>
      <c r="X15" s="16">
        <f>R15+T15+V15</f>
        <v>0</v>
      </c>
      <c r="Y15" s="12">
        <f t="shared" si="27"/>
        <v>0</v>
      </c>
      <c r="Z15" s="266"/>
      <c r="AA15" s="266"/>
      <c r="AB15" s="228"/>
      <c r="AC15" s="228"/>
      <c r="AD15" s="228"/>
      <c r="AE15" s="228"/>
      <c r="AF15" s="7"/>
      <c r="AG15" s="240">
        <f t="shared" si="28"/>
        <v>0</v>
      </c>
      <c r="AH15" s="138"/>
      <c r="AI15" s="240">
        <f t="shared" si="29"/>
        <v>0</v>
      </c>
      <c r="AJ15" s="7"/>
      <c r="AK15" s="7"/>
      <c r="AL15" s="7"/>
      <c r="AM15" s="232"/>
      <c r="AN15" s="233"/>
      <c r="AO15" s="230"/>
      <c r="AP15" s="230"/>
      <c r="AQ15" s="231"/>
      <c r="AR15" s="232"/>
      <c r="AS15" s="233"/>
      <c r="AT15" s="230"/>
      <c r="AU15" s="230"/>
      <c r="AV15" s="231"/>
      <c r="AW15" s="231"/>
      <c r="AX15" s="230"/>
      <c r="AY15" s="230"/>
      <c r="AZ15" s="231"/>
      <c r="BA15" s="192"/>
      <c r="BB15" s="109" t="e">
        <f t="shared" si="0"/>
        <v>#N/A</v>
      </c>
      <c r="BC15" s="106"/>
      <c r="BD15" s="106" t="e">
        <f t="shared" si="1"/>
        <v>#N/A</v>
      </c>
      <c r="BE15" s="105" t="e">
        <f t="shared" ref="BE15:BE28" si="51">SUM(BF15:BG15)</f>
        <v>#N/A</v>
      </c>
      <c r="BF15" s="105" t="e">
        <f t="shared" ref="BF15:BF19" si="52">ROUNDDOWN(BB15*BD15*1/2,0)</f>
        <v>#N/A</v>
      </c>
      <c r="BG15" s="105" t="e">
        <f t="shared" si="30"/>
        <v>#N/A</v>
      </c>
      <c r="BH15" s="109" t="e">
        <f t="shared" si="2"/>
        <v>#N/A</v>
      </c>
      <c r="BI15" s="7"/>
      <c r="BJ15" s="106" t="e">
        <f t="shared" si="3"/>
        <v>#N/A</v>
      </c>
      <c r="BK15" s="105" t="e">
        <f t="shared" si="31"/>
        <v>#N/A</v>
      </c>
      <c r="BL15" s="105" t="e">
        <f t="shared" si="32"/>
        <v>#N/A</v>
      </c>
      <c r="BM15" s="105" t="e">
        <f t="shared" si="33"/>
        <v>#N/A</v>
      </c>
      <c r="BN15" s="109" t="e">
        <f t="shared" si="4"/>
        <v>#N/A</v>
      </c>
      <c r="BO15" s="7"/>
      <c r="BP15" s="106" t="e">
        <f t="shared" si="5"/>
        <v>#N/A</v>
      </c>
      <c r="BQ15" s="105" t="e">
        <f t="shared" si="34"/>
        <v>#N/A</v>
      </c>
      <c r="BR15" s="105" t="e">
        <f t="shared" si="35"/>
        <v>#N/A</v>
      </c>
      <c r="BS15" s="105" t="e">
        <f t="shared" si="36"/>
        <v>#N/A</v>
      </c>
      <c r="BT15" s="109" t="e">
        <f t="shared" si="6"/>
        <v>#N/A</v>
      </c>
      <c r="BU15" s="7"/>
      <c r="BV15" s="106" t="e">
        <f t="shared" si="7"/>
        <v>#N/A</v>
      </c>
      <c r="BW15" s="105" t="e">
        <f t="shared" si="37"/>
        <v>#N/A</v>
      </c>
      <c r="BX15" s="105" t="e">
        <f t="shared" si="8"/>
        <v>#N/A</v>
      </c>
      <c r="BY15" s="105" t="e">
        <f t="shared" si="9"/>
        <v>#N/A</v>
      </c>
      <c r="BZ15" s="109" t="e">
        <f t="shared" si="10"/>
        <v>#N/A</v>
      </c>
      <c r="CA15" s="7"/>
      <c r="CB15" s="106" t="e">
        <f t="shared" si="11"/>
        <v>#N/A</v>
      </c>
      <c r="CC15" s="105" t="e">
        <f t="shared" si="38"/>
        <v>#N/A</v>
      </c>
      <c r="CD15" s="105" t="e">
        <f t="shared" si="39"/>
        <v>#N/A</v>
      </c>
      <c r="CE15" s="105" t="e">
        <f t="shared" si="40"/>
        <v>#N/A</v>
      </c>
      <c r="CF15" s="109" t="e">
        <f t="shared" si="12"/>
        <v>#N/A</v>
      </c>
      <c r="CG15" s="7"/>
      <c r="CH15" s="106" t="e">
        <f t="shared" si="13"/>
        <v>#N/A</v>
      </c>
      <c r="CI15" s="105" t="e">
        <f t="shared" si="41"/>
        <v>#N/A</v>
      </c>
      <c r="CJ15" s="105" t="e">
        <f t="shared" si="42"/>
        <v>#N/A</v>
      </c>
      <c r="CK15" s="105" t="e">
        <f t="shared" si="43"/>
        <v>#N/A</v>
      </c>
      <c r="CL15" s="109" t="e">
        <f t="shared" si="14"/>
        <v>#N/A</v>
      </c>
      <c r="CM15" s="7"/>
      <c r="CN15" s="106" t="e">
        <f t="shared" si="15"/>
        <v>#N/A</v>
      </c>
      <c r="CO15" s="105" t="e">
        <f t="shared" si="44"/>
        <v>#N/A</v>
      </c>
      <c r="CP15" s="105" t="e">
        <f t="shared" si="45"/>
        <v>#N/A</v>
      </c>
      <c r="CQ15" s="105" t="e">
        <f t="shared" si="46"/>
        <v>#N/A</v>
      </c>
      <c r="CR15" s="109" t="e">
        <f t="shared" si="16"/>
        <v>#N/A</v>
      </c>
      <c r="CS15" s="7"/>
      <c r="CT15" s="106" t="e">
        <f t="shared" si="17"/>
        <v>#N/A</v>
      </c>
      <c r="CU15" s="105" t="e">
        <f t="shared" si="47"/>
        <v>#N/A</v>
      </c>
      <c r="CV15" s="105" t="e">
        <f t="shared" si="18"/>
        <v>#N/A</v>
      </c>
      <c r="CW15" s="105" t="e">
        <f t="shared" si="19"/>
        <v>#N/A</v>
      </c>
      <c r="CX15" s="109" t="e">
        <f t="shared" si="20"/>
        <v>#N/A</v>
      </c>
      <c r="CY15" s="7"/>
      <c r="CZ15" s="106" t="e">
        <f t="shared" si="21"/>
        <v>#N/A</v>
      </c>
      <c r="DA15" s="105" t="e">
        <f t="shared" si="48"/>
        <v>#N/A</v>
      </c>
      <c r="DB15" s="105" t="e">
        <f t="shared" si="49"/>
        <v>#N/A</v>
      </c>
      <c r="DC15" s="105" t="e">
        <f t="shared" si="22"/>
        <v>#N/A</v>
      </c>
      <c r="DD15" s="149" t="e">
        <f t="shared" si="23"/>
        <v>#N/A</v>
      </c>
      <c r="DE15" s="149" t="e">
        <f t="shared" si="24"/>
        <v>#N/A</v>
      </c>
      <c r="DF15" s="7"/>
      <c r="DG15" s="148">
        <f t="shared" si="25"/>
        <v>0</v>
      </c>
    </row>
    <row r="16" spans="1:111" ht="25.5" customHeight="1">
      <c r="A16" s="5"/>
      <c r="B16" s="5"/>
      <c r="C16" s="5"/>
      <c r="D16" s="5"/>
      <c r="E16" s="5"/>
      <c r="F16" s="5"/>
      <c r="G16" s="5"/>
      <c r="H16" s="5"/>
      <c r="I16" s="2"/>
      <c r="J16" s="2"/>
      <c r="K16" s="3"/>
      <c r="L16" s="146"/>
      <c r="M16" s="226"/>
      <c r="N16" s="8"/>
      <c r="O16" s="2"/>
      <c r="P16" s="7"/>
      <c r="Q16" s="7"/>
      <c r="R16" s="11"/>
      <c r="S16" s="13">
        <f t="shared" si="50"/>
        <v>0</v>
      </c>
      <c r="T16" s="7"/>
      <c r="U16" s="23"/>
      <c r="V16" s="7">
        <f t="shared" ref="V16:V28" si="53">Q16-T16-R16</f>
        <v>0</v>
      </c>
      <c r="W16" s="24"/>
      <c r="X16" s="16">
        <f t="shared" ref="X16:X28" si="54">R16+T16+V16</f>
        <v>0</v>
      </c>
      <c r="Y16" s="12">
        <f t="shared" si="27"/>
        <v>0</v>
      </c>
      <c r="Z16" s="268"/>
      <c r="AA16" s="268"/>
      <c r="AB16" s="228"/>
      <c r="AC16" s="228"/>
      <c r="AD16" s="228"/>
      <c r="AE16" s="228"/>
      <c r="AF16" s="7"/>
      <c r="AG16" s="240">
        <f t="shared" si="28"/>
        <v>0</v>
      </c>
      <c r="AH16" s="138"/>
      <c r="AI16" s="240">
        <f t="shared" si="29"/>
        <v>0</v>
      </c>
      <c r="AJ16" s="50"/>
      <c r="AK16" s="50"/>
      <c r="AL16" s="50"/>
      <c r="AM16" s="232"/>
      <c r="AN16" s="233"/>
      <c r="AO16" s="234"/>
      <c r="AP16" s="234"/>
      <c r="AQ16" s="235"/>
      <c r="AR16" s="232"/>
      <c r="AS16" s="233"/>
      <c r="AT16" s="234"/>
      <c r="AU16" s="234"/>
      <c r="AV16" s="235"/>
      <c r="AW16" s="235"/>
      <c r="AX16" s="234"/>
      <c r="AY16" s="234"/>
      <c r="AZ16" s="235"/>
      <c r="BA16" s="193"/>
      <c r="BB16" s="109" t="e">
        <f t="shared" si="0"/>
        <v>#N/A</v>
      </c>
      <c r="BC16" s="106"/>
      <c r="BD16" s="106" t="e">
        <f t="shared" si="1"/>
        <v>#N/A</v>
      </c>
      <c r="BE16" s="105" t="e">
        <f t="shared" si="51"/>
        <v>#N/A</v>
      </c>
      <c r="BF16" s="105" t="e">
        <f t="shared" si="52"/>
        <v>#N/A</v>
      </c>
      <c r="BG16" s="105" t="e">
        <f t="shared" si="30"/>
        <v>#N/A</v>
      </c>
      <c r="BH16" s="109" t="e">
        <f t="shared" si="2"/>
        <v>#N/A</v>
      </c>
      <c r="BI16" s="7"/>
      <c r="BJ16" s="106" t="e">
        <f t="shared" si="3"/>
        <v>#N/A</v>
      </c>
      <c r="BK16" s="105" t="e">
        <f>SUM(BL16:BM16)</f>
        <v>#N/A</v>
      </c>
      <c r="BL16" s="105" t="e">
        <f>ROUNDDOWN(BH16*BJ16*1/2,0)</f>
        <v>#N/A</v>
      </c>
      <c r="BM16" s="105" t="e">
        <f t="shared" si="33"/>
        <v>#N/A</v>
      </c>
      <c r="BN16" s="109" t="e">
        <f t="shared" si="4"/>
        <v>#N/A</v>
      </c>
      <c r="BO16" s="7"/>
      <c r="BP16" s="106" t="e">
        <f t="shared" si="5"/>
        <v>#N/A</v>
      </c>
      <c r="BQ16" s="105" t="e">
        <f t="shared" si="34"/>
        <v>#N/A</v>
      </c>
      <c r="BR16" s="105" t="e">
        <f t="shared" si="35"/>
        <v>#N/A</v>
      </c>
      <c r="BS16" s="105" t="e">
        <f t="shared" si="36"/>
        <v>#N/A</v>
      </c>
      <c r="BT16" s="109" t="e">
        <f t="shared" si="6"/>
        <v>#N/A</v>
      </c>
      <c r="BU16" s="7"/>
      <c r="BV16" s="106" t="e">
        <f t="shared" si="7"/>
        <v>#N/A</v>
      </c>
      <c r="BW16" s="105" t="e">
        <f t="shared" si="37"/>
        <v>#N/A</v>
      </c>
      <c r="BX16" s="105" t="e">
        <f t="shared" si="8"/>
        <v>#N/A</v>
      </c>
      <c r="BY16" s="105" t="e">
        <f t="shared" si="9"/>
        <v>#N/A</v>
      </c>
      <c r="BZ16" s="109" t="e">
        <f t="shared" si="10"/>
        <v>#N/A</v>
      </c>
      <c r="CA16" s="7"/>
      <c r="CB16" s="106" t="e">
        <f t="shared" si="11"/>
        <v>#N/A</v>
      </c>
      <c r="CC16" s="105" t="e">
        <f t="shared" si="38"/>
        <v>#N/A</v>
      </c>
      <c r="CD16" s="105" t="e">
        <f t="shared" si="39"/>
        <v>#N/A</v>
      </c>
      <c r="CE16" s="105" t="e">
        <f t="shared" si="40"/>
        <v>#N/A</v>
      </c>
      <c r="CF16" s="109" t="e">
        <f t="shared" si="12"/>
        <v>#N/A</v>
      </c>
      <c r="CG16" s="7"/>
      <c r="CH16" s="106" t="e">
        <f t="shared" si="13"/>
        <v>#N/A</v>
      </c>
      <c r="CI16" s="105" t="e">
        <f t="shared" si="41"/>
        <v>#N/A</v>
      </c>
      <c r="CJ16" s="105" t="e">
        <f t="shared" si="42"/>
        <v>#N/A</v>
      </c>
      <c r="CK16" s="105" t="e">
        <f t="shared" si="43"/>
        <v>#N/A</v>
      </c>
      <c r="CL16" s="109" t="e">
        <f t="shared" si="14"/>
        <v>#N/A</v>
      </c>
      <c r="CM16" s="7"/>
      <c r="CN16" s="106" t="e">
        <f t="shared" si="15"/>
        <v>#N/A</v>
      </c>
      <c r="CO16" s="105" t="e">
        <f t="shared" si="44"/>
        <v>#N/A</v>
      </c>
      <c r="CP16" s="105" t="e">
        <f t="shared" si="45"/>
        <v>#N/A</v>
      </c>
      <c r="CQ16" s="105" t="e">
        <f t="shared" si="46"/>
        <v>#N/A</v>
      </c>
      <c r="CR16" s="109" t="e">
        <f t="shared" si="16"/>
        <v>#N/A</v>
      </c>
      <c r="CS16" s="7"/>
      <c r="CT16" s="106" t="e">
        <f t="shared" si="17"/>
        <v>#N/A</v>
      </c>
      <c r="CU16" s="105" t="e">
        <f t="shared" si="47"/>
        <v>#N/A</v>
      </c>
      <c r="CV16" s="105" t="e">
        <f t="shared" si="18"/>
        <v>#N/A</v>
      </c>
      <c r="CW16" s="105" t="e">
        <f t="shared" si="19"/>
        <v>#N/A</v>
      </c>
      <c r="CX16" s="109" t="e">
        <f t="shared" si="20"/>
        <v>#N/A</v>
      </c>
      <c r="CY16" s="7"/>
      <c r="CZ16" s="106" t="e">
        <f t="shared" si="21"/>
        <v>#N/A</v>
      </c>
      <c r="DA16" s="105" t="e">
        <f t="shared" si="48"/>
        <v>#N/A</v>
      </c>
      <c r="DB16" s="105" t="e">
        <f t="shared" si="49"/>
        <v>#N/A</v>
      </c>
      <c r="DC16" s="105" t="e">
        <f t="shared" si="22"/>
        <v>#N/A</v>
      </c>
      <c r="DD16" s="149" t="e">
        <f t="shared" si="23"/>
        <v>#N/A</v>
      </c>
      <c r="DE16" s="149" t="e">
        <f t="shared" si="24"/>
        <v>#N/A</v>
      </c>
      <c r="DF16" s="7"/>
      <c r="DG16" s="148">
        <f t="shared" si="25"/>
        <v>0</v>
      </c>
    </row>
    <row r="17" spans="1:111" ht="25.5" customHeight="1">
      <c r="A17" s="5"/>
      <c r="B17" s="5"/>
      <c r="C17" s="5"/>
      <c r="D17" s="5"/>
      <c r="E17" s="5"/>
      <c r="F17" s="5"/>
      <c r="G17" s="5"/>
      <c r="H17" s="5"/>
      <c r="I17" s="2"/>
      <c r="J17" s="2"/>
      <c r="K17" s="3"/>
      <c r="L17" s="146"/>
      <c r="M17" s="226"/>
      <c r="N17" s="8"/>
      <c r="O17" s="2"/>
      <c r="P17" s="7"/>
      <c r="Q17" s="7"/>
      <c r="R17" s="11"/>
      <c r="S17" s="13">
        <f t="shared" si="50"/>
        <v>0</v>
      </c>
      <c r="T17" s="7"/>
      <c r="U17" s="23"/>
      <c r="V17" s="7">
        <f>Q17-T17-R17</f>
        <v>0</v>
      </c>
      <c r="W17" s="24"/>
      <c r="X17" s="16">
        <f t="shared" si="54"/>
        <v>0</v>
      </c>
      <c r="Y17" s="12">
        <f t="shared" si="27"/>
        <v>0</v>
      </c>
      <c r="Z17" s="267"/>
      <c r="AA17" s="267"/>
      <c r="AB17" s="228"/>
      <c r="AC17" s="228"/>
      <c r="AD17" s="228"/>
      <c r="AE17" s="228"/>
      <c r="AF17" s="138"/>
      <c r="AG17" s="240">
        <f t="shared" si="28"/>
        <v>0</v>
      </c>
      <c r="AH17" s="138"/>
      <c r="AI17" s="240">
        <f t="shared" si="29"/>
        <v>0</v>
      </c>
      <c r="AJ17" s="7"/>
      <c r="AK17" s="7"/>
      <c r="AL17" s="7"/>
      <c r="AM17" s="230"/>
      <c r="AN17" s="231"/>
      <c r="AO17" s="230"/>
      <c r="AP17" s="230"/>
      <c r="AQ17" s="231"/>
      <c r="AR17" s="230"/>
      <c r="AS17" s="231"/>
      <c r="AT17" s="230"/>
      <c r="AU17" s="230"/>
      <c r="AV17" s="231"/>
      <c r="AW17" s="231"/>
      <c r="AX17" s="230"/>
      <c r="AY17" s="230"/>
      <c r="AZ17" s="231"/>
      <c r="BA17" s="192"/>
      <c r="BB17" s="109" t="e">
        <f t="shared" si="0"/>
        <v>#N/A</v>
      </c>
      <c r="BC17" s="106"/>
      <c r="BD17" s="106" t="e">
        <f t="shared" si="1"/>
        <v>#N/A</v>
      </c>
      <c r="BE17" s="105" t="e">
        <f t="shared" si="51"/>
        <v>#N/A</v>
      </c>
      <c r="BF17" s="105" t="e">
        <f t="shared" si="52"/>
        <v>#N/A</v>
      </c>
      <c r="BG17" s="105" t="e">
        <f t="shared" si="30"/>
        <v>#N/A</v>
      </c>
      <c r="BH17" s="109" t="e">
        <f t="shared" si="2"/>
        <v>#N/A</v>
      </c>
      <c r="BI17" s="7"/>
      <c r="BJ17" s="106" t="e">
        <f t="shared" si="3"/>
        <v>#N/A</v>
      </c>
      <c r="BK17" s="105" t="e">
        <f t="shared" ref="BK17:BK28" si="55">SUM(BL17:BM17)</f>
        <v>#N/A</v>
      </c>
      <c r="BL17" s="105" t="e">
        <f t="shared" ref="BL17:BL28" si="56">ROUNDDOWN(BH17*BJ17*1/2,0)</f>
        <v>#N/A</v>
      </c>
      <c r="BM17" s="105" t="e">
        <f t="shared" si="33"/>
        <v>#N/A</v>
      </c>
      <c r="BN17" s="109" t="e">
        <f t="shared" si="4"/>
        <v>#N/A</v>
      </c>
      <c r="BO17" s="7"/>
      <c r="BP17" s="106" t="e">
        <f t="shared" si="5"/>
        <v>#N/A</v>
      </c>
      <c r="BQ17" s="105" t="e">
        <f t="shared" si="34"/>
        <v>#N/A</v>
      </c>
      <c r="BR17" s="105" t="e">
        <f t="shared" si="35"/>
        <v>#N/A</v>
      </c>
      <c r="BS17" s="105" t="e">
        <f t="shared" si="36"/>
        <v>#N/A</v>
      </c>
      <c r="BT17" s="109" t="e">
        <f t="shared" si="6"/>
        <v>#N/A</v>
      </c>
      <c r="BU17" s="7"/>
      <c r="BV17" s="106" t="e">
        <f t="shared" si="7"/>
        <v>#N/A</v>
      </c>
      <c r="BW17" s="105" t="e">
        <f t="shared" si="37"/>
        <v>#N/A</v>
      </c>
      <c r="BX17" s="105" t="e">
        <f t="shared" si="8"/>
        <v>#N/A</v>
      </c>
      <c r="BY17" s="105" t="e">
        <f t="shared" si="9"/>
        <v>#N/A</v>
      </c>
      <c r="BZ17" s="109" t="e">
        <f t="shared" si="10"/>
        <v>#N/A</v>
      </c>
      <c r="CA17" s="7"/>
      <c r="CB17" s="106" t="e">
        <f t="shared" si="11"/>
        <v>#N/A</v>
      </c>
      <c r="CC17" s="105" t="e">
        <f t="shared" si="38"/>
        <v>#N/A</v>
      </c>
      <c r="CD17" s="105" t="e">
        <f t="shared" si="39"/>
        <v>#N/A</v>
      </c>
      <c r="CE17" s="105" t="e">
        <f t="shared" si="40"/>
        <v>#N/A</v>
      </c>
      <c r="CF17" s="109" t="e">
        <f t="shared" si="12"/>
        <v>#N/A</v>
      </c>
      <c r="CG17" s="7"/>
      <c r="CH17" s="106" t="e">
        <f t="shared" si="13"/>
        <v>#N/A</v>
      </c>
      <c r="CI17" s="105" t="e">
        <f t="shared" si="41"/>
        <v>#N/A</v>
      </c>
      <c r="CJ17" s="105" t="e">
        <f t="shared" si="42"/>
        <v>#N/A</v>
      </c>
      <c r="CK17" s="105" t="e">
        <f t="shared" si="43"/>
        <v>#N/A</v>
      </c>
      <c r="CL17" s="109" t="e">
        <f t="shared" si="14"/>
        <v>#N/A</v>
      </c>
      <c r="CM17" s="7"/>
      <c r="CN17" s="106" t="e">
        <f t="shared" si="15"/>
        <v>#N/A</v>
      </c>
      <c r="CO17" s="105" t="e">
        <f t="shared" si="44"/>
        <v>#N/A</v>
      </c>
      <c r="CP17" s="105" t="e">
        <f t="shared" si="45"/>
        <v>#N/A</v>
      </c>
      <c r="CQ17" s="105" t="e">
        <f t="shared" si="46"/>
        <v>#N/A</v>
      </c>
      <c r="CR17" s="109" t="e">
        <f t="shared" si="16"/>
        <v>#N/A</v>
      </c>
      <c r="CS17" s="7"/>
      <c r="CT17" s="106" t="e">
        <f t="shared" si="17"/>
        <v>#N/A</v>
      </c>
      <c r="CU17" s="105" t="e">
        <f t="shared" si="47"/>
        <v>#N/A</v>
      </c>
      <c r="CV17" s="105" t="e">
        <f t="shared" si="18"/>
        <v>#N/A</v>
      </c>
      <c r="CW17" s="105" t="e">
        <f t="shared" si="19"/>
        <v>#N/A</v>
      </c>
      <c r="CX17" s="109" t="e">
        <f t="shared" si="20"/>
        <v>#N/A</v>
      </c>
      <c r="CY17" s="7"/>
      <c r="CZ17" s="106" t="e">
        <f t="shared" si="21"/>
        <v>#N/A</v>
      </c>
      <c r="DA17" s="105" t="e">
        <f t="shared" si="48"/>
        <v>#N/A</v>
      </c>
      <c r="DB17" s="105" t="e">
        <f t="shared" si="49"/>
        <v>#N/A</v>
      </c>
      <c r="DC17" s="105" t="e">
        <f t="shared" si="22"/>
        <v>#N/A</v>
      </c>
      <c r="DD17" s="149" t="e">
        <f t="shared" si="23"/>
        <v>#N/A</v>
      </c>
      <c r="DE17" s="149" t="e">
        <f t="shared" si="24"/>
        <v>#N/A</v>
      </c>
      <c r="DF17" s="7"/>
      <c r="DG17" s="148">
        <f t="shared" si="25"/>
        <v>0</v>
      </c>
    </row>
    <row r="18" spans="1:111" ht="25.5" customHeight="1">
      <c r="A18" s="5"/>
      <c r="B18" s="5"/>
      <c r="C18" s="5"/>
      <c r="D18" s="5"/>
      <c r="E18" s="5"/>
      <c r="F18" s="5"/>
      <c r="G18" s="5"/>
      <c r="H18" s="5"/>
      <c r="I18" s="2"/>
      <c r="J18" s="2"/>
      <c r="K18" s="2"/>
      <c r="L18" s="147"/>
      <c r="M18" s="226"/>
      <c r="N18" s="8"/>
      <c r="O18" s="2"/>
      <c r="P18" s="7"/>
      <c r="Q18" s="7"/>
      <c r="R18" s="11"/>
      <c r="S18" s="13">
        <f t="shared" si="50"/>
        <v>0</v>
      </c>
      <c r="T18" s="7"/>
      <c r="U18" s="23"/>
      <c r="V18" s="7">
        <f t="shared" si="53"/>
        <v>0</v>
      </c>
      <c r="W18" s="24"/>
      <c r="X18" s="16">
        <f t="shared" si="54"/>
        <v>0</v>
      </c>
      <c r="Y18" s="12">
        <f t="shared" si="27"/>
        <v>0</v>
      </c>
      <c r="Z18" s="15"/>
      <c r="AA18" s="15"/>
      <c r="AB18" s="228"/>
      <c r="AC18" s="228"/>
      <c r="AD18" s="228"/>
      <c r="AE18" s="228"/>
      <c r="AF18" s="7"/>
      <c r="AG18" s="240">
        <f t="shared" si="28"/>
        <v>0</v>
      </c>
      <c r="AH18" s="138"/>
      <c r="AI18" s="240">
        <f t="shared" si="29"/>
        <v>0</v>
      </c>
      <c r="AJ18" s="7"/>
      <c r="AK18" s="7"/>
      <c r="AL18" s="7"/>
      <c r="AM18" s="230"/>
      <c r="AN18" s="231"/>
      <c r="AO18" s="230"/>
      <c r="AP18" s="230"/>
      <c r="AQ18" s="231"/>
      <c r="AR18" s="230"/>
      <c r="AS18" s="231"/>
      <c r="AT18" s="230"/>
      <c r="AU18" s="230"/>
      <c r="AV18" s="231"/>
      <c r="AW18" s="231"/>
      <c r="AX18" s="230"/>
      <c r="AY18" s="230"/>
      <c r="AZ18" s="231"/>
      <c r="BA18" s="192"/>
      <c r="BB18" s="109" t="e">
        <f t="shared" si="0"/>
        <v>#N/A</v>
      </c>
      <c r="BC18" s="106"/>
      <c r="BD18" s="106" t="e">
        <f t="shared" si="1"/>
        <v>#N/A</v>
      </c>
      <c r="BE18" s="105" t="e">
        <f t="shared" si="51"/>
        <v>#N/A</v>
      </c>
      <c r="BF18" s="105" t="e">
        <f t="shared" si="52"/>
        <v>#N/A</v>
      </c>
      <c r="BG18" s="105" t="e">
        <f>ROUNDDOWN(BB18*BD18*1/2,0)</f>
        <v>#N/A</v>
      </c>
      <c r="BH18" s="109" t="e">
        <f t="shared" si="2"/>
        <v>#N/A</v>
      </c>
      <c r="BI18" s="7"/>
      <c r="BJ18" s="106" t="e">
        <f t="shared" si="3"/>
        <v>#N/A</v>
      </c>
      <c r="BK18" s="105" t="e">
        <f t="shared" si="55"/>
        <v>#N/A</v>
      </c>
      <c r="BL18" s="105" t="e">
        <f t="shared" si="56"/>
        <v>#N/A</v>
      </c>
      <c r="BM18" s="105" t="e">
        <f t="shared" si="33"/>
        <v>#N/A</v>
      </c>
      <c r="BN18" s="109" t="e">
        <f t="shared" si="4"/>
        <v>#N/A</v>
      </c>
      <c r="BO18" s="7"/>
      <c r="BP18" s="106" t="e">
        <f t="shared" si="5"/>
        <v>#N/A</v>
      </c>
      <c r="BQ18" s="105" t="e">
        <f t="shared" si="34"/>
        <v>#N/A</v>
      </c>
      <c r="BR18" s="105" t="e">
        <f t="shared" si="35"/>
        <v>#N/A</v>
      </c>
      <c r="BS18" s="105" t="e">
        <f t="shared" si="36"/>
        <v>#N/A</v>
      </c>
      <c r="BT18" s="109" t="e">
        <f t="shared" si="6"/>
        <v>#N/A</v>
      </c>
      <c r="BU18" s="7"/>
      <c r="BV18" s="106" t="e">
        <f t="shared" si="7"/>
        <v>#N/A</v>
      </c>
      <c r="BW18" s="105" t="e">
        <f t="shared" si="37"/>
        <v>#N/A</v>
      </c>
      <c r="BX18" s="105" t="e">
        <f t="shared" si="8"/>
        <v>#N/A</v>
      </c>
      <c r="BY18" s="105" t="e">
        <f t="shared" si="9"/>
        <v>#N/A</v>
      </c>
      <c r="BZ18" s="109" t="e">
        <f t="shared" si="10"/>
        <v>#N/A</v>
      </c>
      <c r="CA18" s="7"/>
      <c r="CB18" s="106" t="e">
        <f t="shared" si="11"/>
        <v>#N/A</v>
      </c>
      <c r="CC18" s="105" t="e">
        <f t="shared" si="38"/>
        <v>#N/A</v>
      </c>
      <c r="CD18" s="105" t="e">
        <f t="shared" si="39"/>
        <v>#N/A</v>
      </c>
      <c r="CE18" s="105" t="e">
        <f t="shared" si="40"/>
        <v>#N/A</v>
      </c>
      <c r="CF18" s="109" t="e">
        <f t="shared" si="12"/>
        <v>#N/A</v>
      </c>
      <c r="CG18" s="7"/>
      <c r="CH18" s="106" t="e">
        <f t="shared" si="13"/>
        <v>#N/A</v>
      </c>
      <c r="CI18" s="105" t="e">
        <f t="shared" si="41"/>
        <v>#N/A</v>
      </c>
      <c r="CJ18" s="105" t="e">
        <f t="shared" si="42"/>
        <v>#N/A</v>
      </c>
      <c r="CK18" s="105" t="e">
        <f t="shared" si="43"/>
        <v>#N/A</v>
      </c>
      <c r="CL18" s="109" t="e">
        <f t="shared" si="14"/>
        <v>#N/A</v>
      </c>
      <c r="CM18" s="7"/>
      <c r="CN18" s="106" t="e">
        <f t="shared" si="15"/>
        <v>#N/A</v>
      </c>
      <c r="CO18" s="105" t="e">
        <f t="shared" si="44"/>
        <v>#N/A</v>
      </c>
      <c r="CP18" s="105" t="e">
        <f t="shared" si="45"/>
        <v>#N/A</v>
      </c>
      <c r="CQ18" s="105" t="e">
        <f t="shared" si="46"/>
        <v>#N/A</v>
      </c>
      <c r="CR18" s="109" t="e">
        <f t="shared" si="16"/>
        <v>#N/A</v>
      </c>
      <c r="CS18" s="7"/>
      <c r="CT18" s="106" t="e">
        <f t="shared" si="17"/>
        <v>#N/A</v>
      </c>
      <c r="CU18" s="105" t="e">
        <f t="shared" si="47"/>
        <v>#N/A</v>
      </c>
      <c r="CV18" s="105" t="e">
        <f t="shared" si="18"/>
        <v>#N/A</v>
      </c>
      <c r="CW18" s="105" t="e">
        <f t="shared" si="19"/>
        <v>#N/A</v>
      </c>
      <c r="CX18" s="109" t="e">
        <f t="shared" si="20"/>
        <v>#N/A</v>
      </c>
      <c r="CY18" s="7"/>
      <c r="CZ18" s="106" t="e">
        <f t="shared" si="21"/>
        <v>#N/A</v>
      </c>
      <c r="DA18" s="105" t="e">
        <f t="shared" si="48"/>
        <v>#N/A</v>
      </c>
      <c r="DB18" s="105" t="e">
        <f t="shared" si="49"/>
        <v>#N/A</v>
      </c>
      <c r="DC18" s="105" t="e">
        <f t="shared" si="22"/>
        <v>#N/A</v>
      </c>
      <c r="DD18" s="149" t="e">
        <f t="shared" si="23"/>
        <v>#N/A</v>
      </c>
      <c r="DE18" s="149" t="e">
        <f t="shared" si="24"/>
        <v>#N/A</v>
      </c>
      <c r="DF18" s="7"/>
      <c r="DG18" s="148">
        <f t="shared" si="25"/>
        <v>0</v>
      </c>
    </row>
    <row r="19" spans="1:111" ht="25.5" customHeight="1">
      <c r="A19" s="5"/>
      <c r="B19" s="5"/>
      <c r="C19" s="5"/>
      <c r="D19" s="5"/>
      <c r="E19" s="5"/>
      <c r="F19" s="5"/>
      <c r="G19" s="5"/>
      <c r="H19" s="5"/>
      <c r="I19" s="2"/>
      <c r="J19" s="2"/>
      <c r="K19" s="3"/>
      <c r="L19" s="146"/>
      <c r="M19" s="226"/>
      <c r="N19" s="8"/>
      <c r="O19" s="2"/>
      <c r="P19" s="7"/>
      <c r="Q19" s="7"/>
      <c r="R19" s="11"/>
      <c r="S19" s="13">
        <f t="shared" si="50"/>
        <v>0</v>
      </c>
      <c r="T19" s="7"/>
      <c r="U19" s="23"/>
      <c r="V19" s="7">
        <f t="shared" si="53"/>
        <v>0</v>
      </c>
      <c r="W19" s="24"/>
      <c r="X19" s="16">
        <f t="shared" si="54"/>
        <v>0</v>
      </c>
      <c r="Y19" s="12">
        <f t="shared" si="27"/>
        <v>0</v>
      </c>
      <c r="Z19" s="266"/>
      <c r="AA19" s="266"/>
      <c r="AB19" s="228"/>
      <c r="AC19" s="228"/>
      <c r="AD19" s="228"/>
      <c r="AE19" s="228"/>
      <c r="AF19" s="7"/>
      <c r="AG19" s="240">
        <f t="shared" si="28"/>
        <v>0</v>
      </c>
      <c r="AH19" s="138"/>
      <c r="AI19" s="240">
        <f t="shared" si="29"/>
        <v>0</v>
      </c>
      <c r="AJ19" s="7"/>
      <c r="AK19" s="7"/>
      <c r="AL19" s="7"/>
      <c r="AM19" s="230"/>
      <c r="AN19" s="231"/>
      <c r="AO19" s="230"/>
      <c r="AP19" s="230"/>
      <c r="AQ19" s="231"/>
      <c r="AR19" s="230"/>
      <c r="AS19" s="231"/>
      <c r="AT19" s="230"/>
      <c r="AU19" s="230"/>
      <c r="AV19" s="231"/>
      <c r="AW19" s="231"/>
      <c r="AX19" s="230"/>
      <c r="AY19" s="230"/>
      <c r="AZ19" s="231"/>
      <c r="BA19" s="192"/>
      <c r="BB19" s="109" t="e">
        <f t="shared" si="0"/>
        <v>#N/A</v>
      </c>
      <c r="BC19" s="106"/>
      <c r="BD19" s="106" t="e">
        <f t="shared" si="1"/>
        <v>#N/A</v>
      </c>
      <c r="BE19" s="105" t="e">
        <f t="shared" si="51"/>
        <v>#N/A</v>
      </c>
      <c r="BF19" s="105" t="e">
        <f t="shared" si="52"/>
        <v>#N/A</v>
      </c>
      <c r="BG19" s="105" t="e">
        <f t="shared" ref="BG19:BG28" si="57">ROUNDDOWN(BB19*BD19*1/2,0)</f>
        <v>#N/A</v>
      </c>
      <c r="BH19" s="109" t="e">
        <f t="shared" si="2"/>
        <v>#N/A</v>
      </c>
      <c r="BI19" s="7"/>
      <c r="BJ19" s="106" t="e">
        <f t="shared" si="3"/>
        <v>#N/A</v>
      </c>
      <c r="BK19" s="105" t="e">
        <f t="shared" si="55"/>
        <v>#N/A</v>
      </c>
      <c r="BL19" s="105" t="e">
        <f t="shared" si="56"/>
        <v>#N/A</v>
      </c>
      <c r="BM19" s="105" t="e">
        <f t="shared" si="33"/>
        <v>#N/A</v>
      </c>
      <c r="BN19" s="109" t="e">
        <f t="shared" si="4"/>
        <v>#N/A</v>
      </c>
      <c r="BO19" s="7"/>
      <c r="BP19" s="106" t="e">
        <f t="shared" si="5"/>
        <v>#N/A</v>
      </c>
      <c r="BQ19" s="105" t="e">
        <f t="shared" si="34"/>
        <v>#N/A</v>
      </c>
      <c r="BR19" s="105" t="e">
        <f t="shared" si="35"/>
        <v>#N/A</v>
      </c>
      <c r="BS19" s="105" t="e">
        <f t="shared" si="36"/>
        <v>#N/A</v>
      </c>
      <c r="BT19" s="109" t="e">
        <f t="shared" si="6"/>
        <v>#N/A</v>
      </c>
      <c r="BU19" s="7"/>
      <c r="BV19" s="106" t="e">
        <f t="shared" si="7"/>
        <v>#N/A</v>
      </c>
      <c r="BW19" s="105" t="e">
        <f t="shared" si="37"/>
        <v>#N/A</v>
      </c>
      <c r="BX19" s="105" t="e">
        <f t="shared" si="8"/>
        <v>#N/A</v>
      </c>
      <c r="BY19" s="105" t="e">
        <f t="shared" si="9"/>
        <v>#N/A</v>
      </c>
      <c r="BZ19" s="109" t="e">
        <f t="shared" si="10"/>
        <v>#N/A</v>
      </c>
      <c r="CA19" s="7"/>
      <c r="CB19" s="106" t="e">
        <f t="shared" si="11"/>
        <v>#N/A</v>
      </c>
      <c r="CC19" s="105" t="e">
        <f t="shared" si="38"/>
        <v>#N/A</v>
      </c>
      <c r="CD19" s="105" t="e">
        <f t="shared" si="39"/>
        <v>#N/A</v>
      </c>
      <c r="CE19" s="105" t="e">
        <f t="shared" si="40"/>
        <v>#N/A</v>
      </c>
      <c r="CF19" s="109" t="e">
        <f t="shared" si="12"/>
        <v>#N/A</v>
      </c>
      <c r="CG19" s="7"/>
      <c r="CH19" s="106" t="e">
        <f t="shared" si="13"/>
        <v>#N/A</v>
      </c>
      <c r="CI19" s="105" t="e">
        <f t="shared" si="41"/>
        <v>#N/A</v>
      </c>
      <c r="CJ19" s="105" t="e">
        <f t="shared" si="42"/>
        <v>#N/A</v>
      </c>
      <c r="CK19" s="105" t="e">
        <f t="shared" si="43"/>
        <v>#N/A</v>
      </c>
      <c r="CL19" s="109" t="e">
        <f t="shared" si="14"/>
        <v>#N/A</v>
      </c>
      <c r="CM19" s="7"/>
      <c r="CN19" s="106" t="e">
        <f t="shared" si="15"/>
        <v>#N/A</v>
      </c>
      <c r="CO19" s="105" t="e">
        <f t="shared" si="44"/>
        <v>#N/A</v>
      </c>
      <c r="CP19" s="105" t="e">
        <f t="shared" si="45"/>
        <v>#N/A</v>
      </c>
      <c r="CQ19" s="105" t="e">
        <f t="shared" si="46"/>
        <v>#N/A</v>
      </c>
      <c r="CR19" s="109" t="e">
        <f t="shared" si="16"/>
        <v>#N/A</v>
      </c>
      <c r="CS19" s="7"/>
      <c r="CT19" s="106" t="e">
        <f t="shared" si="17"/>
        <v>#N/A</v>
      </c>
      <c r="CU19" s="105" t="e">
        <f t="shared" si="47"/>
        <v>#N/A</v>
      </c>
      <c r="CV19" s="105" t="e">
        <f t="shared" si="18"/>
        <v>#N/A</v>
      </c>
      <c r="CW19" s="105" t="e">
        <f t="shared" si="19"/>
        <v>#N/A</v>
      </c>
      <c r="CX19" s="109" t="e">
        <f t="shared" si="20"/>
        <v>#N/A</v>
      </c>
      <c r="CY19" s="7"/>
      <c r="CZ19" s="106" t="e">
        <f t="shared" si="21"/>
        <v>#N/A</v>
      </c>
      <c r="DA19" s="105" t="e">
        <f t="shared" si="48"/>
        <v>#N/A</v>
      </c>
      <c r="DB19" s="105" t="e">
        <f t="shared" si="49"/>
        <v>#N/A</v>
      </c>
      <c r="DC19" s="105" t="e">
        <f t="shared" si="22"/>
        <v>#N/A</v>
      </c>
      <c r="DD19" s="149" t="e">
        <f t="shared" si="23"/>
        <v>#N/A</v>
      </c>
      <c r="DE19" s="149" t="e">
        <f t="shared" si="24"/>
        <v>#N/A</v>
      </c>
      <c r="DF19" s="7"/>
      <c r="DG19" s="148">
        <f t="shared" si="25"/>
        <v>0</v>
      </c>
    </row>
    <row r="20" spans="1:111" ht="25.5" customHeight="1">
      <c r="A20" s="5"/>
      <c r="B20" s="5"/>
      <c r="C20" s="5"/>
      <c r="D20" s="5"/>
      <c r="E20" s="5"/>
      <c r="F20" s="5"/>
      <c r="G20" s="5"/>
      <c r="H20" s="5"/>
      <c r="I20" s="2"/>
      <c r="J20" s="2"/>
      <c r="K20" s="3"/>
      <c r="L20" s="146"/>
      <c r="M20" s="226"/>
      <c r="N20" s="8"/>
      <c r="O20" s="2"/>
      <c r="P20" s="7"/>
      <c r="Q20" s="7"/>
      <c r="R20" s="11"/>
      <c r="S20" s="13">
        <f t="shared" si="50"/>
        <v>0</v>
      </c>
      <c r="T20" s="7"/>
      <c r="U20" s="23"/>
      <c r="V20" s="7">
        <f t="shared" si="53"/>
        <v>0</v>
      </c>
      <c r="W20" s="24"/>
      <c r="X20" s="16">
        <f t="shared" si="54"/>
        <v>0</v>
      </c>
      <c r="Y20" s="12">
        <f t="shared" si="27"/>
        <v>0</v>
      </c>
      <c r="Z20" s="267"/>
      <c r="AA20" s="267"/>
      <c r="AB20" s="228"/>
      <c r="AC20" s="228"/>
      <c r="AD20" s="228"/>
      <c r="AE20" s="228"/>
      <c r="AF20" s="7"/>
      <c r="AG20" s="240">
        <f t="shared" si="28"/>
        <v>0</v>
      </c>
      <c r="AH20" s="138"/>
      <c r="AI20" s="240">
        <f t="shared" si="29"/>
        <v>0</v>
      </c>
      <c r="AJ20" s="7"/>
      <c r="AK20" s="7"/>
      <c r="AL20" s="7"/>
      <c r="AM20" s="230"/>
      <c r="AN20" s="231"/>
      <c r="AO20" s="230"/>
      <c r="AP20" s="230"/>
      <c r="AQ20" s="231"/>
      <c r="AR20" s="230"/>
      <c r="AS20" s="231"/>
      <c r="AT20" s="230"/>
      <c r="AU20" s="230"/>
      <c r="AV20" s="231"/>
      <c r="AW20" s="231"/>
      <c r="AX20" s="230"/>
      <c r="AY20" s="230"/>
      <c r="AZ20" s="231"/>
      <c r="BA20" s="192"/>
      <c r="BB20" s="109" t="e">
        <f t="shared" si="0"/>
        <v>#N/A</v>
      </c>
      <c r="BC20" s="106"/>
      <c r="BD20" s="106" t="e">
        <f t="shared" si="1"/>
        <v>#N/A</v>
      </c>
      <c r="BE20" s="105" t="e">
        <f t="shared" si="51"/>
        <v>#N/A</v>
      </c>
      <c r="BF20" s="105" t="e">
        <f>ROUNDDOWN(BB20*BD20*1/2,0)</f>
        <v>#N/A</v>
      </c>
      <c r="BG20" s="105" t="e">
        <f t="shared" si="57"/>
        <v>#N/A</v>
      </c>
      <c r="BH20" s="109" t="e">
        <f t="shared" si="2"/>
        <v>#N/A</v>
      </c>
      <c r="BI20" s="7"/>
      <c r="BJ20" s="106" t="e">
        <f t="shared" si="3"/>
        <v>#N/A</v>
      </c>
      <c r="BK20" s="105" t="e">
        <f t="shared" si="55"/>
        <v>#N/A</v>
      </c>
      <c r="BL20" s="105" t="e">
        <f t="shared" si="56"/>
        <v>#N/A</v>
      </c>
      <c r="BM20" s="105" t="e">
        <f t="shared" si="33"/>
        <v>#N/A</v>
      </c>
      <c r="BN20" s="109" t="e">
        <f t="shared" si="4"/>
        <v>#N/A</v>
      </c>
      <c r="BO20" s="7"/>
      <c r="BP20" s="106" t="e">
        <f t="shared" si="5"/>
        <v>#N/A</v>
      </c>
      <c r="BQ20" s="105" t="e">
        <f t="shared" si="34"/>
        <v>#N/A</v>
      </c>
      <c r="BR20" s="105" t="e">
        <f t="shared" si="35"/>
        <v>#N/A</v>
      </c>
      <c r="BS20" s="105" t="e">
        <f t="shared" si="36"/>
        <v>#N/A</v>
      </c>
      <c r="BT20" s="109" t="e">
        <f t="shared" si="6"/>
        <v>#N/A</v>
      </c>
      <c r="BU20" s="7"/>
      <c r="BV20" s="106" t="e">
        <f t="shared" si="7"/>
        <v>#N/A</v>
      </c>
      <c r="BW20" s="105" t="e">
        <f t="shared" si="37"/>
        <v>#N/A</v>
      </c>
      <c r="BX20" s="105" t="e">
        <f t="shared" si="8"/>
        <v>#N/A</v>
      </c>
      <c r="BY20" s="105" t="e">
        <f t="shared" si="9"/>
        <v>#N/A</v>
      </c>
      <c r="BZ20" s="109" t="e">
        <f t="shared" si="10"/>
        <v>#N/A</v>
      </c>
      <c r="CA20" s="7"/>
      <c r="CB20" s="106" t="e">
        <f t="shared" si="11"/>
        <v>#N/A</v>
      </c>
      <c r="CC20" s="105" t="e">
        <f t="shared" si="38"/>
        <v>#N/A</v>
      </c>
      <c r="CD20" s="105" t="e">
        <f t="shared" si="39"/>
        <v>#N/A</v>
      </c>
      <c r="CE20" s="105" t="e">
        <f t="shared" si="40"/>
        <v>#N/A</v>
      </c>
      <c r="CF20" s="109" t="e">
        <f t="shared" si="12"/>
        <v>#N/A</v>
      </c>
      <c r="CG20" s="7"/>
      <c r="CH20" s="106" t="e">
        <f t="shared" si="13"/>
        <v>#N/A</v>
      </c>
      <c r="CI20" s="105" t="e">
        <f t="shared" si="41"/>
        <v>#N/A</v>
      </c>
      <c r="CJ20" s="105" t="e">
        <f t="shared" si="42"/>
        <v>#N/A</v>
      </c>
      <c r="CK20" s="105" t="e">
        <f t="shared" si="43"/>
        <v>#N/A</v>
      </c>
      <c r="CL20" s="109" t="e">
        <f t="shared" si="14"/>
        <v>#N/A</v>
      </c>
      <c r="CM20" s="7"/>
      <c r="CN20" s="106" t="e">
        <f t="shared" si="15"/>
        <v>#N/A</v>
      </c>
      <c r="CO20" s="105" t="e">
        <f t="shared" si="44"/>
        <v>#N/A</v>
      </c>
      <c r="CP20" s="105" t="e">
        <f t="shared" si="45"/>
        <v>#N/A</v>
      </c>
      <c r="CQ20" s="105" t="e">
        <f t="shared" si="46"/>
        <v>#N/A</v>
      </c>
      <c r="CR20" s="109" t="e">
        <f t="shared" si="16"/>
        <v>#N/A</v>
      </c>
      <c r="CS20" s="7"/>
      <c r="CT20" s="106" t="e">
        <f t="shared" si="17"/>
        <v>#N/A</v>
      </c>
      <c r="CU20" s="105" t="e">
        <f t="shared" si="47"/>
        <v>#N/A</v>
      </c>
      <c r="CV20" s="105" t="e">
        <f t="shared" si="18"/>
        <v>#N/A</v>
      </c>
      <c r="CW20" s="105" t="e">
        <f t="shared" si="19"/>
        <v>#N/A</v>
      </c>
      <c r="CX20" s="109" t="e">
        <f t="shared" si="20"/>
        <v>#N/A</v>
      </c>
      <c r="CY20" s="7"/>
      <c r="CZ20" s="106" t="e">
        <f t="shared" si="21"/>
        <v>#N/A</v>
      </c>
      <c r="DA20" s="105" t="e">
        <f t="shared" si="48"/>
        <v>#N/A</v>
      </c>
      <c r="DB20" s="105" t="e">
        <f t="shared" si="49"/>
        <v>#N/A</v>
      </c>
      <c r="DC20" s="105" t="e">
        <f t="shared" si="22"/>
        <v>#N/A</v>
      </c>
      <c r="DD20" s="149" t="e">
        <f t="shared" si="23"/>
        <v>#N/A</v>
      </c>
      <c r="DE20" s="149" t="e">
        <f t="shared" si="24"/>
        <v>#N/A</v>
      </c>
      <c r="DF20" s="7"/>
      <c r="DG20" s="148">
        <f t="shared" si="25"/>
        <v>0</v>
      </c>
    </row>
    <row r="21" spans="1:111" ht="25.5" customHeight="1">
      <c r="A21" s="5"/>
      <c r="B21" s="5"/>
      <c r="C21" s="5"/>
      <c r="D21" s="5"/>
      <c r="E21" s="5"/>
      <c r="F21" s="5"/>
      <c r="G21" s="5"/>
      <c r="H21" s="5"/>
      <c r="I21" s="2"/>
      <c r="J21" s="2"/>
      <c r="K21" s="2"/>
      <c r="L21" s="147"/>
      <c r="M21" s="226"/>
      <c r="N21" s="8"/>
      <c r="O21" s="2"/>
      <c r="P21" s="7"/>
      <c r="Q21" s="7"/>
      <c r="R21" s="11"/>
      <c r="S21" s="13">
        <f t="shared" si="50"/>
        <v>0</v>
      </c>
      <c r="T21" s="7"/>
      <c r="U21" s="23"/>
      <c r="V21" s="7">
        <f t="shared" si="53"/>
        <v>0</v>
      </c>
      <c r="W21" s="24"/>
      <c r="X21" s="16">
        <f t="shared" si="54"/>
        <v>0</v>
      </c>
      <c r="Y21" s="12">
        <f t="shared" si="27"/>
        <v>0</v>
      </c>
      <c r="Z21" s="15"/>
      <c r="AA21" s="15"/>
      <c r="AB21" s="228"/>
      <c r="AC21" s="228"/>
      <c r="AD21" s="228"/>
      <c r="AE21" s="228"/>
      <c r="AF21" s="7"/>
      <c r="AG21" s="240">
        <f t="shared" si="28"/>
        <v>0</v>
      </c>
      <c r="AH21" s="138"/>
      <c r="AI21" s="240">
        <f t="shared" si="29"/>
        <v>0</v>
      </c>
      <c r="AJ21" s="7"/>
      <c r="AK21" s="7"/>
      <c r="AL21" s="7"/>
      <c r="AM21" s="230"/>
      <c r="AN21" s="231"/>
      <c r="AO21" s="230"/>
      <c r="AP21" s="230"/>
      <c r="AQ21" s="231"/>
      <c r="AR21" s="230"/>
      <c r="AS21" s="231"/>
      <c r="AT21" s="230"/>
      <c r="AU21" s="230"/>
      <c r="AV21" s="231"/>
      <c r="AW21" s="231"/>
      <c r="AX21" s="230"/>
      <c r="AY21" s="230"/>
      <c r="AZ21" s="231"/>
      <c r="BA21" s="192"/>
      <c r="BB21" s="109" t="e">
        <f t="shared" si="0"/>
        <v>#N/A</v>
      </c>
      <c r="BC21" s="106"/>
      <c r="BD21" s="106" t="e">
        <f t="shared" si="1"/>
        <v>#N/A</v>
      </c>
      <c r="BE21" s="105" t="e">
        <f t="shared" ref="BE21:BE26" si="58">SUM(BF21:BG21)</f>
        <v>#N/A</v>
      </c>
      <c r="BF21" s="105" t="e">
        <f t="shared" ref="BF21:BF26" si="59">ROUNDDOWN(BB21*BD21*1/2,0)</f>
        <v>#N/A</v>
      </c>
      <c r="BG21" s="105" t="e">
        <f t="shared" ref="BG21:BG26" si="60">ROUNDDOWN(BB21*BD21*1/2,0)</f>
        <v>#N/A</v>
      </c>
      <c r="BH21" s="109" t="e">
        <f t="shared" si="2"/>
        <v>#N/A</v>
      </c>
      <c r="BI21" s="7"/>
      <c r="BJ21" s="106" t="e">
        <f t="shared" si="3"/>
        <v>#N/A</v>
      </c>
      <c r="BK21" s="105" t="e">
        <f t="shared" ref="BK21:BK26" si="61">SUM(BL21:BM21)</f>
        <v>#N/A</v>
      </c>
      <c r="BL21" s="105" t="e">
        <f t="shared" ref="BL21:BL26" si="62">ROUNDDOWN(BH21*BJ21*1/2,0)</f>
        <v>#N/A</v>
      </c>
      <c r="BM21" s="105" t="e">
        <f t="shared" ref="BM21:BM26" si="63">ROUNDDOWN(BH21*BJ21*1/2,0)</f>
        <v>#N/A</v>
      </c>
      <c r="BN21" s="109" t="e">
        <f t="shared" si="4"/>
        <v>#N/A</v>
      </c>
      <c r="BO21" s="7"/>
      <c r="BP21" s="106" t="e">
        <f t="shared" si="5"/>
        <v>#N/A</v>
      </c>
      <c r="BQ21" s="105" t="e">
        <f t="shared" ref="BQ21:BQ26" si="64">SUM(BR21:BS21)</f>
        <v>#N/A</v>
      </c>
      <c r="BR21" s="105" t="e">
        <f t="shared" ref="BR21:BR26" si="65">ROUNDDOWN(BN21*BP21*1/2,0)</f>
        <v>#N/A</v>
      </c>
      <c r="BS21" s="105" t="e">
        <f t="shared" ref="BS21:BS26" si="66">ROUNDDOWN(BN21*BP21*1/2,0)</f>
        <v>#N/A</v>
      </c>
      <c r="BT21" s="109" t="e">
        <f t="shared" si="6"/>
        <v>#N/A</v>
      </c>
      <c r="BU21" s="7"/>
      <c r="BV21" s="106" t="e">
        <f t="shared" si="7"/>
        <v>#N/A</v>
      </c>
      <c r="BW21" s="105" t="e">
        <f t="shared" ref="BW21:BW26" si="67">SUM(BX21:BY21)</f>
        <v>#N/A</v>
      </c>
      <c r="BX21" s="105" t="e">
        <f t="shared" ref="BX21:BX26" si="68">ROUNDDOWN(BT21*BV21*1/2,0)</f>
        <v>#N/A</v>
      </c>
      <c r="BY21" s="105" t="e">
        <f t="shared" ref="BY21:BY26" si="69">ROUNDDOWN(BT21*BV21*1/2,0)</f>
        <v>#N/A</v>
      </c>
      <c r="BZ21" s="109" t="e">
        <f t="shared" si="10"/>
        <v>#N/A</v>
      </c>
      <c r="CA21" s="7"/>
      <c r="CB21" s="106" t="e">
        <f t="shared" si="11"/>
        <v>#N/A</v>
      </c>
      <c r="CC21" s="105" t="e">
        <f t="shared" ref="CC21:CC26" si="70">SUM(CD21:CE21)</f>
        <v>#N/A</v>
      </c>
      <c r="CD21" s="105" t="e">
        <f t="shared" ref="CD21:CD26" si="71">ROUNDDOWN(BZ21*CB21*1/2,0)</f>
        <v>#N/A</v>
      </c>
      <c r="CE21" s="105" t="e">
        <f t="shared" ref="CE21:CE26" si="72">ROUNDDOWN(BZ21*CB21*1/2,0)</f>
        <v>#N/A</v>
      </c>
      <c r="CF21" s="109" t="e">
        <f t="shared" si="12"/>
        <v>#N/A</v>
      </c>
      <c r="CG21" s="7"/>
      <c r="CH21" s="106" t="e">
        <f t="shared" si="13"/>
        <v>#N/A</v>
      </c>
      <c r="CI21" s="105" t="e">
        <f t="shared" ref="CI21:CI26" si="73">SUM(CJ21:CK21)</f>
        <v>#N/A</v>
      </c>
      <c r="CJ21" s="105" t="e">
        <f t="shared" ref="CJ21:CJ26" si="74">ROUNDDOWN(CF21*CH21*1/2,0)</f>
        <v>#N/A</v>
      </c>
      <c r="CK21" s="105" t="e">
        <f t="shared" ref="CK21:CK26" si="75">ROUNDDOWN(CF21*CH21*1/2,0)</f>
        <v>#N/A</v>
      </c>
      <c r="CL21" s="109" t="e">
        <f t="shared" si="14"/>
        <v>#N/A</v>
      </c>
      <c r="CM21" s="7"/>
      <c r="CN21" s="106" t="e">
        <f t="shared" si="15"/>
        <v>#N/A</v>
      </c>
      <c r="CO21" s="105" t="e">
        <f t="shared" ref="CO21:CO26" si="76">SUM(CP21:CQ21)</f>
        <v>#N/A</v>
      </c>
      <c r="CP21" s="105" t="e">
        <f t="shared" ref="CP21:CP26" si="77">ROUNDDOWN(CL21*CN21*1/2,0)</f>
        <v>#N/A</v>
      </c>
      <c r="CQ21" s="105" t="e">
        <f t="shared" ref="CQ21:CQ26" si="78">ROUNDDOWN(CL21*CN21*1/2,0)</f>
        <v>#N/A</v>
      </c>
      <c r="CR21" s="109" t="e">
        <f t="shared" si="16"/>
        <v>#N/A</v>
      </c>
      <c r="CS21" s="7"/>
      <c r="CT21" s="106" t="e">
        <f t="shared" si="17"/>
        <v>#N/A</v>
      </c>
      <c r="CU21" s="105" t="e">
        <f t="shared" ref="CU21:CU26" si="79">SUM(CV21:CW21)</f>
        <v>#N/A</v>
      </c>
      <c r="CV21" s="105" t="e">
        <f t="shared" ref="CV21:CV26" si="80">ROUNDDOWN(CR21*CT21*1/2,0)</f>
        <v>#N/A</v>
      </c>
      <c r="CW21" s="105" t="e">
        <f t="shared" ref="CW21:CW26" si="81">ROUNDDOWN(CR21*CT21*1/2,0)</f>
        <v>#N/A</v>
      </c>
      <c r="CX21" s="109" t="e">
        <f t="shared" si="20"/>
        <v>#N/A</v>
      </c>
      <c r="CY21" s="7"/>
      <c r="CZ21" s="106" t="e">
        <f t="shared" si="21"/>
        <v>#N/A</v>
      </c>
      <c r="DA21" s="105" t="e">
        <f t="shared" ref="DA21:DA26" si="82">SUM(DB21:DC21)</f>
        <v>#N/A</v>
      </c>
      <c r="DB21" s="105" t="e">
        <f t="shared" si="49"/>
        <v>#N/A</v>
      </c>
      <c r="DC21" s="105" t="e">
        <f t="shared" si="22"/>
        <v>#N/A</v>
      </c>
      <c r="DD21" s="149" t="e">
        <f t="shared" si="23"/>
        <v>#N/A</v>
      </c>
      <c r="DE21" s="149" t="e">
        <f t="shared" si="24"/>
        <v>#N/A</v>
      </c>
      <c r="DF21" s="7"/>
      <c r="DG21" s="148">
        <f t="shared" si="25"/>
        <v>0</v>
      </c>
    </row>
    <row r="22" spans="1:111" ht="25.5" customHeight="1">
      <c r="A22" s="5"/>
      <c r="B22" s="5"/>
      <c r="C22" s="5"/>
      <c r="D22" s="5"/>
      <c r="E22" s="5"/>
      <c r="F22" s="5"/>
      <c r="G22" s="5"/>
      <c r="H22" s="5"/>
      <c r="I22" s="2"/>
      <c r="J22" s="2"/>
      <c r="K22" s="2"/>
      <c r="L22" s="147"/>
      <c r="M22" s="226"/>
      <c r="N22" s="8"/>
      <c r="O22" s="2"/>
      <c r="P22" s="7"/>
      <c r="Q22" s="7"/>
      <c r="R22" s="11"/>
      <c r="S22" s="13">
        <f t="shared" si="50"/>
        <v>0</v>
      </c>
      <c r="T22" s="7"/>
      <c r="U22" s="23"/>
      <c r="V22" s="7">
        <f t="shared" si="53"/>
        <v>0</v>
      </c>
      <c r="W22" s="24"/>
      <c r="X22" s="16">
        <f t="shared" si="54"/>
        <v>0</v>
      </c>
      <c r="Y22" s="12">
        <f t="shared" si="27"/>
        <v>0</v>
      </c>
      <c r="Z22" s="15"/>
      <c r="AA22" s="15"/>
      <c r="AB22" s="228"/>
      <c r="AC22" s="228"/>
      <c r="AD22" s="228"/>
      <c r="AE22" s="228"/>
      <c r="AF22" s="7"/>
      <c r="AG22" s="240">
        <f t="shared" si="28"/>
        <v>0</v>
      </c>
      <c r="AH22" s="138"/>
      <c r="AI22" s="240">
        <f t="shared" si="29"/>
        <v>0</v>
      </c>
      <c r="AJ22" s="7"/>
      <c r="AK22" s="7"/>
      <c r="AL22" s="7"/>
      <c r="AM22" s="230"/>
      <c r="AN22" s="231"/>
      <c r="AO22" s="230"/>
      <c r="AP22" s="230"/>
      <c r="AQ22" s="231"/>
      <c r="AR22" s="230"/>
      <c r="AS22" s="231"/>
      <c r="AT22" s="230"/>
      <c r="AU22" s="230"/>
      <c r="AV22" s="231"/>
      <c r="AW22" s="231"/>
      <c r="AX22" s="230"/>
      <c r="AY22" s="230"/>
      <c r="AZ22" s="231"/>
      <c r="BA22" s="192"/>
      <c r="BB22" s="109" t="e">
        <f t="shared" si="0"/>
        <v>#N/A</v>
      </c>
      <c r="BC22" s="106"/>
      <c r="BD22" s="106" t="e">
        <f t="shared" si="1"/>
        <v>#N/A</v>
      </c>
      <c r="BE22" s="105" t="e">
        <f t="shared" si="58"/>
        <v>#N/A</v>
      </c>
      <c r="BF22" s="105" t="e">
        <f t="shared" si="59"/>
        <v>#N/A</v>
      </c>
      <c r="BG22" s="105" t="e">
        <f t="shared" si="60"/>
        <v>#N/A</v>
      </c>
      <c r="BH22" s="109" t="e">
        <f t="shared" si="2"/>
        <v>#N/A</v>
      </c>
      <c r="BI22" s="7"/>
      <c r="BJ22" s="106" t="e">
        <f t="shared" si="3"/>
        <v>#N/A</v>
      </c>
      <c r="BK22" s="105" t="e">
        <f t="shared" si="61"/>
        <v>#N/A</v>
      </c>
      <c r="BL22" s="105" t="e">
        <f t="shared" si="62"/>
        <v>#N/A</v>
      </c>
      <c r="BM22" s="105" t="e">
        <f t="shared" si="63"/>
        <v>#N/A</v>
      </c>
      <c r="BN22" s="109" t="e">
        <f t="shared" si="4"/>
        <v>#N/A</v>
      </c>
      <c r="BO22" s="7"/>
      <c r="BP22" s="106" t="e">
        <f t="shared" si="5"/>
        <v>#N/A</v>
      </c>
      <c r="BQ22" s="105" t="e">
        <f t="shared" si="64"/>
        <v>#N/A</v>
      </c>
      <c r="BR22" s="105" t="e">
        <f t="shared" si="65"/>
        <v>#N/A</v>
      </c>
      <c r="BS22" s="105" t="e">
        <f t="shared" si="66"/>
        <v>#N/A</v>
      </c>
      <c r="BT22" s="109" t="e">
        <f t="shared" si="6"/>
        <v>#N/A</v>
      </c>
      <c r="BU22" s="7"/>
      <c r="BV22" s="106" t="e">
        <f t="shared" si="7"/>
        <v>#N/A</v>
      </c>
      <c r="BW22" s="105" t="e">
        <f t="shared" si="67"/>
        <v>#N/A</v>
      </c>
      <c r="BX22" s="105" t="e">
        <f t="shared" si="68"/>
        <v>#N/A</v>
      </c>
      <c r="BY22" s="105" t="e">
        <f t="shared" si="69"/>
        <v>#N/A</v>
      </c>
      <c r="BZ22" s="109" t="e">
        <f t="shared" si="10"/>
        <v>#N/A</v>
      </c>
      <c r="CA22" s="7"/>
      <c r="CB22" s="106" t="e">
        <f t="shared" si="11"/>
        <v>#N/A</v>
      </c>
      <c r="CC22" s="105" t="e">
        <f t="shared" si="70"/>
        <v>#N/A</v>
      </c>
      <c r="CD22" s="105" t="e">
        <f t="shared" si="71"/>
        <v>#N/A</v>
      </c>
      <c r="CE22" s="105" t="e">
        <f t="shared" si="72"/>
        <v>#N/A</v>
      </c>
      <c r="CF22" s="109" t="e">
        <f t="shared" si="12"/>
        <v>#N/A</v>
      </c>
      <c r="CG22" s="7"/>
      <c r="CH22" s="106" t="e">
        <f t="shared" si="13"/>
        <v>#N/A</v>
      </c>
      <c r="CI22" s="105" t="e">
        <f t="shared" si="73"/>
        <v>#N/A</v>
      </c>
      <c r="CJ22" s="105" t="e">
        <f t="shared" si="74"/>
        <v>#N/A</v>
      </c>
      <c r="CK22" s="105" t="e">
        <f t="shared" si="75"/>
        <v>#N/A</v>
      </c>
      <c r="CL22" s="109" t="e">
        <f t="shared" si="14"/>
        <v>#N/A</v>
      </c>
      <c r="CM22" s="7"/>
      <c r="CN22" s="106" t="e">
        <f t="shared" si="15"/>
        <v>#N/A</v>
      </c>
      <c r="CO22" s="105" t="e">
        <f t="shared" si="76"/>
        <v>#N/A</v>
      </c>
      <c r="CP22" s="105" t="e">
        <f t="shared" si="77"/>
        <v>#N/A</v>
      </c>
      <c r="CQ22" s="105" t="e">
        <f t="shared" si="78"/>
        <v>#N/A</v>
      </c>
      <c r="CR22" s="109" t="e">
        <f t="shared" si="16"/>
        <v>#N/A</v>
      </c>
      <c r="CS22" s="7"/>
      <c r="CT22" s="106" t="e">
        <f t="shared" si="17"/>
        <v>#N/A</v>
      </c>
      <c r="CU22" s="105" t="e">
        <f t="shared" si="79"/>
        <v>#N/A</v>
      </c>
      <c r="CV22" s="105" t="e">
        <f t="shared" si="80"/>
        <v>#N/A</v>
      </c>
      <c r="CW22" s="105" t="e">
        <f t="shared" si="81"/>
        <v>#N/A</v>
      </c>
      <c r="CX22" s="109" t="e">
        <f t="shared" si="20"/>
        <v>#N/A</v>
      </c>
      <c r="CY22" s="7"/>
      <c r="CZ22" s="106" t="e">
        <f t="shared" si="21"/>
        <v>#N/A</v>
      </c>
      <c r="DA22" s="105" t="e">
        <f t="shared" si="82"/>
        <v>#N/A</v>
      </c>
      <c r="DB22" s="105" t="e">
        <f t="shared" si="49"/>
        <v>#N/A</v>
      </c>
      <c r="DC22" s="105" t="e">
        <f t="shared" si="22"/>
        <v>#N/A</v>
      </c>
      <c r="DD22" s="149" t="e">
        <f t="shared" si="23"/>
        <v>#N/A</v>
      </c>
      <c r="DE22" s="149" t="e">
        <f t="shared" si="24"/>
        <v>#N/A</v>
      </c>
      <c r="DF22" s="7"/>
      <c r="DG22" s="148">
        <f t="shared" si="25"/>
        <v>0</v>
      </c>
    </row>
    <row r="23" spans="1:111" ht="25.5" customHeight="1">
      <c r="A23" s="5"/>
      <c r="B23" s="5"/>
      <c r="C23" s="5"/>
      <c r="D23" s="5"/>
      <c r="E23" s="5"/>
      <c r="F23" s="5"/>
      <c r="G23" s="5"/>
      <c r="H23" s="5"/>
      <c r="I23" s="2"/>
      <c r="J23" s="2"/>
      <c r="K23" s="3"/>
      <c r="L23" s="146"/>
      <c r="M23" s="226"/>
      <c r="N23" s="8"/>
      <c r="O23" s="2"/>
      <c r="P23" s="7"/>
      <c r="Q23" s="7"/>
      <c r="R23" s="11"/>
      <c r="S23" s="13">
        <f t="shared" si="50"/>
        <v>0</v>
      </c>
      <c r="T23" s="7"/>
      <c r="U23" s="23"/>
      <c r="V23" s="7">
        <f t="shared" si="53"/>
        <v>0</v>
      </c>
      <c r="W23" s="24"/>
      <c r="X23" s="16">
        <f t="shared" si="54"/>
        <v>0</v>
      </c>
      <c r="Y23" s="12">
        <f t="shared" si="27"/>
        <v>0</v>
      </c>
      <c r="Z23" s="266"/>
      <c r="AA23" s="266"/>
      <c r="AB23" s="228"/>
      <c r="AC23" s="228"/>
      <c r="AD23" s="228"/>
      <c r="AE23" s="228"/>
      <c r="AF23" s="7"/>
      <c r="AG23" s="240">
        <f t="shared" si="28"/>
        <v>0</v>
      </c>
      <c r="AH23" s="138"/>
      <c r="AI23" s="240">
        <f t="shared" si="29"/>
        <v>0</v>
      </c>
      <c r="AJ23" s="7"/>
      <c r="AK23" s="7"/>
      <c r="AL23" s="7"/>
      <c r="AM23" s="230"/>
      <c r="AN23" s="231"/>
      <c r="AO23" s="230"/>
      <c r="AP23" s="230"/>
      <c r="AQ23" s="231"/>
      <c r="AR23" s="230"/>
      <c r="AS23" s="231"/>
      <c r="AT23" s="230"/>
      <c r="AU23" s="230"/>
      <c r="AV23" s="231"/>
      <c r="AW23" s="231"/>
      <c r="AX23" s="230"/>
      <c r="AY23" s="230"/>
      <c r="AZ23" s="231"/>
      <c r="BA23" s="192"/>
      <c r="BB23" s="109" t="e">
        <f t="shared" si="0"/>
        <v>#N/A</v>
      </c>
      <c r="BC23" s="106"/>
      <c r="BD23" s="106" t="e">
        <f t="shared" si="1"/>
        <v>#N/A</v>
      </c>
      <c r="BE23" s="105" t="e">
        <f t="shared" si="58"/>
        <v>#N/A</v>
      </c>
      <c r="BF23" s="105" t="e">
        <f t="shared" si="59"/>
        <v>#N/A</v>
      </c>
      <c r="BG23" s="105" t="e">
        <f t="shared" si="60"/>
        <v>#N/A</v>
      </c>
      <c r="BH23" s="109" t="e">
        <f t="shared" si="2"/>
        <v>#N/A</v>
      </c>
      <c r="BI23" s="7"/>
      <c r="BJ23" s="106" t="e">
        <f t="shared" si="3"/>
        <v>#N/A</v>
      </c>
      <c r="BK23" s="105" t="e">
        <f t="shared" si="61"/>
        <v>#N/A</v>
      </c>
      <c r="BL23" s="105" t="e">
        <f t="shared" si="62"/>
        <v>#N/A</v>
      </c>
      <c r="BM23" s="105" t="e">
        <f t="shared" si="63"/>
        <v>#N/A</v>
      </c>
      <c r="BN23" s="109" t="e">
        <f t="shared" si="4"/>
        <v>#N/A</v>
      </c>
      <c r="BO23" s="7"/>
      <c r="BP23" s="106" t="e">
        <f t="shared" si="5"/>
        <v>#N/A</v>
      </c>
      <c r="BQ23" s="105" t="e">
        <f t="shared" si="64"/>
        <v>#N/A</v>
      </c>
      <c r="BR23" s="105" t="e">
        <f t="shared" si="65"/>
        <v>#N/A</v>
      </c>
      <c r="BS23" s="105" t="e">
        <f t="shared" si="66"/>
        <v>#N/A</v>
      </c>
      <c r="BT23" s="109" t="e">
        <f t="shared" si="6"/>
        <v>#N/A</v>
      </c>
      <c r="BU23" s="7"/>
      <c r="BV23" s="106" t="e">
        <f t="shared" si="7"/>
        <v>#N/A</v>
      </c>
      <c r="BW23" s="105" t="e">
        <f t="shared" si="67"/>
        <v>#N/A</v>
      </c>
      <c r="BX23" s="105" t="e">
        <f t="shared" si="68"/>
        <v>#N/A</v>
      </c>
      <c r="BY23" s="105" t="e">
        <f t="shared" si="69"/>
        <v>#N/A</v>
      </c>
      <c r="BZ23" s="109" t="e">
        <f t="shared" si="10"/>
        <v>#N/A</v>
      </c>
      <c r="CA23" s="7"/>
      <c r="CB23" s="106" t="e">
        <f t="shared" si="11"/>
        <v>#N/A</v>
      </c>
      <c r="CC23" s="105" t="e">
        <f t="shared" si="70"/>
        <v>#N/A</v>
      </c>
      <c r="CD23" s="105" t="e">
        <f t="shared" si="71"/>
        <v>#N/A</v>
      </c>
      <c r="CE23" s="105" t="e">
        <f t="shared" si="72"/>
        <v>#N/A</v>
      </c>
      <c r="CF23" s="109" t="e">
        <f t="shared" si="12"/>
        <v>#N/A</v>
      </c>
      <c r="CG23" s="7"/>
      <c r="CH23" s="106" t="e">
        <f t="shared" si="13"/>
        <v>#N/A</v>
      </c>
      <c r="CI23" s="105" t="e">
        <f t="shared" si="73"/>
        <v>#N/A</v>
      </c>
      <c r="CJ23" s="105" t="e">
        <f t="shared" si="74"/>
        <v>#N/A</v>
      </c>
      <c r="CK23" s="105" t="e">
        <f t="shared" si="75"/>
        <v>#N/A</v>
      </c>
      <c r="CL23" s="109" t="e">
        <f t="shared" si="14"/>
        <v>#N/A</v>
      </c>
      <c r="CM23" s="7"/>
      <c r="CN23" s="106" t="e">
        <f t="shared" si="15"/>
        <v>#N/A</v>
      </c>
      <c r="CO23" s="105" t="e">
        <f t="shared" si="76"/>
        <v>#N/A</v>
      </c>
      <c r="CP23" s="105" t="e">
        <f t="shared" si="77"/>
        <v>#N/A</v>
      </c>
      <c r="CQ23" s="105" t="e">
        <f t="shared" si="78"/>
        <v>#N/A</v>
      </c>
      <c r="CR23" s="109" t="e">
        <f t="shared" si="16"/>
        <v>#N/A</v>
      </c>
      <c r="CS23" s="7"/>
      <c r="CT23" s="106" t="e">
        <f t="shared" si="17"/>
        <v>#N/A</v>
      </c>
      <c r="CU23" s="105" t="e">
        <f t="shared" si="79"/>
        <v>#N/A</v>
      </c>
      <c r="CV23" s="105" t="e">
        <f t="shared" si="80"/>
        <v>#N/A</v>
      </c>
      <c r="CW23" s="105" t="e">
        <f t="shared" si="81"/>
        <v>#N/A</v>
      </c>
      <c r="CX23" s="109" t="e">
        <f t="shared" si="20"/>
        <v>#N/A</v>
      </c>
      <c r="CY23" s="7"/>
      <c r="CZ23" s="106" t="e">
        <f t="shared" si="21"/>
        <v>#N/A</v>
      </c>
      <c r="DA23" s="105" t="e">
        <f t="shared" si="82"/>
        <v>#N/A</v>
      </c>
      <c r="DB23" s="105" t="e">
        <f t="shared" si="49"/>
        <v>#N/A</v>
      </c>
      <c r="DC23" s="105" t="e">
        <f t="shared" si="22"/>
        <v>#N/A</v>
      </c>
      <c r="DD23" s="149" t="e">
        <f t="shared" si="23"/>
        <v>#N/A</v>
      </c>
      <c r="DE23" s="149" t="e">
        <f t="shared" si="24"/>
        <v>#N/A</v>
      </c>
      <c r="DF23" s="7"/>
      <c r="DG23" s="148">
        <f t="shared" si="25"/>
        <v>0</v>
      </c>
    </row>
    <row r="24" spans="1:111" ht="25.5" customHeight="1">
      <c r="A24" s="5"/>
      <c r="B24" s="5"/>
      <c r="C24" s="5"/>
      <c r="D24" s="5"/>
      <c r="E24" s="5"/>
      <c r="F24" s="5"/>
      <c r="G24" s="5"/>
      <c r="H24" s="5"/>
      <c r="I24" s="2"/>
      <c r="J24" s="2"/>
      <c r="K24" s="3"/>
      <c r="L24" s="146"/>
      <c r="M24" s="226"/>
      <c r="N24" s="8"/>
      <c r="O24" s="2"/>
      <c r="P24" s="7"/>
      <c r="Q24" s="7"/>
      <c r="R24" s="11"/>
      <c r="S24" s="13">
        <f t="shared" si="50"/>
        <v>0</v>
      </c>
      <c r="T24" s="7"/>
      <c r="U24" s="23"/>
      <c r="V24" s="7">
        <f t="shared" si="53"/>
        <v>0</v>
      </c>
      <c r="W24" s="24"/>
      <c r="X24" s="16">
        <f t="shared" si="54"/>
        <v>0</v>
      </c>
      <c r="Y24" s="12">
        <f t="shared" si="27"/>
        <v>0</v>
      </c>
      <c r="Z24" s="267"/>
      <c r="AA24" s="267"/>
      <c r="AB24" s="228"/>
      <c r="AC24" s="228"/>
      <c r="AD24" s="228"/>
      <c r="AE24" s="228"/>
      <c r="AF24" s="7"/>
      <c r="AG24" s="240">
        <f t="shared" si="28"/>
        <v>0</v>
      </c>
      <c r="AH24" s="138"/>
      <c r="AI24" s="240">
        <f t="shared" si="29"/>
        <v>0</v>
      </c>
      <c r="AJ24" s="7"/>
      <c r="AK24" s="7"/>
      <c r="AL24" s="7"/>
      <c r="AM24" s="230"/>
      <c r="AN24" s="231"/>
      <c r="AO24" s="230"/>
      <c r="AP24" s="230"/>
      <c r="AQ24" s="231"/>
      <c r="AR24" s="230"/>
      <c r="AS24" s="231"/>
      <c r="AT24" s="230"/>
      <c r="AU24" s="230"/>
      <c r="AV24" s="231"/>
      <c r="AW24" s="231"/>
      <c r="AX24" s="230"/>
      <c r="AY24" s="230"/>
      <c r="AZ24" s="231"/>
      <c r="BA24" s="192"/>
      <c r="BB24" s="109" t="e">
        <f t="shared" si="0"/>
        <v>#N/A</v>
      </c>
      <c r="BC24" s="106"/>
      <c r="BD24" s="106" t="e">
        <f t="shared" si="1"/>
        <v>#N/A</v>
      </c>
      <c r="BE24" s="105" t="e">
        <f t="shared" si="58"/>
        <v>#N/A</v>
      </c>
      <c r="BF24" s="105" t="e">
        <f t="shared" si="59"/>
        <v>#N/A</v>
      </c>
      <c r="BG24" s="105" t="e">
        <f t="shared" si="60"/>
        <v>#N/A</v>
      </c>
      <c r="BH24" s="109" t="e">
        <f t="shared" si="2"/>
        <v>#N/A</v>
      </c>
      <c r="BI24" s="7"/>
      <c r="BJ24" s="106" t="e">
        <f t="shared" si="3"/>
        <v>#N/A</v>
      </c>
      <c r="BK24" s="105" t="e">
        <f t="shared" si="61"/>
        <v>#N/A</v>
      </c>
      <c r="BL24" s="105" t="e">
        <f t="shared" si="62"/>
        <v>#N/A</v>
      </c>
      <c r="BM24" s="105" t="e">
        <f t="shared" si="63"/>
        <v>#N/A</v>
      </c>
      <c r="BN24" s="109" t="e">
        <f t="shared" si="4"/>
        <v>#N/A</v>
      </c>
      <c r="BO24" s="7"/>
      <c r="BP24" s="106" t="e">
        <f t="shared" si="5"/>
        <v>#N/A</v>
      </c>
      <c r="BQ24" s="105" t="e">
        <f t="shared" si="64"/>
        <v>#N/A</v>
      </c>
      <c r="BR24" s="105" t="e">
        <f t="shared" si="65"/>
        <v>#N/A</v>
      </c>
      <c r="BS24" s="105" t="e">
        <f t="shared" si="66"/>
        <v>#N/A</v>
      </c>
      <c r="BT24" s="109" t="e">
        <f t="shared" si="6"/>
        <v>#N/A</v>
      </c>
      <c r="BU24" s="7"/>
      <c r="BV24" s="106" t="e">
        <f t="shared" si="7"/>
        <v>#N/A</v>
      </c>
      <c r="BW24" s="105" t="e">
        <f t="shared" si="67"/>
        <v>#N/A</v>
      </c>
      <c r="BX24" s="105" t="e">
        <f t="shared" si="68"/>
        <v>#N/A</v>
      </c>
      <c r="BY24" s="105" t="e">
        <f t="shared" si="69"/>
        <v>#N/A</v>
      </c>
      <c r="BZ24" s="109" t="e">
        <f t="shared" si="10"/>
        <v>#N/A</v>
      </c>
      <c r="CA24" s="7"/>
      <c r="CB24" s="106" t="e">
        <f t="shared" si="11"/>
        <v>#N/A</v>
      </c>
      <c r="CC24" s="105" t="e">
        <f t="shared" si="70"/>
        <v>#N/A</v>
      </c>
      <c r="CD24" s="105" t="e">
        <f t="shared" si="71"/>
        <v>#N/A</v>
      </c>
      <c r="CE24" s="105" t="e">
        <f t="shared" si="72"/>
        <v>#N/A</v>
      </c>
      <c r="CF24" s="109" t="e">
        <f t="shared" si="12"/>
        <v>#N/A</v>
      </c>
      <c r="CG24" s="7"/>
      <c r="CH24" s="106" t="e">
        <f t="shared" si="13"/>
        <v>#N/A</v>
      </c>
      <c r="CI24" s="105" t="e">
        <f t="shared" si="73"/>
        <v>#N/A</v>
      </c>
      <c r="CJ24" s="105" t="e">
        <f t="shared" si="74"/>
        <v>#N/A</v>
      </c>
      <c r="CK24" s="105" t="e">
        <f t="shared" si="75"/>
        <v>#N/A</v>
      </c>
      <c r="CL24" s="109" t="e">
        <f t="shared" si="14"/>
        <v>#N/A</v>
      </c>
      <c r="CM24" s="7"/>
      <c r="CN24" s="106" t="e">
        <f t="shared" si="15"/>
        <v>#N/A</v>
      </c>
      <c r="CO24" s="105" t="e">
        <f t="shared" si="76"/>
        <v>#N/A</v>
      </c>
      <c r="CP24" s="105" t="e">
        <f t="shared" si="77"/>
        <v>#N/A</v>
      </c>
      <c r="CQ24" s="105" t="e">
        <f t="shared" si="78"/>
        <v>#N/A</v>
      </c>
      <c r="CR24" s="109" t="e">
        <f t="shared" si="16"/>
        <v>#N/A</v>
      </c>
      <c r="CS24" s="7"/>
      <c r="CT24" s="106" t="e">
        <f t="shared" si="17"/>
        <v>#N/A</v>
      </c>
      <c r="CU24" s="105" t="e">
        <f t="shared" si="79"/>
        <v>#N/A</v>
      </c>
      <c r="CV24" s="105" t="e">
        <f t="shared" si="80"/>
        <v>#N/A</v>
      </c>
      <c r="CW24" s="105" t="e">
        <f t="shared" si="81"/>
        <v>#N/A</v>
      </c>
      <c r="CX24" s="109" t="e">
        <f t="shared" si="20"/>
        <v>#N/A</v>
      </c>
      <c r="CY24" s="7"/>
      <c r="CZ24" s="106" t="e">
        <f t="shared" si="21"/>
        <v>#N/A</v>
      </c>
      <c r="DA24" s="105" t="e">
        <f t="shared" si="82"/>
        <v>#N/A</v>
      </c>
      <c r="DB24" s="105" t="e">
        <f t="shared" si="49"/>
        <v>#N/A</v>
      </c>
      <c r="DC24" s="105" t="e">
        <f t="shared" si="22"/>
        <v>#N/A</v>
      </c>
      <c r="DD24" s="149" t="e">
        <f t="shared" si="23"/>
        <v>#N/A</v>
      </c>
      <c r="DE24" s="149" t="e">
        <f t="shared" si="24"/>
        <v>#N/A</v>
      </c>
      <c r="DF24" s="7"/>
      <c r="DG24" s="148">
        <f t="shared" si="25"/>
        <v>0</v>
      </c>
    </row>
    <row r="25" spans="1:111" ht="25.5" customHeight="1">
      <c r="A25" s="5"/>
      <c r="B25" s="5"/>
      <c r="C25" s="5"/>
      <c r="D25" s="5"/>
      <c r="E25" s="5"/>
      <c r="F25" s="5"/>
      <c r="G25" s="5"/>
      <c r="H25" s="5"/>
      <c r="I25" s="2"/>
      <c r="J25" s="2"/>
      <c r="K25" s="2"/>
      <c r="L25" s="147"/>
      <c r="M25" s="226"/>
      <c r="N25" s="8"/>
      <c r="O25" s="2"/>
      <c r="P25" s="7"/>
      <c r="Q25" s="7"/>
      <c r="R25" s="11"/>
      <c r="S25" s="13">
        <f t="shared" si="50"/>
        <v>0</v>
      </c>
      <c r="T25" s="7"/>
      <c r="U25" s="23"/>
      <c r="V25" s="7">
        <f t="shared" si="53"/>
        <v>0</v>
      </c>
      <c r="W25" s="24"/>
      <c r="X25" s="16">
        <f>R25+T25+V25</f>
        <v>0</v>
      </c>
      <c r="Y25" s="12">
        <f t="shared" si="27"/>
        <v>0</v>
      </c>
      <c r="Z25" s="15"/>
      <c r="AA25" s="15"/>
      <c r="AB25" s="228"/>
      <c r="AC25" s="228"/>
      <c r="AD25" s="228"/>
      <c r="AE25" s="228"/>
      <c r="AF25" s="7"/>
      <c r="AG25" s="240">
        <f t="shared" si="28"/>
        <v>0</v>
      </c>
      <c r="AH25" s="138"/>
      <c r="AI25" s="240">
        <f t="shared" si="29"/>
        <v>0</v>
      </c>
      <c r="AJ25" s="7"/>
      <c r="AK25" s="7"/>
      <c r="AL25" s="7"/>
      <c r="AM25" s="230"/>
      <c r="AN25" s="231"/>
      <c r="AO25" s="230"/>
      <c r="AP25" s="230"/>
      <c r="AQ25" s="231"/>
      <c r="AR25" s="230"/>
      <c r="AS25" s="231"/>
      <c r="AT25" s="230"/>
      <c r="AU25" s="230"/>
      <c r="AV25" s="231"/>
      <c r="AW25" s="231"/>
      <c r="AX25" s="230"/>
      <c r="AY25" s="230"/>
      <c r="AZ25" s="231"/>
      <c r="BA25" s="192"/>
      <c r="BB25" s="109" t="e">
        <f t="shared" si="0"/>
        <v>#N/A</v>
      </c>
      <c r="BC25" s="106"/>
      <c r="BD25" s="106" t="e">
        <f t="shared" si="1"/>
        <v>#N/A</v>
      </c>
      <c r="BE25" s="105" t="e">
        <f t="shared" si="58"/>
        <v>#N/A</v>
      </c>
      <c r="BF25" s="105" t="e">
        <f t="shared" si="59"/>
        <v>#N/A</v>
      </c>
      <c r="BG25" s="105" t="e">
        <f t="shared" si="60"/>
        <v>#N/A</v>
      </c>
      <c r="BH25" s="109" t="e">
        <f t="shared" si="2"/>
        <v>#N/A</v>
      </c>
      <c r="BI25" s="7"/>
      <c r="BJ25" s="106" t="e">
        <f t="shared" si="3"/>
        <v>#N/A</v>
      </c>
      <c r="BK25" s="105" t="e">
        <f t="shared" si="61"/>
        <v>#N/A</v>
      </c>
      <c r="BL25" s="105" t="e">
        <f t="shared" si="62"/>
        <v>#N/A</v>
      </c>
      <c r="BM25" s="105" t="e">
        <f t="shared" si="63"/>
        <v>#N/A</v>
      </c>
      <c r="BN25" s="109" t="e">
        <f t="shared" si="4"/>
        <v>#N/A</v>
      </c>
      <c r="BO25" s="7"/>
      <c r="BP25" s="106" t="e">
        <f t="shared" si="5"/>
        <v>#N/A</v>
      </c>
      <c r="BQ25" s="105" t="e">
        <f t="shared" si="64"/>
        <v>#N/A</v>
      </c>
      <c r="BR25" s="105" t="e">
        <f t="shared" si="65"/>
        <v>#N/A</v>
      </c>
      <c r="BS25" s="105" t="e">
        <f t="shared" si="66"/>
        <v>#N/A</v>
      </c>
      <c r="BT25" s="109" t="e">
        <f t="shared" si="6"/>
        <v>#N/A</v>
      </c>
      <c r="BU25" s="7"/>
      <c r="BV25" s="106" t="e">
        <f t="shared" si="7"/>
        <v>#N/A</v>
      </c>
      <c r="BW25" s="105" t="e">
        <f t="shared" si="67"/>
        <v>#N/A</v>
      </c>
      <c r="BX25" s="105" t="e">
        <f t="shared" si="68"/>
        <v>#N/A</v>
      </c>
      <c r="BY25" s="105" t="e">
        <f t="shared" si="69"/>
        <v>#N/A</v>
      </c>
      <c r="BZ25" s="109" t="e">
        <f t="shared" si="10"/>
        <v>#N/A</v>
      </c>
      <c r="CA25" s="7"/>
      <c r="CB25" s="106" t="e">
        <f t="shared" si="11"/>
        <v>#N/A</v>
      </c>
      <c r="CC25" s="105" t="e">
        <f t="shared" si="70"/>
        <v>#N/A</v>
      </c>
      <c r="CD25" s="105" t="e">
        <f t="shared" si="71"/>
        <v>#N/A</v>
      </c>
      <c r="CE25" s="105" t="e">
        <f t="shared" si="72"/>
        <v>#N/A</v>
      </c>
      <c r="CF25" s="109" t="e">
        <f t="shared" si="12"/>
        <v>#N/A</v>
      </c>
      <c r="CG25" s="7"/>
      <c r="CH25" s="106" t="e">
        <f t="shared" si="13"/>
        <v>#N/A</v>
      </c>
      <c r="CI25" s="105" t="e">
        <f t="shared" si="73"/>
        <v>#N/A</v>
      </c>
      <c r="CJ25" s="105" t="e">
        <f t="shared" si="74"/>
        <v>#N/A</v>
      </c>
      <c r="CK25" s="105" t="e">
        <f t="shared" si="75"/>
        <v>#N/A</v>
      </c>
      <c r="CL25" s="109" t="e">
        <f t="shared" si="14"/>
        <v>#N/A</v>
      </c>
      <c r="CM25" s="7"/>
      <c r="CN25" s="106" t="e">
        <f t="shared" si="15"/>
        <v>#N/A</v>
      </c>
      <c r="CO25" s="105" t="e">
        <f t="shared" si="76"/>
        <v>#N/A</v>
      </c>
      <c r="CP25" s="105" t="e">
        <f t="shared" si="77"/>
        <v>#N/A</v>
      </c>
      <c r="CQ25" s="105" t="e">
        <f t="shared" si="78"/>
        <v>#N/A</v>
      </c>
      <c r="CR25" s="109" t="e">
        <f t="shared" si="16"/>
        <v>#N/A</v>
      </c>
      <c r="CS25" s="7"/>
      <c r="CT25" s="106" t="e">
        <f t="shared" si="17"/>
        <v>#N/A</v>
      </c>
      <c r="CU25" s="105" t="e">
        <f t="shared" si="79"/>
        <v>#N/A</v>
      </c>
      <c r="CV25" s="105" t="e">
        <f t="shared" si="80"/>
        <v>#N/A</v>
      </c>
      <c r="CW25" s="105" t="e">
        <f t="shared" si="81"/>
        <v>#N/A</v>
      </c>
      <c r="CX25" s="109" t="e">
        <f t="shared" si="20"/>
        <v>#N/A</v>
      </c>
      <c r="CY25" s="7"/>
      <c r="CZ25" s="106" t="e">
        <f t="shared" si="21"/>
        <v>#N/A</v>
      </c>
      <c r="DA25" s="105" t="e">
        <f t="shared" si="82"/>
        <v>#N/A</v>
      </c>
      <c r="DB25" s="105" t="e">
        <f t="shared" si="49"/>
        <v>#N/A</v>
      </c>
      <c r="DC25" s="105" t="e">
        <f t="shared" si="22"/>
        <v>#N/A</v>
      </c>
      <c r="DD25" s="149" t="e">
        <f t="shared" si="23"/>
        <v>#N/A</v>
      </c>
      <c r="DE25" s="149" t="e">
        <f t="shared" si="24"/>
        <v>#N/A</v>
      </c>
      <c r="DF25" s="7"/>
      <c r="DG25" s="148">
        <f t="shared" si="25"/>
        <v>0</v>
      </c>
    </row>
    <row r="26" spans="1:111" ht="25.5" customHeight="1">
      <c r="A26" s="5"/>
      <c r="B26" s="5"/>
      <c r="C26" s="5"/>
      <c r="D26" s="5"/>
      <c r="E26" s="5"/>
      <c r="F26" s="5"/>
      <c r="G26" s="5"/>
      <c r="H26" s="5"/>
      <c r="I26" s="2"/>
      <c r="J26" s="2"/>
      <c r="K26" s="2"/>
      <c r="L26" s="147"/>
      <c r="M26" s="226"/>
      <c r="N26" s="8"/>
      <c r="O26" s="2"/>
      <c r="P26" s="7"/>
      <c r="Q26" s="7"/>
      <c r="R26" s="11"/>
      <c r="S26" s="13">
        <f t="shared" si="50"/>
        <v>0</v>
      </c>
      <c r="T26" s="7"/>
      <c r="U26" s="23"/>
      <c r="V26" s="7">
        <f t="shared" si="53"/>
        <v>0</v>
      </c>
      <c r="W26" s="24"/>
      <c r="X26" s="16">
        <f t="shared" si="54"/>
        <v>0</v>
      </c>
      <c r="Y26" s="12">
        <f t="shared" si="27"/>
        <v>0</v>
      </c>
      <c r="Z26" s="15"/>
      <c r="AA26" s="15"/>
      <c r="AB26" s="228"/>
      <c r="AC26" s="228"/>
      <c r="AD26" s="228"/>
      <c r="AE26" s="228"/>
      <c r="AF26" s="7"/>
      <c r="AG26" s="240">
        <f t="shared" si="28"/>
        <v>0</v>
      </c>
      <c r="AH26" s="138"/>
      <c r="AI26" s="240">
        <f t="shared" si="29"/>
        <v>0</v>
      </c>
      <c r="AJ26" s="7"/>
      <c r="AK26" s="7"/>
      <c r="AL26" s="7"/>
      <c r="AM26" s="230"/>
      <c r="AN26" s="231"/>
      <c r="AO26" s="230"/>
      <c r="AP26" s="230"/>
      <c r="AQ26" s="231"/>
      <c r="AR26" s="230"/>
      <c r="AS26" s="231"/>
      <c r="AT26" s="230"/>
      <c r="AU26" s="230"/>
      <c r="AV26" s="231"/>
      <c r="AW26" s="231"/>
      <c r="AX26" s="230"/>
      <c r="AY26" s="230"/>
      <c r="AZ26" s="231"/>
      <c r="BA26" s="192"/>
      <c r="BB26" s="109" t="e">
        <f t="shared" si="0"/>
        <v>#N/A</v>
      </c>
      <c r="BC26" s="106"/>
      <c r="BD26" s="106" t="e">
        <f t="shared" si="1"/>
        <v>#N/A</v>
      </c>
      <c r="BE26" s="105" t="e">
        <f t="shared" si="58"/>
        <v>#N/A</v>
      </c>
      <c r="BF26" s="105" t="e">
        <f t="shared" si="59"/>
        <v>#N/A</v>
      </c>
      <c r="BG26" s="105" t="e">
        <f t="shared" si="60"/>
        <v>#N/A</v>
      </c>
      <c r="BH26" s="109" t="e">
        <f t="shared" si="2"/>
        <v>#N/A</v>
      </c>
      <c r="BI26" s="7"/>
      <c r="BJ26" s="106" t="e">
        <f t="shared" si="3"/>
        <v>#N/A</v>
      </c>
      <c r="BK26" s="105" t="e">
        <f t="shared" si="61"/>
        <v>#N/A</v>
      </c>
      <c r="BL26" s="105" t="e">
        <f t="shared" si="62"/>
        <v>#N/A</v>
      </c>
      <c r="BM26" s="105" t="e">
        <f t="shared" si="63"/>
        <v>#N/A</v>
      </c>
      <c r="BN26" s="109" t="e">
        <f t="shared" si="4"/>
        <v>#N/A</v>
      </c>
      <c r="BO26" s="7"/>
      <c r="BP26" s="106" t="e">
        <f t="shared" si="5"/>
        <v>#N/A</v>
      </c>
      <c r="BQ26" s="105" t="e">
        <f t="shared" si="64"/>
        <v>#N/A</v>
      </c>
      <c r="BR26" s="105" t="e">
        <f t="shared" si="65"/>
        <v>#N/A</v>
      </c>
      <c r="BS26" s="105" t="e">
        <f t="shared" si="66"/>
        <v>#N/A</v>
      </c>
      <c r="BT26" s="109" t="e">
        <f t="shared" si="6"/>
        <v>#N/A</v>
      </c>
      <c r="BU26" s="7"/>
      <c r="BV26" s="106" t="e">
        <f t="shared" si="7"/>
        <v>#N/A</v>
      </c>
      <c r="BW26" s="105" t="e">
        <f t="shared" si="67"/>
        <v>#N/A</v>
      </c>
      <c r="BX26" s="105" t="e">
        <f t="shared" si="68"/>
        <v>#N/A</v>
      </c>
      <c r="BY26" s="105" t="e">
        <f t="shared" si="69"/>
        <v>#N/A</v>
      </c>
      <c r="BZ26" s="109" t="e">
        <f t="shared" si="10"/>
        <v>#N/A</v>
      </c>
      <c r="CA26" s="7"/>
      <c r="CB26" s="106" t="e">
        <f t="shared" si="11"/>
        <v>#N/A</v>
      </c>
      <c r="CC26" s="105" t="e">
        <f t="shared" si="70"/>
        <v>#N/A</v>
      </c>
      <c r="CD26" s="105" t="e">
        <f t="shared" si="71"/>
        <v>#N/A</v>
      </c>
      <c r="CE26" s="105" t="e">
        <f t="shared" si="72"/>
        <v>#N/A</v>
      </c>
      <c r="CF26" s="109" t="e">
        <f t="shared" si="12"/>
        <v>#N/A</v>
      </c>
      <c r="CG26" s="7"/>
      <c r="CH26" s="106" t="e">
        <f t="shared" si="13"/>
        <v>#N/A</v>
      </c>
      <c r="CI26" s="105" t="e">
        <f t="shared" si="73"/>
        <v>#N/A</v>
      </c>
      <c r="CJ26" s="105" t="e">
        <f t="shared" si="74"/>
        <v>#N/A</v>
      </c>
      <c r="CK26" s="105" t="e">
        <f t="shared" si="75"/>
        <v>#N/A</v>
      </c>
      <c r="CL26" s="109" t="e">
        <f t="shared" si="14"/>
        <v>#N/A</v>
      </c>
      <c r="CM26" s="7"/>
      <c r="CN26" s="106" t="e">
        <f t="shared" si="15"/>
        <v>#N/A</v>
      </c>
      <c r="CO26" s="105" t="e">
        <f t="shared" si="76"/>
        <v>#N/A</v>
      </c>
      <c r="CP26" s="105" t="e">
        <f t="shared" si="77"/>
        <v>#N/A</v>
      </c>
      <c r="CQ26" s="105" t="e">
        <f t="shared" si="78"/>
        <v>#N/A</v>
      </c>
      <c r="CR26" s="109" t="e">
        <f t="shared" si="16"/>
        <v>#N/A</v>
      </c>
      <c r="CS26" s="7"/>
      <c r="CT26" s="106" t="e">
        <f t="shared" si="17"/>
        <v>#N/A</v>
      </c>
      <c r="CU26" s="105" t="e">
        <f t="shared" si="79"/>
        <v>#N/A</v>
      </c>
      <c r="CV26" s="105" t="e">
        <f t="shared" si="80"/>
        <v>#N/A</v>
      </c>
      <c r="CW26" s="105" t="e">
        <f t="shared" si="81"/>
        <v>#N/A</v>
      </c>
      <c r="CX26" s="109" t="e">
        <f t="shared" si="20"/>
        <v>#N/A</v>
      </c>
      <c r="CY26" s="7"/>
      <c r="CZ26" s="106" t="e">
        <f t="shared" si="21"/>
        <v>#N/A</v>
      </c>
      <c r="DA26" s="105" t="e">
        <f t="shared" si="82"/>
        <v>#N/A</v>
      </c>
      <c r="DB26" s="105" t="e">
        <f t="shared" si="49"/>
        <v>#N/A</v>
      </c>
      <c r="DC26" s="105" t="e">
        <f t="shared" si="22"/>
        <v>#N/A</v>
      </c>
      <c r="DD26" s="149" t="e">
        <f t="shared" si="23"/>
        <v>#N/A</v>
      </c>
      <c r="DE26" s="149" t="e">
        <f t="shared" si="24"/>
        <v>#N/A</v>
      </c>
      <c r="DF26" s="7"/>
      <c r="DG26" s="148">
        <f t="shared" si="25"/>
        <v>0</v>
      </c>
    </row>
    <row r="27" spans="1:111" ht="25.5" customHeight="1">
      <c r="A27" s="5"/>
      <c r="B27" s="5"/>
      <c r="C27" s="5"/>
      <c r="D27" s="5"/>
      <c r="E27" s="5"/>
      <c r="F27" s="5"/>
      <c r="G27" s="5"/>
      <c r="H27" s="5"/>
      <c r="I27" s="2"/>
      <c r="J27" s="2"/>
      <c r="K27" s="2"/>
      <c r="L27" s="147"/>
      <c r="M27" s="226"/>
      <c r="N27" s="8"/>
      <c r="O27" s="2"/>
      <c r="P27" s="7"/>
      <c r="Q27" s="7"/>
      <c r="R27" s="11"/>
      <c r="S27" s="13">
        <f t="shared" si="50"/>
        <v>0</v>
      </c>
      <c r="T27" s="7"/>
      <c r="U27" s="23"/>
      <c r="V27" s="7">
        <f t="shared" si="53"/>
        <v>0</v>
      </c>
      <c r="W27" s="24"/>
      <c r="X27" s="16">
        <f t="shared" si="54"/>
        <v>0</v>
      </c>
      <c r="Y27" s="12">
        <f t="shared" si="27"/>
        <v>0</v>
      </c>
      <c r="Z27" s="15"/>
      <c r="AA27" s="15"/>
      <c r="AB27" s="228"/>
      <c r="AC27" s="228"/>
      <c r="AD27" s="228"/>
      <c r="AE27" s="228"/>
      <c r="AF27" s="7"/>
      <c r="AG27" s="240">
        <f t="shared" si="28"/>
        <v>0</v>
      </c>
      <c r="AH27" s="138"/>
      <c r="AI27" s="240">
        <f t="shared" si="29"/>
        <v>0</v>
      </c>
      <c r="AJ27" s="7"/>
      <c r="AK27" s="7"/>
      <c r="AL27" s="7"/>
      <c r="AM27" s="230"/>
      <c r="AN27" s="231"/>
      <c r="AO27" s="230"/>
      <c r="AP27" s="230"/>
      <c r="AQ27" s="231"/>
      <c r="AR27" s="230"/>
      <c r="AS27" s="231"/>
      <c r="AT27" s="230"/>
      <c r="AU27" s="230"/>
      <c r="AV27" s="231"/>
      <c r="AW27" s="231"/>
      <c r="AX27" s="230"/>
      <c r="AY27" s="230"/>
      <c r="AZ27" s="231"/>
      <c r="BA27" s="192"/>
      <c r="BB27" s="109" t="e">
        <f t="shared" si="0"/>
        <v>#N/A</v>
      </c>
      <c r="BC27" s="106"/>
      <c r="BD27" s="106" t="e">
        <f t="shared" si="1"/>
        <v>#N/A</v>
      </c>
      <c r="BE27" s="105" t="e">
        <f t="shared" si="51"/>
        <v>#N/A</v>
      </c>
      <c r="BF27" s="105" t="e">
        <f t="shared" ref="BF27:BF28" si="83">ROUNDDOWN(BB27*BD27*1/2,0)</f>
        <v>#N/A</v>
      </c>
      <c r="BG27" s="105" t="e">
        <f t="shared" si="57"/>
        <v>#N/A</v>
      </c>
      <c r="BH27" s="109" t="e">
        <f t="shared" si="2"/>
        <v>#N/A</v>
      </c>
      <c r="BI27" s="7"/>
      <c r="BJ27" s="106" t="e">
        <f t="shared" si="3"/>
        <v>#N/A</v>
      </c>
      <c r="BK27" s="105" t="e">
        <f t="shared" si="55"/>
        <v>#N/A</v>
      </c>
      <c r="BL27" s="105" t="e">
        <f t="shared" si="56"/>
        <v>#N/A</v>
      </c>
      <c r="BM27" s="105" t="e">
        <f t="shared" si="33"/>
        <v>#N/A</v>
      </c>
      <c r="BN27" s="109" t="e">
        <f t="shared" si="4"/>
        <v>#N/A</v>
      </c>
      <c r="BO27" s="7"/>
      <c r="BP27" s="106" t="e">
        <f t="shared" si="5"/>
        <v>#N/A</v>
      </c>
      <c r="BQ27" s="105" t="e">
        <f t="shared" si="34"/>
        <v>#N/A</v>
      </c>
      <c r="BR27" s="105" t="e">
        <f t="shared" si="35"/>
        <v>#N/A</v>
      </c>
      <c r="BS27" s="105" t="e">
        <f t="shared" si="36"/>
        <v>#N/A</v>
      </c>
      <c r="BT27" s="109" t="e">
        <f t="shared" si="6"/>
        <v>#N/A</v>
      </c>
      <c r="BU27" s="7"/>
      <c r="BV27" s="106" t="e">
        <f t="shared" si="7"/>
        <v>#N/A</v>
      </c>
      <c r="BW27" s="105" t="e">
        <f t="shared" si="37"/>
        <v>#N/A</v>
      </c>
      <c r="BX27" s="105" t="e">
        <f t="shared" si="8"/>
        <v>#N/A</v>
      </c>
      <c r="BY27" s="105" t="e">
        <f t="shared" si="9"/>
        <v>#N/A</v>
      </c>
      <c r="BZ27" s="109" t="e">
        <f t="shared" si="10"/>
        <v>#N/A</v>
      </c>
      <c r="CA27" s="7"/>
      <c r="CB27" s="106" t="e">
        <f t="shared" si="11"/>
        <v>#N/A</v>
      </c>
      <c r="CC27" s="105" t="e">
        <f t="shared" si="38"/>
        <v>#N/A</v>
      </c>
      <c r="CD27" s="105" t="e">
        <f t="shared" si="39"/>
        <v>#N/A</v>
      </c>
      <c r="CE27" s="105" t="e">
        <f t="shared" si="40"/>
        <v>#N/A</v>
      </c>
      <c r="CF27" s="109" t="e">
        <f t="shared" si="12"/>
        <v>#N/A</v>
      </c>
      <c r="CG27" s="7"/>
      <c r="CH27" s="106" t="e">
        <f t="shared" si="13"/>
        <v>#N/A</v>
      </c>
      <c r="CI27" s="105" t="e">
        <f t="shared" si="41"/>
        <v>#N/A</v>
      </c>
      <c r="CJ27" s="105" t="e">
        <f t="shared" si="42"/>
        <v>#N/A</v>
      </c>
      <c r="CK27" s="105" t="e">
        <f t="shared" si="43"/>
        <v>#N/A</v>
      </c>
      <c r="CL27" s="109" t="e">
        <f t="shared" si="14"/>
        <v>#N/A</v>
      </c>
      <c r="CM27" s="7"/>
      <c r="CN27" s="106" t="e">
        <f t="shared" si="15"/>
        <v>#N/A</v>
      </c>
      <c r="CO27" s="105" t="e">
        <f t="shared" si="44"/>
        <v>#N/A</v>
      </c>
      <c r="CP27" s="105" t="e">
        <f t="shared" si="45"/>
        <v>#N/A</v>
      </c>
      <c r="CQ27" s="105" t="e">
        <f t="shared" si="46"/>
        <v>#N/A</v>
      </c>
      <c r="CR27" s="109" t="e">
        <f t="shared" si="16"/>
        <v>#N/A</v>
      </c>
      <c r="CS27" s="7"/>
      <c r="CT27" s="106" t="e">
        <f t="shared" si="17"/>
        <v>#N/A</v>
      </c>
      <c r="CU27" s="105" t="e">
        <f t="shared" si="47"/>
        <v>#N/A</v>
      </c>
      <c r="CV27" s="105" t="e">
        <f t="shared" si="18"/>
        <v>#N/A</v>
      </c>
      <c r="CW27" s="105" t="e">
        <f t="shared" si="19"/>
        <v>#N/A</v>
      </c>
      <c r="CX27" s="109" t="e">
        <f t="shared" si="20"/>
        <v>#N/A</v>
      </c>
      <c r="CY27" s="7"/>
      <c r="CZ27" s="106" t="e">
        <f t="shared" si="21"/>
        <v>#N/A</v>
      </c>
      <c r="DA27" s="105" t="e">
        <f t="shared" si="48"/>
        <v>#N/A</v>
      </c>
      <c r="DB27" s="105" t="e">
        <f t="shared" si="49"/>
        <v>#N/A</v>
      </c>
      <c r="DC27" s="105" t="e">
        <f t="shared" si="22"/>
        <v>#N/A</v>
      </c>
      <c r="DD27" s="149" t="e">
        <f t="shared" si="23"/>
        <v>#N/A</v>
      </c>
      <c r="DE27" s="149" t="e">
        <f t="shared" si="24"/>
        <v>#N/A</v>
      </c>
      <c r="DF27" s="7"/>
      <c r="DG27" s="148">
        <f t="shared" si="25"/>
        <v>0</v>
      </c>
    </row>
    <row r="28" spans="1:111" ht="25.5" customHeight="1" thickBot="1">
      <c r="A28" s="5"/>
      <c r="B28" s="5"/>
      <c r="C28" s="5"/>
      <c r="D28" s="5"/>
      <c r="E28" s="5"/>
      <c r="F28" s="5"/>
      <c r="G28" s="5"/>
      <c r="H28" s="5"/>
      <c r="I28" s="3"/>
      <c r="J28" s="92"/>
      <c r="K28" s="3"/>
      <c r="L28" s="146"/>
      <c r="M28" s="226"/>
      <c r="N28" s="8"/>
      <c r="O28" s="2"/>
      <c r="P28" s="37"/>
      <c r="Q28" s="142"/>
      <c r="R28" s="39"/>
      <c r="S28" s="40">
        <f t="shared" si="50"/>
        <v>0</v>
      </c>
      <c r="T28" s="37"/>
      <c r="U28" s="48"/>
      <c r="V28" s="37">
        <f t="shared" si="53"/>
        <v>0</v>
      </c>
      <c r="W28" s="49"/>
      <c r="X28" s="41">
        <f t="shared" si="54"/>
        <v>0</v>
      </c>
      <c r="Y28" s="12">
        <f t="shared" si="27"/>
        <v>0</v>
      </c>
      <c r="Z28" s="43"/>
      <c r="AA28" s="43"/>
      <c r="AB28" s="229"/>
      <c r="AC28" s="229"/>
      <c r="AD28" s="229"/>
      <c r="AE28" s="229"/>
      <c r="AF28" s="37"/>
      <c r="AG28" s="240">
        <f t="shared" si="28"/>
        <v>0</v>
      </c>
      <c r="AH28" s="142"/>
      <c r="AI28" s="240">
        <f t="shared" si="29"/>
        <v>0</v>
      </c>
      <c r="AJ28" s="7"/>
      <c r="AK28" s="37"/>
      <c r="AL28" s="196"/>
      <c r="AM28" s="236"/>
      <c r="AN28" s="237"/>
      <c r="AO28" s="236"/>
      <c r="AP28" s="236"/>
      <c r="AQ28" s="237"/>
      <c r="AR28" s="236"/>
      <c r="AS28" s="237"/>
      <c r="AT28" s="236"/>
      <c r="AU28" s="236"/>
      <c r="AV28" s="237"/>
      <c r="AW28" s="237"/>
      <c r="AX28" s="236"/>
      <c r="AY28" s="236"/>
      <c r="AZ28" s="237"/>
      <c r="BA28" s="194"/>
      <c r="BB28" s="109" t="e">
        <f t="shared" si="0"/>
        <v>#N/A</v>
      </c>
      <c r="BC28" s="106"/>
      <c r="BD28" s="106" t="e">
        <f t="shared" si="1"/>
        <v>#N/A</v>
      </c>
      <c r="BE28" s="105" t="e">
        <f t="shared" si="51"/>
        <v>#N/A</v>
      </c>
      <c r="BF28" s="105" t="e">
        <f t="shared" si="83"/>
        <v>#N/A</v>
      </c>
      <c r="BG28" s="105" t="e">
        <f t="shared" si="57"/>
        <v>#N/A</v>
      </c>
      <c r="BH28" s="109" t="e">
        <f t="shared" si="2"/>
        <v>#N/A</v>
      </c>
      <c r="BI28" s="37"/>
      <c r="BJ28" s="106" t="e">
        <f t="shared" si="3"/>
        <v>#N/A</v>
      </c>
      <c r="BK28" s="105" t="e">
        <f t="shared" si="55"/>
        <v>#N/A</v>
      </c>
      <c r="BL28" s="105" t="e">
        <f t="shared" si="56"/>
        <v>#N/A</v>
      </c>
      <c r="BM28" s="105" t="e">
        <f t="shared" si="33"/>
        <v>#N/A</v>
      </c>
      <c r="BN28" s="109" t="e">
        <f t="shared" si="4"/>
        <v>#N/A</v>
      </c>
      <c r="BO28" s="37"/>
      <c r="BP28" s="106" t="e">
        <f t="shared" si="5"/>
        <v>#N/A</v>
      </c>
      <c r="BQ28" s="105" t="e">
        <f t="shared" si="34"/>
        <v>#N/A</v>
      </c>
      <c r="BR28" s="105" t="e">
        <f t="shared" si="35"/>
        <v>#N/A</v>
      </c>
      <c r="BS28" s="105" t="e">
        <f t="shared" si="36"/>
        <v>#N/A</v>
      </c>
      <c r="BT28" s="109" t="e">
        <f t="shared" si="6"/>
        <v>#N/A</v>
      </c>
      <c r="BU28" s="37"/>
      <c r="BV28" s="106" t="e">
        <f t="shared" si="7"/>
        <v>#N/A</v>
      </c>
      <c r="BW28" s="105" t="e">
        <f t="shared" si="37"/>
        <v>#N/A</v>
      </c>
      <c r="BX28" s="105" t="e">
        <f t="shared" si="8"/>
        <v>#N/A</v>
      </c>
      <c r="BY28" s="105" t="e">
        <f t="shared" si="9"/>
        <v>#N/A</v>
      </c>
      <c r="BZ28" s="109" t="e">
        <f t="shared" si="10"/>
        <v>#N/A</v>
      </c>
      <c r="CA28" s="37"/>
      <c r="CB28" s="106" t="e">
        <f t="shared" si="11"/>
        <v>#N/A</v>
      </c>
      <c r="CC28" s="105" t="e">
        <f t="shared" si="38"/>
        <v>#N/A</v>
      </c>
      <c r="CD28" s="105" t="e">
        <f t="shared" si="39"/>
        <v>#N/A</v>
      </c>
      <c r="CE28" s="105" t="e">
        <f t="shared" si="40"/>
        <v>#N/A</v>
      </c>
      <c r="CF28" s="109" t="e">
        <f t="shared" si="12"/>
        <v>#N/A</v>
      </c>
      <c r="CG28" s="37"/>
      <c r="CH28" s="106" t="e">
        <f t="shared" si="13"/>
        <v>#N/A</v>
      </c>
      <c r="CI28" s="105" t="e">
        <f t="shared" si="41"/>
        <v>#N/A</v>
      </c>
      <c r="CJ28" s="105" t="e">
        <f t="shared" si="42"/>
        <v>#N/A</v>
      </c>
      <c r="CK28" s="105" t="e">
        <f t="shared" si="43"/>
        <v>#N/A</v>
      </c>
      <c r="CL28" s="109" t="e">
        <f t="shared" si="14"/>
        <v>#N/A</v>
      </c>
      <c r="CM28" s="37"/>
      <c r="CN28" s="106" t="e">
        <f t="shared" si="15"/>
        <v>#N/A</v>
      </c>
      <c r="CO28" s="105" t="e">
        <f t="shared" si="44"/>
        <v>#N/A</v>
      </c>
      <c r="CP28" s="105" t="e">
        <f t="shared" si="45"/>
        <v>#N/A</v>
      </c>
      <c r="CQ28" s="105" t="e">
        <f t="shared" si="46"/>
        <v>#N/A</v>
      </c>
      <c r="CR28" s="109" t="e">
        <f t="shared" si="16"/>
        <v>#N/A</v>
      </c>
      <c r="CS28" s="37"/>
      <c r="CT28" s="106" t="e">
        <f t="shared" si="17"/>
        <v>#N/A</v>
      </c>
      <c r="CU28" s="105" t="e">
        <f t="shared" si="47"/>
        <v>#N/A</v>
      </c>
      <c r="CV28" s="105" t="e">
        <f t="shared" si="18"/>
        <v>#N/A</v>
      </c>
      <c r="CW28" s="105" t="e">
        <f t="shared" si="19"/>
        <v>#N/A</v>
      </c>
      <c r="CX28" s="109" t="e">
        <f t="shared" si="20"/>
        <v>#N/A</v>
      </c>
      <c r="CY28" s="37"/>
      <c r="CZ28" s="106" t="e">
        <f t="shared" si="21"/>
        <v>#N/A</v>
      </c>
      <c r="DA28" s="105" t="e">
        <f t="shared" si="48"/>
        <v>#N/A</v>
      </c>
      <c r="DB28" s="105" t="e">
        <f t="shared" si="49"/>
        <v>#N/A</v>
      </c>
      <c r="DC28" s="105" t="e">
        <f t="shared" si="22"/>
        <v>#N/A</v>
      </c>
      <c r="DD28" s="150" t="e">
        <f t="shared" si="23"/>
        <v>#N/A</v>
      </c>
      <c r="DE28" s="150" t="e">
        <f t="shared" si="24"/>
        <v>#N/A</v>
      </c>
      <c r="DF28" s="7"/>
      <c r="DG28" s="148">
        <f t="shared" si="25"/>
        <v>0</v>
      </c>
    </row>
    <row r="29" spans="1:111" ht="48" customHeight="1" thickBot="1">
      <c r="A29" s="34" t="s">
        <v>27</v>
      </c>
      <c r="B29" s="33"/>
      <c r="C29" s="33"/>
      <c r="D29" s="33"/>
      <c r="E29" s="33"/>
      <c r="F29" s="33"/>
      <c r="G29" s="33"/>
      <c r="H29" s="33"/>
      <c r="I29" s="25">
        <f>COUNTA(I13:I28)</f>
        <v>0</v>
      </c>
      <c r="J29" s="25"/>
      <c r="K29" s="33"/>
      <c r="L29" s="33"/>
      <c r="M29" s="227">
        <f>COUNTA(M13:M28)</f>
        <v>0</v>
      </c>
      <c r="N29" s="35"/>
      <c r="O29" s="25"/>
      <c r="P29" s="26">
        <f>SUM(P13:P28)</f>
        <v>0</v>
      </c>
      <c r="Q29" s="27">
        <f t="shared" ref="Q29:S29" si="84">SUM(Q13:Q28)</f>
        <v>0</v>
      </c>
      <c r="R29" s="27">
        <f t="shared" si="84"/>
        <v>0</v>
      </c>
      <c r="S29" s="28">
        <f t="shared" si="84"/>
        <v>0</v>
      </c>
      <c r="T29" s="26">
        <f>SUM(T13:T28)</f>
        <v>0</v>
      </c>
      <c r="U29" s="29"/>
      <c r="V29" s="30">
        <f>SUM(V13:V28)</f>
        <v>0</v>
      </c>
      <c r="W29" s="31"/>
      <c r="X29" s="32">
        <f>SUM(X13:X28)</f>
        <v>0</v>
      </c>
      <c r="Y29" s="42">
        <f t="shared" ref="Y29:AI29" si="85">SUM(Y13:Y28)</f>
        <v>0</v>
      </c>
      <c r="Z29" s="95">
        <f>SUM(Z13:Z28)</f>
        <v>0</v>
      </c>
      <c r="AA29" s="96">
        <f>SUM(AA13:AA28)</f>
        <v>0</v>
      </c>
      <c r="AB29" s="95">
        <f>SUM(AB13:AB28)</f>
        <v>0</v>
      </c>
      <c r="AC29" s="96">
        <f t="shared" ref="AC29" si="86">SUM(AC13:AC28)</f>
        <v>0</v>
      </c>
      <c r="AD29" s="95">
        <f>SUM(AD13:AD28)</f>
        <v>0</v>
      </c>
      <c r="AE29" s="96">
        <f t="shared" si="85"/>
        <v>0</v>
      </c>
      <c r="AF29" s="97">
        <f t="shared" si="85"/>
        <v>0</v>
      </c>
      <c r="AG29" s="98">
        <f t="shared" si="85"/>
        <v>0</v>
      </c>
      <c r="AH29" s="26">
        <f t="shared" si="85"/>
        <v>0</v>
      </c>
      <c r="AI29" s="93">
        <f t="shared" si="85"/>
        <v>0</v>
      </c>
      <c r="AJ29" s="197"/>
      <c r="AK29" s="198">
        <f>SUM(AK13:AK28)</f>
        <v>0</v>
      </c>
      <c r="AL29" s="198">
        <f t="shared" ref="AL29:BG29" si="87">SUM(AL13:AL28)</f>
        <v>0</v>
      </c>
      <c r="AM29" s="198">
        <f t="shared" ref="AM29" si="88">SUM(AM13:AM28)</f>
        <v>0</v>
      </c>
      <c r="AN29" s="238">
        <f>SUM(AN13:AN28)</f>
        <v>0</v>
      </c>
      <c r="AO29" s="198">
        <f t="shared" ref="AO29" si="89">SUM(AO13:AO28)</f>
        <v>0</v>
      </c>
      <c r="AP29" s="198"/>
      <c r="AQ29" s="238">
        <f t="shared" ref="AQ29" si="90">SUM(AQ13:AQ28)</f>
        <v>0</v>
      </c>
      <c r="AR29" s="198">
        <f t="shared" si="87"/>
        <v>0</v>
      </c>
      <c r="AS29" s="238">
        <f>SUM(AS13:AS28)</f>
        <v>0</v>
      </c>
      <c r="AT29" s="198">
        <f t="shared" si="87"/>
        <v>0</v>
      </c>
      <c r="AU29" s="198"/>
      <c r="AV29" s="238">
        <f t="shared" ref="AV29:AX29" si="91">SUM(AV13:AV28)</f>
        <v>0</v>
      </c>
      <c r="AW29" s="238"/>
      <c r="AX29" s="198">
        <f t="shared" si="91"/>
        <v>0</v>
      </c>
      <c r="AY29" s="198"/>
      <c r="AZ29" s="238">
        <f t="shared" ref="AZ29" si="92">SUM(AZ13:AZ28)</f>
        <v>0</v>
      </c>
      <c r="BA29" s="195">
        <f t="shared" si="87"/>
        <v>0</v>
      </c>
      <c r="BB29" s="144"/>
      <c r="BC29" s="38">
        <f t="shared" ref="BC29" si="93">SUM(BC13:BC28)</f>
        <v>0</v>
      </c>
      <c r="BD29" s="38" t="e">
        <f t="shared" si="87"/>
        <v>#N/A</v>
      </c>
      <c r="BE29" s="26" t="e">
        <f t="shared" si="87"/>
        <v>#N/A</v>
      </c>
      <c r="BF29" s="26" t="e">
        <f t="shared" si="87"/>
        <v>#N/A</v>
      </c>
      <c r="BG29" s="26" t="e">
        <f t="shared" si="87"/>
        <v>#N/A</v>
      </c>
      <c r="BH29" s="136"/>
      <c r="BI29" s="38">
        <f t="shared" ref="BI29:BM29" si="94">SUM(BI13:BI28)</f>
        <v>0</v>
      </c>
      <c r="BJ29" s="38" t="e">
        <f t="shared" si="94"/>
        <v>#N/A</v>
      </c>
      <c r="BK29" s="26" t="e">
        <f t="shared" si="94"/>
        <v>#N/A</v>
      </c>
      <c r="BL29" s="26" t="e">
        <f t="shared" si="94"/>
        <v>#N/A</v>
      </c>
      <c r="BM29" s="26" t="e">
        <f t="shared" si="94"/>
        <v>#N/A</v>
      </c>
      <c r="BN29" s="136"/>
      <c r="BO29" s="38">
        <f t="shared" ref="BO29:BS29" si="95">SUM(BO13:BO28)</f>
        <v>0</v>
      </c>
      <c r="BP29" s="38" t="e">
        <f t="shared" si="95"/>
        <v>#N/A</v>
      </c>
      <c r="BQ29" s="26" t="e">
        <f t="shared" si="95"/>
        <v>#N/A</v>
      </c>
      <c r="BR29" s="26" t="e">
        <f t="shared" si="95"/>
        <v>#N/A</v>
      </c>
      <c r="BS29" s="26" t="e">
        <f t="shared" si="95"/>
        <v>#N/A</v>
      </c>
      <c r="BT29" s="136"/>
      <c r="BU29" s="38">
        <f t="shared" ref="BU29:BY29" si="96">SUM(BU13:BU28)</f>
        <v>0</v>
      </c>
      <c r="BV29" s="38" t="e">
        <f t="shared" si="96"/>
        <v>#N/A</v>
      </c>
      <c r="BW29" s="26" t="e">
        <f t="shared" si="96"/>
        <v>#N/A</v>
      </c>
      <c r="BX29" s="26" t="e">
        <f t="shared" si="96"/>
        <v>#N/A</v>
      </c>
      <c r="BY29" s="26" t="e">
        <f t="shared" si="96"/>
        <v>#N/A</v>
      </c>
      <c r="BZ29" s="136"/>
      <c r="CA29" s="38">
        <f t="shared" ref="CA29:CE29" si="97">SUM(CA13:CA28)</f>
        <v>0</v>
      </c>
      <c r="CB29" s="38" t="e">
        <f t="shared" si="97"/>
        <v>#N/A</v>
      </c>
      <c r="CC29" s="26" t="e">
        <f t="shared" si="97"/>
        <v>#N/A</v>
      </c>
      <c r="CD29" s="26" t="e">
        <f t="shared" si="97"/>
        <v>#N/A</v>
      </c>
      <c r="CE29" s="26" t="e">
        <f t="shared" si="97"/>
        <v>#N/A</v>
      </c>
      <c r="CF29" s="136"/>
      <c r="CG29" s="38">
        <f t="shared" ref="CG29:CK29" si="98">SUM(CG13:CG28)</f>
        <v>0</v>
      </c>
      <c r="CH29" s="38" t="e">
        <f t="shared" si="98"/>
        <v>#N/A</v>
      </c>
      <c r="CI29" s="26" t="e">
        <f t="shared" si="98"/>
        <v>#N/A</v>
      </c>
      <c r="CJ29" s="26" t="e">
        <f t="shared" si="98"/>
        <v>#N/A</v>
      </c>
      <c r="CK29" s="26" t="e">
        <f t="shared" si="98"/>
        <v>#N/A</v>
      </c>
      <c r="CL29" s="136"/>
      <c r="CM29" s="38">
        <f t="shared" ref="CM29:CQ29" si="99">SUM(CM13:CM28)</f>
        <v>0</v>
      </c>
      <c r="CN29" s="38" t="e">
        <f t="shared" si="99"/>
        <v>#N/A</v>
      </c>
      <c r="CO29" s="26" t="e">
        <f t="shared" si="99"/>
        <v>#N/A</v>
      </c>
      <c r="CP29" s="26" t="e">
        <f t="shared" si="99"/>
        <v>#N/A</v>
      </c>
      <c r="CQ29" s="26" t="e">
        <f t="shared" si="99"/>
        <v>#N/A</v>
      </c>
      <c r="CR29" s="136"/>
      <c r="CS29" s="38">
        <f t="shared" ref="CS29:CW29" si="100">SUM(CS13:CS28)</f>
        <v>0</v>
      </c>
      <c r="CT29" s="38" t="e">
        <f t="shared" si="100"/>
        <v>#N/A</v>
      </c>
      <c r="CU29" s="26" t="e">
        <f t="shared" si="100"/>
        <v>#N/A</v>
      </c>
      <c r="CV29" s="26" t="e">
        <f t="shared" si="100"/>
        <v>#N/A</v>
      </c>
      <c r="CW29" s="26" t="e">
        <f t="shared" si="100"/>
        <v>#N/A</v>
      </c>
      <c r="CX29" s="136"/>
      <c r="CY29" s="38">
        <f t="shared" ref="CY29:DG29" si="101">SUM(CY13:CY28)</f>
        <v>0</v>
      </c>
      <c r="CZ29" s="38" t="e">
        <f t="shared" si="101"/>
        <v>#N/A</v>
      </c>
      <c r="DA29" s="26" t="e">
        <f t="shared" si="101"/>
        <v>#N/A</v>
      </c>
      <c r="DB29" s="26" t="e">
        <f t="shared" si="101"/>
        <v>#N/A</v>
      </c>
      <c r="DC29" s="26" t="e">
        <f t="shared" si="101"/>
        <v>#N/A</v>
      </c>
      <c r="DD29" s="151" t="e">
        <f t="shared" si="101"/>
        <v>#N/A</v>
      </c>
      <c r="DE29" s="151" t="e">
        <f t="shared" si="101"/>
        <v>#N/A</v>
      </c>
      <c r="DF29" s="136"/>
      <c r="DG29" s="38">
        <f t="shared" si="101"/>
        <v>0</v>
      </c>
    </row>
    <row r="30" spans="1:111" ht="28.5" customHeight="1">
      <c r="T30" s="19">
        <f>R29+T29</f>
        <v>0</v>
      </c>
      <c r="X30" s="19">
        <f>T30+V29</f>
        <v>0</v>
      </c>
      <c r="Z30" s="245" t="s">
        <v>48</v>
      </c>
      <c r="AA30" s="246"/>
      <c r="AB30" s="246"/>
      <c r="AC30" s="246"/>
      <c r="AD30" s="246"/>
      <c r="AE30" s="247"/>
      <c r="AF30" s="99">
        <f>IF(Z29=0,0,AG29/$Z29*0.1)*100</f>
        <v>0</v>
      </c>
      <c r="AG30" s="100">
        <f>IF(AA29=0,0,AI29/$AA29*0.1)*100</f>
        <v>0</v>
      </c>
      <c r="AI30" s="94"/>
      <c r="AJ30" s="216" t="s">
        <v>129</v>
      </c>
      <c r="AK30" s="215" t="e">
        <f>AK29/AG29</f>
        <v>#DIV/0!</v>
      </c>
      <c r="AL30" s="215" t="e">
        <f>AL29/AI29</f>
        <v>#DIV/0!</v>
      </c>
      <c r="AM30" s="203" t="s">
        <v>122</v>
      </c>
      <c r="AN30" s="204" t="e">
        <f>AN29/Z29</f>
        <v>#DIV/0!</v>
      </c>
      <c r="AO30" s="203"/>
      <c r="AP30" s="203" t="s">
        <v>123</v>
      </c>
      <c r="AQ30" s="204" t="e">
        <f>(AN29+AQ29)/AA29</f>
        <v>#DIV/0!</v>
      </c>
      <c r="AR30" s="203" t="s">
        <v>122</v>
      </c>
      <c r="AS30" s="204" t="e">
        <f>AS29/Z29</f>
        <v>#DIV/0!</v>
      </c>
      <c r="AT30" s="203"/>
      <c r="AU30" s="203" t="s">
        <v>123</v>
      </c>
      <c r="AV30" s="204" t="e">
        <f>(AS29+AV29)/AA29</f>
        <v>#DIV/0!</v>
      </c>
      <c r="AW30" s="6"/>
      <c r="AX30" s="145"/>
      <c r="AY30" s="145"/>
      <c r="AZ30" s="6"/>
      <c r="BA30" s="145"/>
    </row>
    <row r="32" spans="1:111" ht="19.5" customHeight="1">
      <c r="A32" s="101" t="s">
        <v>49</v>
      </c>
      <c r="C32" s="101"/>
      <c r="N32" s="51"/>
      <c r="O32" s="310" t="s">
        <v>42</v>
      </c>
      <c r="P32" s="311"/>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08" t="s">
        <v>28</v>
      </c>
      <c r="BE32" s="309"/>
      <c r="BF32" s="306"/>
      <c r="BG32" s="307"/>
      <c r="BH32" s="44"/>
      <c r="BI32" s="132"/>
      <c r="BJ32" s="308" t="s">
        <v>29</v>
      </c>
      <c r="BK32" s="309"/>
      <c r="BL32" s="306"/>
      <c r="BM32" s="307"/>
      <c r="BN32" s="44"/>
      <c r="BO32" s="132"/>
      <c r="BP32" s="308" t="s">
        <v>60</v>
      </c>
      <c r="BQ32" s="309"/>
      <c r="BR32" s="306"/>
      <c r="BS32" s="307"/>
      <c r="BT32" s="44"/>
      <c r="BU32" s="132"/>
      <c r="BV32" s="308" t="s">
        <v>61</v>
      </c>
      <c r="BW32" s="309"/>
      <c r="BX32" s="306"/>
      <c r="BY32" s="307"/>
      <c r="BZ32" s="44"/>
      <c r="CA32" s="132"/>
      <c r="CB32" s="308" t="s">
        <v>62</v>
      </c>
      <c r="CC32" s="309"/>
      <c r="CD32" s="306"/>
      <c r="CE32" s="307"/>
      <c r="CF32" s="44"/>
      <c r="CG32" s="132"/>
      <c r="CH32" s="308" t="s">
        <v>63</v>
      </c>
      <c r="CI32" s="309"/>
      <c r="CJ32" s="306"/>
      <c r="CK32" s="307"/>
      <c r="CL32" s="44"/>
      <c r="CM32" s="132"/>
      <c r="CN32" s="308" t="s">
        <v>64</v>
      </c>
      <c r="CO32" s="309"/>
      <c r="CP32" s="306"/>
      <c r="CQ32" s="307"/>
      <c r="CR32" s="44"/>
      <c r="CS32" s="132"/>
      <c r="CT32" s="308" t="s">
        <v>65</v>
      </c>
      <c r="CU32" s="309"/>
      <c r="CV32" s="306"/>
      <c r="CW32" s="307"/>
      <c r="CX32" s="44"/>
      <c r="CY32" s="132"/>
      <c r="CZ32" s="308" t="s">
        <v>66</v>
      </c>
      <c r="DA32" s="309"/>
      <c r="DB32" s="306"/>
      <c r="DC32" s="307"/>
    </row>
    <row r="33" spans="1:107" ht="19.5" customHeight="1">
      <c r="A33" s="101" t="s">
        <v>50</v>
      </c>
      <c r="B33" s="101"/>
      <c r="C33" s="101"/>
      <c r="N33" s="54"/>
      <c r="O33" s="55" t="s">
        <v>72</v>
      </c>
      <c r="P33" s="55" t="s">
        <v>7</v>
      </c>
      <c r="Q33" s="55" t="s">
        <v>21</v>
      </c>
      <c r="R33" s="56" t="s">
        <v>22</v>
      </c>
      <c r="T33" s="69"/>
      <c r="U33" s="70" t="s">
        <v>72</v>
      </c>
      <c r="V33" s="70" t="s">
        <v>7</v>
      </c>
      <c r="W33" s="70" t="s">
        <v>21</v>
      </c>
      <c r="X33" s="71" t="s">
        <v>22</v>
      </c>
      <c r="Z33" s="84" t="s">
        <v>72</v>
      </c>
      <c r="AA33" s="4" t="s">
        <v>7</v>
      </c>
      <c r="AB33" s="4" t="s">
        <v>21</v>
      </c>
      <c r="AC33" s="4" t="s">
        <v>22</v>
      </c>
      <c r="AD33" s="4" t="s">
        <v>9</v>
      </c>
      <c r="AE33" s="219" t="s">
        <v>132</v>
      </c>
      <c r="AI33" s="44"/>
      <c r="AJ33" s="44"/>
      <c r="AK33" s="44"/>
      <c r="AL33" s="44"/>
      <c r="AM33" s="44"/>
      <c r="AN33" s="44"/>
      <c r="AO33" s="44"/>
      <c r="AP33" s="44"/>
      <c r="AQ33" s="44"/>
      <c r="AR33" s="44"/>
      <c r="AS33" s="44"/>
      <c r="AT33" s="44"/>
      <c r="AU33" s="44"/>
      <c r="AV33" s="44"/>
      <c r="AW33" s="44"/>
      <c r="AX33" s="44"/>
      <c r="AY33" s="44"/>
      <c r="AZ33" s="44"/>
      <c r="BA33" s="44"/>
      <c r="BB33" s="44"/>
      <c r="BC33" s="124"/>
      <c r="BD33" s="272" t="s">
        <v>18</v>
      </c>
      <c r="BE33" s="272"/>
      <c r="BF33" s="316"/>
      <c r="BG33" s="317"/>
      <c r="BH33" s="44"/>
      <c r="BI33" s="124"/>
      <c r="BJ33" s="272" t="s">
        <v>18</v>
      </c>
      <c r="BK33" s="272"/>
      <c r="BL33" s="316"/>
      <c r="BM33" s="317"/>
      <c r="BN33" s="44"/>
      <c r="BO33" s="124"/>
      <c r="BP33" s="272" t="s">
        <v>18</v>
      </c>
      <c r="BQ33" s="272"/>
      <c r="BR33" s="316"/>
      <c r="BS33" s="317"/>
      <c r="BT33" s="44"/>
      <c r="BU33" s="124"/>
      <c r="BV33" s="272" t="s">
        <v>18</v>
      </c>
      <c r="BW33" s="272"/>
      <c r="BX33" s="316"/>
      <c r="BY33" s="317"/>
      <c r="BZ33" s="44"/>
      <c r="CA33" s="124"/>
      <c r="CB33" s="272" t="s">
        <v>18</v>
      </c>
      <c r="CC33" s="272"/>
      <c r="CD33" s="316"/>
      <c r="CE33" s="317"/>
      <c r="CF33" s="44"/>
      <c r="CG33" s="124"/>
      <c r="CH33" s="272" t="s">
        <v>18</v>
      </c>
      <c r="CI33" s="272"/>
      <c r="CJ33" s="316"/>
      <c r="CK33" s="317"/>
      <c r="CL33" s="44"/>
      <c r="CM33" s="124"/>
      <c r="CN33" s="272" t="s">
        <v>18</v>
      </c>
      <c r="CO33" s="272"/>
      <c r="CP33" s="316"/>
      <c r="CQ33" s="317"/>
      <c r="CR33" s="44"/>
      <c r="CS33" s="124"/>
      <c r="CT33" s="318" t="s">
        <v>18</v>
      </c>
      <c r="CU33" s="272"/>
      <c r="CV33" s="316"/>
      <c r="CW33" s="317"/>
      <c r="CX33" s="44"/>
      <c r="CY33" s="124"/>
      <c r="CZ33" s="318" t="s">
        <v>18</v>
      </c>
      <c r="DA33" s="272"/>
      <c r="DB33" s="316"/>
      <c r="DC33" s="317"/>
    </row>
    <row r="34" spans="1:107" ht="19.5" customHeight="1">
      <c r="A34" s="101" t="s">
        <v>51</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0</v>
      </c>
      <c r="AA34" s="18">
        <f>SUMIFS($AF$13:$AF$28,$O$13:$O$28,$P$33)</f>
        <v>0</v>
      </c>
      <c r="AB34" s="18">
        <f>SUMIFS($AF$13:$AF$28,$O$13:$O$28,$Q$33)</f>
        <v>0</v>
      </c>
      <c r="AC34" s="18">
        <f>SUMIFS($AF$13:$AF$28,$O$13:$O$28,$R$33)</f>
        <v>0</v>
      </c>
      <c r="AD34" s="217">
        <f>SUM(Z34:AC34)</f>
        <v>0</v>
      </c>
      <c r="AE34" s="220">
        <f>AG29</f>
        <v>0</v>
      </c>
      <c r="AF34" s="19"/>
      <c r="AG34" s="19"/>
      <c r="AH34" s="19"/>
      <c r="AL34" s="45"/>
      <c r="AM34" s="45"/>
      <c r="AN34" s="45"/>
      <c r="AO34" s="45"/>
      <c r="AP34" s="45"/>
      <c r="AQ34" s="45"/>
      <c r="AR34" s="45"/>
      <c r="AS34" s="45"/>
      <c r="AT34" s="45"/>
      <c r="AU34" s="45"/>
      <c r="AV34" s="45"/>
      <c r="AW34" s="45"/>
      <c r="AX34" s="45"/>
      <c r="AY34" s="45"/>
      <c r="AZ34" s="45"/>
      <c r="BA34" s="45"/>
      <c r="BB34" s="45"/>
      <c r="BC34" s="124"/>
      <c r="BD34" s="125" t="s">
        <v>72</v>
      </c>
      <c r="BE34" s="125" t="s">
        <v>7</v>
      </c>
      <c r="BF34" s="125" t="s">
        <v>21</v>
      </c>
      <c r="BG34" s="126" t="s">
        <v>22</v>
      </c>
      <c r="BH34" s="45"/>
      <c r="BI34" s="124"/>
      <c r="BJ34" s="125" t="s">
        <v>72</v>
      </c>
      <c r="BK34" s="125" t="s">
        <v>7</v>
      </c>
      <c r="BL34" s="125" t="s">
        <v>20</v>
      </c>
      <c r="BM34" s="126" t="s">
        <v>22</v>
      </c>
      <c r="BN34" s="45"/>
      <c r="BO34" s="124"/>
      <c r="BP34" s="125" t="s">
        <v>72</v>
      </c>
      <c r="BQ34" s="125" t="s">
        <v>7</v>
      </c>
      <c r="BR34" s="125" t="s">
        <v>20</v>
      </c>
      <c r="BS34" s="126" t="s">
        <v>22</v>
      </c>
      <c r="BT34" s="45"/>
      <c r="BU34" s="124"/>
      <c r="BV34" s="125" t="s">
        <v>72</v>
      </c>
      <c r="BW34" s="125" t="s">
        <v>7</v>
      </c>
      <c r="BX34" s="125" t="s">
        <v>20</v>
      </c>
      <c r="BY34" s="126" t="s">
        <v>22</v>
      </c>
      <c r="BZ34" s="45"/>
      <c r="CA34" s="124"/>
      <c r="CB34" s="125" t="s">
        <v>72</v>
      </c>
      <c r="CC34" s="125" t="s">
        <v>7</v>
      </c>
      <c r="CD34" s="125" t="s">
        <v>20</v>
      </c>
      <c r="CE34" s="126" t="s">
        <v>22</v>
      </c>
      <c r="CF34" s="45"/>
      <c r="CG34" s="124"/>
      <c r="CH34" s="125" t="s">
        <v>72</v>
      </c>
      <c r="CI34" s="125" t="s">
        <v>7</v>
      </c>
      <c r="CJ34" s="125" t="s">
        <v>20</v>
      </c>
      <c r="CK34" s="126" t="s">
        <v>22</v>
      </c>
      <c r="CL34" s="45"/>
      <c r="CM34" s="124"/>
      <c r="CN34" s="125" t="s">
        <v>72</v>
      </c>
      <c r="CO34" s="125" t="s">
        <v>7</v>
      </c>
      <c r="CP34" s="125" t="s">
        <v>20</v>
      </c>
      <c r="CQ34" s="126" t="s">
        <v>22</v>
      </c>
      <c r="CR34" s="45"/>
      <c r="CS34" s="124"/>
      <c r="CT34" s="125" t="s">
        <v>72</v>
      </c>
      <c r="CU34" s="125" t="s">
        <v>7</v>
      </c>
      <c r="CV34" s="125" t="s">
        <v>20</v>
      </c>
      <c r="CW34" s="126" t="s">
        <v>22</v>
      </c>
      <c r="CX34" s="45"/>
      <c r="CY34" s="124"/>
      <c r="CZ34" s="125" t="s">
        <v>72</v>
      </c>
      <c r="DA34" s="125" t="s">
        <v>7</v>
      </c>
      <c r="DB34" s="125" t="s">
        <v>20</v>
      </c>
      <c r="DC34" s="126" t="s">
        <v>22</v>
      </c>
    </row>
    <row r="35" spans="1:107" ht="19.5" customHeight="1">
      <c r="A35" s="101" t="s">
        <v>163</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c r="A36" s="102" t="s">
        <v>164</v>
      </c>
      <c r="B36" s="101"/>
      <c r="C36" s="101"/>
      <c r="N36" s="57" t="s">
        <v>6</v>
      </c>
      <c r="O36" s="58">
        <f>SUMIFS($Q$13:$Q$28,$O$13:$O$28,$O$33,$N$13:$N$28,$N$36)</f>
        <v>0</v>
      </c>
      <c r="P36" s="58">
        <f>SUMIFS($Q$13:$Q$28,$O$13:$O$28,$P$33,$N$13:$N$28,$N$36)</f>
        <v>0</v>
      </c>
      <c r="Q36" s="58">
        <f>SUMIFS($Q$13:$Q$28,$O$13:$O$28,$Q$33,$N$13:$N$28,$N$36)</f>
        <v>0</v>
      </c>
      <c r="R36" s="59">
        <f>SUMIFS($Q$13:$Q$28,$O$13:$O$28,$R$33,$N$13:$N$28,$N$36)</f>
        <v>0</v>
      </c>
      <c r="T36" s="72" t="s">
        <v>6</v>
      </c>
      <c r="U36" s="73">
        <f>SUMIFS($P$13:$P$28,$O$13:$O$28,$O$33,$N$13:$N$28,$N$36)</f>
        <v>0</v>
      </c>
      <c r="V36" s="73">
        <f>SUMIFS($P$13:$P$28,$O$13:$O$28,$P$33,$N$13:$N$28,$N$36)</f>
        <v>0</v>
      </c>
      <c r="W36" s="73">
        <f>SUMIFS($P$13:$P$28,$O$13:$O$28,$Q$33,$N$13:$N$28,$N$36)</f>
        <v>0</v>
      </c>
      <c r="X36" s="74">
        <f>SUMIFS($P$13:$P$28,$O$13:$O$28,$R$33,$N$13:$N$28,$N$36)</f>
        <v>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c r="A37" s="102" t="s">
        <v>53</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72</v>
      </c>
      <c r="AA37" s="89" t="s">
        <v>7</v>
      </c>
      <c r="AB37" s="89" t="s">
        <v>21</v>
      </c>
      <c r="AC37" s="89" t="s">
        <v>22</v>
      </c>
      <c r="AD37" s="89" t="s">
        <v>9</v>
      </c>
      <c r="AE37" s="221" t="s">
        <v>133</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0</v>
      </c>
      <c r="BE37" s="125">
        <f>COUNTIFS(BE13:BE28,"&lt;&gt;0",$O$13:$O$28,$BE$34,$N$13:$N$28,$BC$37)</f>
        <v>0</v>
      </c>
      <c r="BF37" s="125">
        <f>COUNTIFS(BE13:BE28,"&lt;&gt;0",$O$13:$O$28,$BF$34,$N$13:$N$28,$BC$37)</f>
        <v>0</v>
      </c>
      <c r="BG37" s="126">
        <f>COUNTIFS(BE13:BE28,"&lt;&gt;0",$O$13:$O$28,$BG$34,$N$13:$N$28,$BC$37)</f>
        <v>0</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c r="A38" s="103" t="s">
        <v>52</v>
      </c>
      <c r="B38" s="103"/>
      <c r="C38" s="103"/>
      <c r="N38" s="54" t="s">
        <v>33</v>
      </c>
      <c r="O38" s="60">
        <f>SUM(O34:O37)</f>
        <v>0</v>
      </c>
      <c r="P38" s="60">
        <f>SUM(P34:P37)</f>
        <v>0</v>
      </c>
      <c r="Q38" s="60">
        <f>SUM(Q34:Q37)</f>
        <v>0</v>
      </c>
      <c r="R38" s="61">
        <f>SUM(R34:R37)</f>
        <v>0</v>
      </c>
      <c r="S38" s="19"/>
      <c r="T38" s="69" t="s">
        <v>33</v>
      </c>
      <c r="U38" s="75">
        <f>SUM(U34:U37)</f>
        <v>0</v>
      </c>
      <c r="V38" s="75">
        <f>SUM(V34:V37)</f>
        <v>0</v>
      </c>
      <c r="W38" s="75">
        <f>SUM(W34:W37)</f>
        <v>0</v>
      </c>
      <c r="X38" s="76">
        <f>SUM(X34:X37)</f>
        <v>0</v>
      </c>
      <c r="Z38" s="90">
        <f>SUMIFS($AH$13:$AH$28,$O$13:$O$28,$O$33)</f>
        <v>0</v>
      </c>
      <c r="AA38" s="91">
        <f>SUMIFS($AH$13:$AH$28,$O$13:$O$28,$P$33)</f>
        <v>0</v>
      </c>
      <c r="AB38" s="91">
        <f>SUMIFS($AH$13:$AH$28,$O$13:$O$28,$Q$33)</f>
        <v>0</v>
      </c>
      <c r="AC38" s="91">
        <f>SUMIFS($AH$13:$AH$28,$O$13:$O$28,$R$33)</f>
        <v>0</v>
      </c>
      <c r="AD38" s="218">
        <f>SUM(Z38:AC38)</f>
        <v>0</v>
      </c>
      <c r="AE38" s="222">
        <f>AI29</f>
        <v>0</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c r="A39" s="103" t="s">
        <v>75</v>
      </c>
      <c r="B39" s="101"/>
      <c r="C39" s="101"/>
      <c r="N39" s="62" t="s">
        <v>9</v>
      </c>
      <c r="O39" s="63">
        <f>SUM(O38:R38)</f>
        <v>0</v>
      </c>
      <c r="P39" s="64"/>
      <c r="Q39" s="64"/>
      <c r="R39" s="65"/>
      <c r="T39" s="77" t="s">
        <v>9</v>
      </c>
      <c r="U39" s="78">
        <f>SUM(U38:X38)</f>
        <v>0</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0</v>
      </c>
      <c r="BE39" s="125">
        <f>SUM(BE35:BE38)</f>
        <v>0</v>
      </c>
      <c r="BF39" s="125">
        <f>SUM(BF35:BF38)</f>
        <v>0</v>
      </c>
      <c r="BG39" s="126">
        <f>SUM(BG35:BG38)</f>
        <v>0</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c r="A40" s="104"/>
      <c r="B40" s="101"/>
      <c r="C40" s="101"/>
      <c r="N40" s="6"/>
      <c r="AL40" s="45"/>
      <c r="AM40" s="45"/>
      <c r="AN40" s="45"/>
      <c r="AO40" s="45"/>
      <c r="AP40" s="45"/>
      <c r="AQ40" s="45"/>
      <c r="AR40" s="45"/>
      <c r="AS40" s="45"/>
      <c r="AT40" s="45"/>
      <c r="AU40" s="45"/>
      <c r="AV40" s="45"/>
      <c r="AW40" s="45"/>
      <c r="AX40" s="45"/>
      <c r="AY40" s="45"/>
      <c r="AZ40" s="45"/>
      <c r="BA40" s="45"/>
      <c r="BB40" s="45"/>
      <c r="BC40" s="128" t="s">
        <v>69</v>
      </c>
      <c r="BD40" s="129">
        <f>BD39+BE39+BF39+BG39</f>
        <v>0</v>
      </c>
      <c r="BE40" s="130"/>
      <c r="BF40" s="130"/>
      <c r="BG40" s="131"/>
      <c r="BH40" s="46"/>
      <c r="BI40" s="128" t="s">
        <v>69</v>
      </c>
      <c r="BJ40" s="129">
        <f>BJ39+BK39+BL39+BM39</f>
        <v>0</v>
      </c>
      <c r="BK40" s="130"/>
      <c r="BL40" s="130"/>
      <c r="BM40" s="131"/>
      <c r="BN40" s="46"/>
      <c r="BO40" s="128" t="s">
        <v>69</v>
      </c>
      <c r="BP40" s="129">
        <f>BP39+BQ39+BR39+BS39</f>
        <v>0</v>
      </c>
      <c r="BQ40" s="130"/>
      <c r="BR40" s="130"/>
      <c r="BS40" s="131"/>
      <c r="BT40" s="46"/>
      <c r="BU40" s="128" t="s">
        <v>69</v>
      </c>
      <c r="BV40" s="129">
        <f>BV39+BW39+BX39+BY39</f>
        <v>0</v>
      </c>
      <c r="BW40" s="130"/>
      <c r="BX40" s="130"/>
      <c r="BY40" s="131"/>
      <c r="BZ40" s="46"/>
      <c r="CA40" s="128" t="s">
        <v>69</v>
      </c>
      <c r="CB40" s="129">
        <f>CB39+CC39+CD39+CE39</f>
        <v>0</v>
      </c>
      <c r="CC40" s="130"/>
      <c r="CD40" s="130"/>
      <c r="CE40" s="131"/>
      <c r="CF40" s="46"/>
      <c r="CG40" s="128" t="s">
        <v>69</v>
      </c>
      <c r="CH40" s="129">
        <f>CH39+CI39+CJ39+CK39</f>
        <v>0</v>
      </c>
      <c r="CI40" s="130"/>
      <c r="CJ40" s="130"/>
      <c r="CK40" s="131"/>
      <c r="CL40" s="46"/>
      <c r="CM40" s="128" t="s">
        <v>69</v>
      </c>
      <c r="CN40" s="129">
        <f>CN39+CO39+CP39+CQ39</f>
        <v>0</v>
      </c>
      <c r="CO40" s="130"/>
      <c r="CP40" s="130"/>
      <c r="CQ40" s="131"/>
      <c r="CR40" s="46"/>
      <c r="CS40" s="128" t="s">
        <v>69</v>
      </c>
      <c r="CT40" s="129">
        <f>CT39+CU39+CV39+CW39</f>
        <v>0</v>
      </c>
      <c r="CU40" s="130"/>
      <c r="CV40" s="130"/>
      <c r="CW40" s="131"/>
      <c r="CX40" s="46"/>
      <c r="CY40" s="128" t="s">
        <v>69</v>
      </c>
      <c r="CZ40" s="129">
        <f>CZ39+DA39+DB39+DC39</f>
        <v>0</v>
      </c>
      <c r="DA40" s="130"/>
      <c r="DB40" s="130"/>
      <c r="DC40" s="131"/>
    </row>
    <row r="41" spans="1:107" ht="19.5" customHeight="1">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c r="A42" s="101"/>
      <c r="B42" s="104"/>
      <c r="C42" s="101"/>
      <c r="N42" s="6"/>
      <c r="AL42" s="45"/>
      <c r="AM42" s="45"/>
      <c r="AN42" s="45"/>
      <c r="AO42" s="45"/>
      <c r="AP42" s="45"/>
      <c r="AQ42" s="45"/>
      <c r="AR42" s="45"/>
      <c r="AS42" s="45"/>
      <c r="AT42" s="45"/>
      <c r="AU42" s="45"/>
      <c r="AV42" s="45"/>
      <c r="AW42" s="45"/>
      <c r="AX42" s="45"/>
      <c r="AY42" s="45"/>
      <c r="AZ42" s="45"/>
      <c r="BA42" s="45"/>
      <c r="BB42" s="45"/>
      <c r="BC42" s="110"/>
      <c r="BD42" s="314" t="s">
        <v>32</v>
      </c>
      <c r="BE42" s="315"/>
      <c r="BF42" s="312"/>
      <c r="BG42" s="313"/>
      <c r="BH42" s="45"/>
      <c r="BI42" s="110"/>
      <c r="BJ42" s="314" t="s">
        <v>32</v>
      </c>
      <c r="BK42" s="315"/>
      <c r="BL42" s="312"/>
      <c r="BM42" s="313"/>
      <c r="BN42" s="45"/>
      <c r="BO42" s="110"/>
      <c r="BP42" s="314" t="s">
        <v>32</v>
      </c>
      <c r="BQ42" s="315"/>
      <c r="BR42" s="312"/>
      <c r="BS42" s="313"/>
      <c r="BT42" s="45"/>
      <c r="BU42" s="110"/>
      <c r="BV42" s="314" t="s">
        <v>32</v>
      </c>
      <c r="BW42" s="315"/>
      <c r="BX42" s="312"/>
      <c r="BY42" s="313"/>
      <c r="BZ42" s="45"/>
      <c r="CA42" s="110"/>
      <c r="CB42" s="314" t="s">
        <v>32</v>
      </c>
      <c r="CC42" s="315"/>
      <c r="CD42" s="312"/>
      <c r="CE42" s="313"/>
      <c r="CF42" s="45"/>
      <c r="CG42" s="110"/>
      <c r="CH42" s="314" t="s">
        <v>32</v>
      </c>
      <c r="CI42" s="315"/>
      <c r="CJ42" s="312"/>
      <c r="CK42" s="313"/>
      <c r="CL42" s="45"/>
      <c r="CM42" s="110"/>
      <c r="CN42" s="314" t="s">
        <v>32</v>
      </c>
      <c r="CO42" s="315"/>
      <c r="CP42" s="312"/>
      <c r="CQ42" s="313"/>
      <c r="CR42" s="45"/>
      <c r="CS42" s="110"/>
      <c r="CT42" s="314" t="s">
        <v>32</v>
      </c>
      <c r="CU42" s="315"/>
      <c r="CV42" s="312"/>
      <c r="CW42" s="313"/>
      <c r="CX42" s="45"/>
      <c r="CY42" s="110"/>
      <c r="CZ42" s="314" t="s">
        <v>32</v>
      </c>
      <c r="DA42" s="315"/>
      <c r="DB42" s="312"/>
      <c r="DC42" s="313"/>
    </row>
    <row r="43" spans="1:107" ht="19.5" customHeight="1">
      <c r="N43" s="6"/>
      <c r="AL43" s="46"/>
      <c r="AM43" s="46"/>
      <c r="AN43" s="46"/>
      <c r="AO43" s="46"/>
      <c r="AP43" s="46"/>
      <c r="AQ43" s="46"/>
      <c r="AR43" s="46"/>
      <c r="AS43" s="46"/>
      <c r="AT43" s="46"/>
      <c r="AU43" s="46"/>
      <c r="AV43" s="46"/>
      <c r="AW43" s="46"/>
      <c r="AX43" s="46"/>
      <c r="AY43" s="46"/>
      <c r="AZ43" s="46"/>
      <c r="BA43" s="46"/>
      <c r="BB43" s="46"/>
      <c r="BC43" s="111"/>
      <c r="BD43" s="112" t="s">
        <v>72</v>
      </c>
      <c r="BE43" s="112" t="s">
        <v>7</v>
      </c>
      <c r="BF43" s="112" t="s">
        <v>20</v>
      </c>
      <c r="BG43" s="113" t="s">
        <v>22</v>
      </c>
      <c r="BH43" s="45"/>
      <c r="BI43" s="111"/>
      <c r="BJ43" s="112" t="s">
        <v>72</v>
      </c>
      <c r="BK43" s="112" t="s">
        <v>7</v>
      </c>
      <c r="BL43" s="112" t="s">
        <v>20</v>
      </c>
      <c r="BM43" s="113" t="s">
        <v>22</v>
      </c>
      <c r="BN43" s="45"/>
      <c r="BO43" s="111"/>
      <c r="BP43" s="112" t="s">
        <v>72</v>
      </c>
      <c r="BQ43" s="112" t="s">
        <v>7</v>
      </c>
      <c r="BR43" s="112" t="s">
        <v>20</v>
      </c>
      <c r="BS43" s="113" t="s">
        <v>22</v>
      </c>
      <c r="BT43" s="45"/>
      <c r="BU43" s="111"/>
      <c r="BV43" s="112" t="s">
        <v>72</v>
      </c>
      <c r="BW43" s="112" t="s">
        <v>7</v>
      </c>
      <c r="BX43" s="112" t="s">
        <v>20</v>
      </c>
      <c r="BY43" s="113" t="s">
        <v>22</v>
      </c>
      <c r="BZ43" s="45"/>
      <c r="CA43" s="111"/>
      <c r="CB43" s="112" t="s">
        <v>72</v>
      </c>
      <c r="CC43" s="112" t="s">
        <v>7</v>
      </c>
      <c r="CD43" s="112" t="s">
        <v>20</v>
      </c>
      <c r="CE43" s="113" t="s">
        <v>22</v>
      </c>
      <c r="CF43" s="45"/>
      <c r="CG43" s="111"/>
      <c r="CH43" s="112" t="s">
        <v>72</v>
      </c>
      <c r="CI43" s="112" t="s">
        <v>7</v>
      </c>
      <c r="CJ43" s="112" t="s">
        <v>20</v>
      </c>
      <c r="CK43" s="113" t="s">
        <v>22</v>
      </c>
      <c r="CL43" s="45"/>
      <c r="CM43" s="111"/>
      <c r="CN43" s="112" t="s">
        <v>72</v>
      </c>
      <c r="CO43" s="112" t="s">
        <v>7</v>
      </c>
      <c r="CP43" s="112" t="s">
        <v>20</v>
      </c>
      <c r="CQ43" s="113" t="s">
        <v>22</v>
      </c>
      <c r="CR43" s="45"/>
      <c r="CS43" s="111"/>
      <c r="CT43" s="112" t="s">
        <v>72</v>
      </c>
      <c r="CU43" s="112" t="s">
        <v>7</v>
      </c>
      <c r="CV43" s="112" t="s">
        <v>20</v>
      </c>
      <c r="CW43" s="113" t="s">
        <v>22</v>
      </c>
      <c r="CX43" s="45"/>
      <c r="CY43" s="111"/>
      <c r="CZ43" s="112" t="s">
        <v>72</v>
      </c>
      <c r="DA43" s="112" t="s">
        <v>7</v>
      </c>
      <c r="DB43" s="112" t="s">
        <v>20</v>
      </c>
      <c r="DC43" s="113" t="s">
        <v>22</v>
      </c>
    </row>
    <row r="44" spans="1:107" ht="19.5" customHeight="1">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c r="AL46" s="46"/>
      <c r="AM46" s="46"/>
      <c r="AN46" s="46"/>
      <c r="AO46" s="46"/>
      <c r="AP46" s="46"/>
      <c r="AQ46" s="46"/>
      <c r="AR46" s="46"/>
      <c r="AS46" s="46"/>
      <c r="AT46" s="46"/>
      <c r="AU46" s="46"/>
      <c r="AV46" s="46"/>
      <c r="AW46" s="46"/>
      <c r="AX46" s="46"/>
      <c r="AY46" s="46"/>
      <c r="AZ46" s="46"/>
      <c r="BA46" s="46"/>
      <c r="BB46" s="46"/>
      <c r="BC46" s="114" t="s">
        <v>6</v>
      </c>
      <c r="BD46" s="115">
        <f>SUMIFS(BE13:BE28,$O$13:$O$28,$BD$43,$N$13:$N$28,$BC$46)</f>
        <v>0</v>
      </c>
      <c r="BE46" s="115">
        <f>SUMIFS(BE13:BE28,$O$13:$O$28,$BE$43,$N$13:$N$28,$BC$46)</f>
        <v>0</v>
      </c>
      <c r="BF46" s="115">
        <f>SUMIFS(BE13:BE28,$O$13:$O$28,$BF$43,$N$13:$N$28,$BC$46)</f>
        <v>0</v>
      </c>
      <c r="BG46" s="116">
        <f>SUMIFS(BE13:BE28,$O$13:$O$28,$BG$43,$N$13:$N$28,$BC$46)</f>
        <v>0</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c r="AL48" s="45"/>
      <c r="AM48" s="45"/>
      <c r="AN48" s="45"/>
      <c r="AO48" s="45"/>
      <c r="AP48" s="45"/>
      <c r="AQ48" s="45"/>
      <c r="AR48" s="45"/>
      <c r="AS48" s="45"/>
      <c r="AT48" s="45"/>
      <c r="AU48" s="45"/>
      <c r="AV48" s="45"/>
      <c r="AW48" s="45"/>
      <c r="AX48" s="45"/>
      <c r="AY48" s="45"/>
      <c r="AZ48" s="45"/>
      <c r="BA48" s="45"/>
      <c r="BB48" s="45"/>
      <c r="BC48" s="111" t="s">
        <v>27</v>
      </c>
      <c r="BD48" s="117">
        <f>SUM(BD44:BD47)</f>
        <v>0</v>
      </c>
      <c r="BE48" s="117">
        <f>SUM(BE44:BE47)</f>
        <v>0</v>
      </c>
      <c r="BF48" s="117">
        <f>SUM(BF44:BF47)</f>
        <v>0</v>
      </c>
      <c r="BG48" s="118">
        <f>SUM(BG44:BG47)</f>
        <v>0</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c r="AL49" s="45"/>
      <c r="AM49" s="45"/>
      <c r="AN49" s="45"/>
      <c r="AO49" s="45"/>
      <c r="AP49" s="45"/>
      <c r="AQ49" s="45"/>
      <c r="AR49" s="45"/>
      <c r="AS49" s="45"/>
      <c r="AT49" s="45"/>
      <c r="AU49" s="45"/>
      <c r="AV49" s="45"/>
      <c r="AW49" s="45"/>
      <c r="AX49" s="45"/>
      <c r="AY49" s="45"/>
      <c r="AZ49" s="45"/>
      <c r="BA49" s="45"/>
      <c r="BB49" s="45"/>
      <c r="BC49" s="119" t="s">
        <v>31</v>
      </c>
      <c r="BD49" s="120">
        <f>BD48+BE48+BF48+BG48</f>
        <v>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c r="AL51" s="46"/>
      <c r="AM51" s="46"/>
      <c r="AN51" s="46"/>
      <c r="AO51" s="46"/>
      <c r="AP51" s="46"/>
      <c r="AQ51" s="46"/>
      <c r="AR51" s="46"/>
      <c r="AS51" s="46"/>
      <c r="AT51" s="46"/>
      <c r="AU51" s="46"/>
      <c r="AV51" s="46"/>
      <c r="AW51" s="46"/>
      <c r="AX51" s="46"/>
      <c r="AY51" s="46"/>
      <c r="AZ51" s="46"/>
      <c r="BA51" s="46"/>
      <c r="BB51" s="46"/>
      <c r="BC51" s="153"/>
      <c r="BD51" s="254" t="s">
        <v>78</v>
      </c>
      <c r="BE51" s="255"/>
      <c r="BF51" s="256"/>
      <c r="BG51" s="257"/>
      <c r="BH51" s="154"/>
      <c r="BI51" s="153"/>
      <c r="BJ51" s="254" t="s">
        <v>78</v>
      </c>
      <c r="BK51" s="255"/>
      <c r="BL51" s="256"/>
      <c r="BM51" s="257"/>
      <c r="BN51" s="154"/>
      <c r="BO51" s="153"/>
      <c r="BP51" s="254" t="s">
        <v>78</v>
      </c>
      <c r="BQ51" s="255"/>
      <c r="BR51" s="256"/>
      <c r="BS51" s="257"/>
      <c r="BT51" s="154"/>
      <c r="BU51" s="153"/>
      <c r="BV51" s="254" t="s">
        <v>78</v>
      </c>
      <c r="BW51" s="255"/>
      <c r="BX51" s="256"/>
      <c r="BY51" s="257"/>
      <c r="BZ51" s="154"/>
      <c r="CA51" s="153"/>
      <c r="CB51" s="254" t="s">
        <v>78</v>
      </c>
      <c r="CC51" s="255"/>
      <c r="CD51" s="256"/>
      <c r="CE51" s="257"/>
      <c r="CF51" s="154"/>
      <c r="CG51" s="153"/>
      <c r="CH51" s="254" t="s">
        <v>78</v>
      </c>
      <c r="CI51" s="255"/>
      <c r="CJ51" s="256"/>
      <c r="CK51" s="257"/>
      <c r="CL51" s="154"/>
      <c r="CM51" s="153"/>
      <c r="CN51" s="254" t="s">
        <v>78</v>
      </c>
      <c r="CO51" s="255"/>
      <c r="CP51" s="256"/>
      <c r="CQ51" s="257"/>
      <c r="CR51" s="154"/>
      <c r="CS51" s="153"/>
      <c r="CT51" s="254" t="s">
        <v>78</v>
      </c>
      <c r="CU51" s="255"/>
      <c r="CV51" s="256"/>
      <c r="CW51" s="257"/>
      <c r="CX51" s="154"/>
      <c r="CY51" s="153"/>
      <c r="CZ51" s="254" t="s">
        <v>78</v>
      </c>
      <c r="DA51" s="255"/>
      <c r="DB51" s="256"/>
      <c r="DC51" s="257"/>
    </row>
    <row r="52" spans="35:107" ht="19.5" customHeight="1">
      <c r="AL52" s="46"/>
      <c r="AM52" s="46"/>
      <c r="AN52" s="46"/>
      <c r="AO52" s="46"/>
      <c r="AP52" s="46"/>
      <c r="AQ52" s="46"/>
      <c r="AR52" s="46"/>
      <c r="AS52" s="46"/>
      <c r="AT52" s="46"/>
      <c r="AU52" s="46"/>
      <c r="AV52" s="46"/>
      <c r="AW52" s="46"/>
      <c r="AX52" s="46"/>
      <c r="AY52" s="46"/>
      <c r="AZ52" s="46"/>
      <c r="BA52" s="46"/>
      <c r="BB52" s="46"/>
      <c r="BC52" s="155"/>
      <c r="BD52" s="156" t="s">
        <v>79</v>
      </c>
      <c r="BE52" s="156" t="s">
        <v>7</v>
      </c>
      <c r="BF52" s="156" t="s">
        <v>20</v>
      </c>
      <c r="BG52" s="157" t="s">
        <v>22</v>
      </c>
      <c r="BH52" s="154"/>
      <c r="BI52" s="155"/>
      <c r="BJ52" s="156" t="s">
        <v>79</v>
      </c>
      <c r="BK52" s="156" t="s">
        <v>7</v>
      </c>
      <c r="BL52" s="156" t="s">
        <v>20</v>
      </c>
      <c r="BM52" s="157"/>
      <c r="BN52" s="154"/>
      <c r="BO52" s="155"/>
      <c r="BP52" s="156" t="s">
        <v>79</v>
      </c>
      <c r="BQ52" s="156" t="s">
        <v>7</v>
      </c>
      <c r="BR52" s="156" t="s">
        <v>20</v>
      </c>
      <c r="BS52" s="157"/>
      <c r="BT52" s="154"/>
      <c r="BU52" s="155"/>
      <c r="BV52" s="156" t="s">
        <v>79</v>
      </c>
      <c r="BW52" s="156" t="s">
        <v>7</v>
      </c>
      <c r="BX52" s="156" t="s">
        <v>20</v>
      </c>
      <c r="BY52" s="157"/>
      <c r="BZ52" s="154"/>
      <c r="CA52" s="155"/>
      <c r="CB52" s="156" t="s">
        <v>79</v>
      </c>
      <c r="CC52" s="156" t="s">
        <v>7</v>
      </c>
      <c r="CD52" s="156" t="s">
        <v>20</v>
      </c>
      <c r="CE52" s="157"/>
      <c r="CF52" s="154"/>
      <c r="CG52" s="155"/>
      <c r="CH52" s="156" t="s">
        <v>79</v>
      </c>
      <c r="CI52" s="156" t="s">
        <v>7</v>
      </c>
      <c r="CJ52" s="156" t="s">
        <v>20</v>
      </c>
      <c r="CK52" s="157"/>
      <c r="CL52" s="154"/>
      <c r="CM52" s="155"/>
      <c r="CN52" s="156" t="s">
        <v>79</v>
      </c>
      <c r="CO52" s="156" t="s">
        <v>7</v>
      </c>
      <c r="CP52" s="156" t="s">
        <v>20</v>
      </c>
      <c r="CQ52" s="157"/>
      <c r="CR52" s="154"/>
      <c r="CS52" s="155"/>
      <c r="CT52" s="156" t="s">
        <v>79</v>
      </c>
      <c r="CU52" s="156" t="s">
        <v>7</v>
      </c>
      <c r="CV52" s="156" t="s">
        <v>20</v>
      </c>
      <c r="CW52" s="157"/>
      <c r="CX52" s="154"/>
      <c r="CY52" s="155"/>
      <c r="CZ52" s="156" t="s">
        <v>79</v>
      </c>
      <c r="DA52" s="156" t="s">
        <v>7</v>
      </c>
      <c r="DB52" s="156" t="s">
        <v>20</v>
      </c>
      <c r="DC52" s="157"/>
    </row>
    <row r="53" spans="35:107" ht="19.5" customHeight="1">
      <c r="AL53" s="45"/>
      <c r="AM53" s="45"/>
      <c r="AN53" s="45"/>
      <c r="AO53" s="45"/>
      <c r="AP53" s="45"/>
      <c r="AQ53" s="45"/>
      <c r="AR53" s="45"/>
      <c r="AS53" s="45"/>
      <c r="AT53" s="45"/>
      <c r="AU53" s="45"/>
      <c r="AV53" s="45"/>
      <c r="AW53" s="45"/>
      <c r="AX53" s="45"/>
      <c r="AY53" s="45"/>
      <c r="AZ53" s="45"/>
      <c r="BA53" s="45"/>
      <c r="BB53" s="45"/>
      <c r="BC53" s="114">
        <v>1.1499999999999999</v>
      </c>
      <c r="BD53" s="159">
        <f>SUMIFS($BC$13:$BC$28,$O$13:$O$28,$BD$52,$N$13:$N$28,BC53)</f>
        <v>0</v>
      </c>
      <c r="BE53" s="159">
        <f>SUMIFS($BC$13:$BC$28,$O$13:$O$28,$BE$43,$N$13:$N$28,BC53)</f>
        <v>0</v>
      </c>
      <c r="BF53" s="159">
        <f>SUMIFS($BC$13:$BC$28,$O$13:$O$28,$BF$52,$N$13:$N$28,BC53)</f>
        <v>0</v>
      </c>
      <c r="BG53" s="160">
        <f>SUMIFS($BC$13:$BC$28,$O$13:$O$28,$BG$43,$N$13:$N$28,$BC$44)</f>
        <v>0</v>
      </c>
      <c r="BH53" s="154"/>
      <c r="BI53" s="114">
        <v>1.1499999999999999</v>
      </c>
      <c r="BJ53" s="159">
        <f>SUMIFS($BI$13:$BI$28,$O$13:$O$28,$BJ$52,$N$13:$N$28,BI53)</f>
        <v>0</v>
      </c>
      <c r="BK53" s="159">
        <f>SUMIFS($BI$13:$BI$28,$O$13:$O$28,$BK$52,$N$13:$N$28,BI53)</f>
        <v>0</v>
      </c>
      <c r="BL53" s="159">
        <f>SUMIFS($BI$13:$BI$28,$O$13:$O$28,$BL$52,$N$13:$N$28,BI53)</f>
        <v>0</v>
      </c>
      <c r="BM53" s="160"/>
      <c r="BN53" s="154"/>
      <c r="BO53" s="114">
        <v>1.1499999999999999</v>
      </c>
      <c r="BP53" s="159">
        <f>SUMIFS(BO13:BO28,$O$13:$O$28,$BJ$52,$N$13:$N$28,BO53)</f>
        <v>0</v>
      </c>
      <c r="BQ53" s="159">
        <f>SUMIFS(BO13:BO28,$O$13:$O$28,$BK$52,$N$13:$N$28,BO53)</f>
        <v>0</v>
      </c>
      <c r="BR53" s="159">
        <f>SUMIFS(BO13:BO28,$O$13:$O$28,$BL$52,$N$13:$N$28,BO53)</f>
        <v>0</v>
      </c>
      <c r="BS53" s="160"/>
      <c r="BT53" s="154"/>
      <c r="BU53" s="114">
        <v>1.1499999999999999</v>
      </c>
      <c r="BV53" s="159">
        <f>SUMIFS($BU$13:$BU$28,$O$13:$O$28,$BJ$52,$N$13:$N$28,BU53)</f>
        <v>0</v>
      </c>
      <c r="BW53" s="159">
        <f>SUMIFS($BU$13:$BU$28,$O$13:$O$28,$BK$52,$N$13:$N$28,BU53)</f>
        <v>0</v>
      </c>
      <c r="BX53" s="159">
        <f>SUMIFS($BU$13:$BU$28,$O$13:$O$28,$BL$52,$N$13:$N$28,BU53)</f>
        <v>0</v>
      </c>
      <c r="BY53" s="160"/>
      <c r="BZ53" s="154"/>
      <c r="CA53" s="114">
        <v>1.1499999999999999</v>
      </c>
      <c r="CB53" s="159">
        <f>SUMIFS($CA$13:$CA$28,$O$13:$O$28,$BJ$52,$N$13:$N$28,CA53)</f>
        <v>0</v>
      </c>
      <c r="CC53" s="159">
        <f>SUMIFS($CA$13:$CA$28,$O$13:$O$28,$BK$52,$N$13:$N$28,CA53)</f>
        <v>0</v>
      </c>
      <c r="CD53" s="159">
        <f>SUMIFS($CA$13:$CA$28,$O$13:$O$28,$BL$52,$N$13:$N$28,CA53)</f>
        <v>0</v>
      </c>
      <c r="CE53" s="160"/>
      <c r="CF53" s="154"/>
      <c r="CG53" s="114">
        <v>1.1499999999999999</v>
      </c>
      <c r="CH53" s="159">
        <f>SUMIFS($CG$13:$CG$28,$O$13:$O$28,$BJ$52,$N$13:$N$28,CG53)</f>
        <v>0</v>
      </c>
      <c r="CI53" s="159">
        <f>SUMIFS($CG$13:$CG$28,$O$13:$O$28,$BK$52,$N$13:$N$28,CG53)</f>
        <v>0</v>
      </c>
      <c r="CJ53" s="159">
        <f>SUMIFS($CG$13:$CG$28,$O$13:$O$28,$BL$52,$N$13:$N$28,CG53)</f>
        <v>0</v>
      </c>
      <c r="CK53" s="160"/>
      <c r="CL53" s="154"/>
      <c r="CM53" s="114">
        <v>1.1499999999999999</v>
      </c>
      <c r="CN53" s="159">
        <f>SUMIFS($CM$13:$CM$28,$O$13:$O$28,$BJ$52,$N$13:$N$28,CM53)</f>
        <v>0</v>
      </c>
      <c r="CO53" s="159">
        <f>SUMIFS($CM$13:$CM$28,$O$13:$O$28,$BK$52,$N$13:$N$28,CM53)</f>
        <v>0</v>
      </c>
      <c r="CP53" s="159">
        <f>SUMIFS($CM$13:$CM$28,$O$13:$O$28,$BL$52,$N$13:$N$28,CM53)</f>
        <v>0</v>
      </c>
      <c r="CQ53" s="160"/>
      <c r="CR53" s="154"/>
      <c r="CS53" s="114">
        <v>1.1499999999999999</v>
      </c>
      <c r="CT53" s="159">
        <f>SUMIFS($CS$13:$CS$28,$O$13:$O$28,$BJ$52,$N$13:$N$28,CS53)</f>
        <v>0</v>
      </c>
      <c r="CU53" s="159">
        <f>SUMIFS($CS$13:$CS$28,$O$13:$O$28,$BK$52,$N$13:$N$28,CS53)</f>
        <v>0</v>
      </c>
      <c r="CV53" s="159">
        <f>SUMIFS($CS$13:$CS$28,$O$13:$O$28,$BL$52,$N$13:$N$28,CS53)</f>
        <v>0</v>
      </c>
      <c r="CW53" s="160"/>
      <c r="CX53" s="154"/>
      <c r="CY53" s="114">
        <v>1.1499999999999999</v>
      </c>
      <c r="CZ53" s="159">
        <f>SUMIFS($CY$13:$CY$28,$O$13:$O$28,$BJ$52,$N$13:$N$28,CY53)</f>
        <v>0</v>
      </c>
      <c r="DA53" s="159">
        <f>SUMIFS($CY$13:$CY$28,$O$13:$O$28,$BK$52,$N$13:$N$28,CY53)</f>
        <v>0</v>
      </c>
      <c r="DB53" s="159">
        <f>SUMIFS($CY$13:$CY$28,$O$13:$O$28,$BL$52,$N$13:$N$28,CY53)</f>
        <v>0</v>
      </c>
      <c r="DC53" s="160"/>
    </row>
    <row r="54" spans="35:107" ht="19.5" customHeight="1">
      <c r="AL54" s="45"/>
      <c r="AM54" s="45"/>
      <c r="AN54" s="45"/>
      <c r="AO54" s="45"/>
      <c r="AP54" s="45"/>
      <c r="AQ54" s="45"/>
      <c r="AR54" s="45"/>
      <c r="AS54" s="45"/>
      <c r="AT54" s="45"/>
      <c r="AU54" s="45"/>
      <c r="AV54" s="45"/>
      <c r="AW54" s="45"/>
      <c r="AX54" s="45"/>
      <c r="AY54" s="45"/>
      <c r="AZ54" s="45"/>
      <c r="BA54" s="45"/>
      <c r="BB54" s="45"/>
      <c r="BC54" s="158" t="s">
        <v>8</v>
      </c>
      <c r="BD54" s="159">
        <f>SUMIFS($BC$13:$BC$28,$O$13:$O$28,$BD$52,$N$13:$N$28,BC54)</f>
        <v>0</v>
      </c>
      <c r="BE54" s="159">
        <f>SUMIFS($BC$13:$BC$28,$O$13:$O$28,$BE$43,$N$13:$N$28,BC54)</f>
        <v>0</v>
      </c>
      <c r="BF54" s="159">
        <f>SUMIFS($BC$13:$BC$28,$O$13:$O$28,$BF$52,$N$13:$N$28,BC54)</f>
        <v>0</v>
      </c>
      <c r="BG54" s="160">
        <f>SUMIFS($BC$13:$BC$28,$O$13:$O$28,$BG$43,$N$13:$N$28,$BC$45)</f>
        <v>0</v>
      </c>
      <c r="BH54" s="154"/>
      <c r="BI54" s="158" t="s">
        <v>8</v>
      </c>
      <c r="BJ54" s="159">
        <f>SUMIFS($BI$13:$BI$28,$O$13:$O$28,$BJ$52,$N$13:$N$28,BI54)</f>
        <v>0</v>
      </c>
      <c r="BK54" s="159">
        <f>SUMIFS($BI$13:$BI$28,$O$13:$O$28,$BK$52,$N$13:$N$28,BI54)</f>
        <v>0</v>
      </c>
      <c r="BL54" s="159">
        <f>SUMIFS($BI$13:$BI$28,$O$13:$O$28,$BL$52,$N$13:$N$28,BI54)</f>
        <v>0</v>
      </c>
      <c r="BM54" s="160"/>
      <c r="BN54" s="154"/>
      <c r="BO54" s="158" t="s">
        <v>8</v>
      </c>
      <c r="BP54" s="159">
        <f>SUMIFS(BO13:BO28,$O$13:$O$28,$BJ$52,$N$13:$N$28,BO54)</f>
        <v>0</v>
      </c>
      <c r="BQ54" s="159">
        <f>SUMIFS(BO13:BO28,$O$13:$O$28,$BK$52,$N$13:$N$28,BO54)</f>
        <v>0</v>
      </c>
      <c r="BR54" s="159">
        <f>SUMIFS(BO13:BO28,$O$13:$O$28,$BL$52,$N$13:$N$28,BO54)</f>
        <v>0</v>
      </c>
      <c r="BS54" s="160"/>
      <c r="BT54" s="154"/>
      <c r="BU54" s="158" t="s">
        <v>8</v>
      </c>
      <c r="BV54" s="159">
        <f>SUMIFS($BU$13:$BU$28,$O$13:$O$28,$BJ$52,$N$13:$N$28,BU54)</f>
        <v>0</v>
      </c>
      <c r="BW54" s="159">
        <f>SUMIFS($BU$13:$BU$28,$O$13:$O$28,$BK$52,$N$13:$N$28,BU54)</f>
        <v>0</v>
      </c>
      <c r="BX54" s="159">
        <f>SUMIFS($BU$13:$BU$28,$O$13:$O$28,$BL$52,$N$13:$N$28,BU54)</f>
        <v>0</v>
      </c>
      <c r="BY54" s="160"/>
      <c r="BZ54" s="154"/>
      <c r="CA54" s="158" t="s">
        <v>8</v>
      </c>
      <c r="CB54" s="159">
        <f>SUMIFS($CA$13:$CA$28,$O$13:$O$28,$BJ$52,$N$13:$N$28,CA54)</f>
        <v>0</v>
      </c>
      <c r="CC54" s="159">
        <f>SUMIFS($CA$13:$CA$28,$O$13:$O$28,$BK$52,$N$13:$N$28,CA54)</f>
        <v>0</v>
      </c>
      <c r="CD54" s="159">
        <f>SUMIFS($CA$13:$CA$28,$O$13:$O$28,$BL$52,$N$13:$N$28,CA54)</f>
        <v>0</v>
      </c>
      <c r="CE54" s="160"/>
      <c r="CF54" s="154"/>
      <c r="CG54" s="158" t="s">
        <v>8</v>
      </c>
      <c r="CH54" s="159">
        <f>SUMIFS($CG$13:$CG$28,$O$13:$O$28,$BJ$52,$N$13:$N$28,CG54)</f>
        <v>0</v>
      </c>
      <c r="CI54" s="159">
        <f>SUMIFS($CG$13:$CG$28,$O$13:$O$28,$BK$52,$N$13:$N$28,CG54)</f>
        <v>0</v>
      </c>
      <c r="CJ54" s="159">
        <f>SUMIFS($CG$13:$CG$28,$O$13:$O$28,$BL$52,$N$13:$N$28,CG54)</f>
        <v>0</v>
      </c>
      <c r="CK54" s="160"/>
      <c r="CL54" s="154"/>
      <c r="CM54" s="158" t="s">
        <v>8</v>
      </c>
      <c r="CN54" s="159">
        <f>SUMIFS($CM$13:$CM$28,$O$13:$O$28,$BJ$52,$N$13:$N$28,CM54)</f>
        <v>0</v>
      </c>
      <c r="CO54" s="159">
        <f>SUMIFS($CM$13:$CM$28,$O$13:$O$28,$BK$52,$N$13:$N$28,CM54)</f>
        <v>0</v>
      </c>
      <c r="CP54" s="159">
        <f>SUMIFS($CM$13:$CM$28,$O$13:$O$28,$BL$52,$N$13:$N$28,CM54)</f>
        <v>0</v>
      </c>
      <c r="CQ54" s="160"/>
      <c r="CR54" s="154"/>
      <c r="CS54" s="158" t="s">
        <v>8</v>
      </c>
      <c r="CT54" s="159">
        <f>SUMIFS($CS$13:$CS$28,$O$13:$O$28,$BJ$52,$N$13:$N$28,CS54)</f>
        <v>0</v>
      </c>
      <c r="CU54" s="159">
        <f>SUMIFS($CS$13:$CS$28,$O$13:$O$28,$BK$52,$N$13:$N$28,CS54)</f>
        <v>0</v>
      </c>
      <c r="CV54" s="159">
        <f>SUMIFS($CS$13:$CS$28,$O$13:$O$28,$BL$52,$N$13:$N$28,CS54)</f>
        <v>0</v>
      </c>
      <c r="CW54" s="160"/>
      <c r="CX54" s="154"/>
      <c r="CY54" s="158" t="s">
        <v>8</v>
      </c>
      <c r="CZ54" s="159">
        <f>SUMIFS($CY$13:$CY$28,$O$13:$O$28,$BJ$52,$N$13:$N$28,CY54)</f>
        <v>0</v>
      </c>
      <c r="DA54" s="159">
        <f>SUMIFS($CY$13:$CY$28,$O$13:$O$28,$BK$52,$N$13:$N$28,CY54)</f>
        <v>0</v>
      </c>
      <c r="DB54" s="159">
        <f>SUMIFS($CY$13:$CY$28,$O$13:$O$28,$BL$52,$N$13:$N$28,CY54)</f>
        <v>0</v>
      </c>
      <c r="DC54" s="160"/>
    </row>
    <row r="55" spans="35:107" ht="19.5" customHeight="1">
      <c r="AL55" s="45"/>
      <c r="AM55" s="45"/>
      <c r="AN55" s="45"/>
      <c r="AO55" s="45"/>
      <c r="AP55" s="45"/>
      <c r="AQ55" s="45"/>
      <c r="AR55" s="45"/>
      <c r="AS55" s="45"/>
      <c r="AT55" s="45"/>
      <c r="AU55" s="45"/>
      <c r="AV55" s="45"/>
      <c r="AW55" s="45"/>
      <c r="AX55" s="45"/>
      <c r="AY55" s="45"/>
      <c r="AZ55" s="45"/>
      <c r="BA55" s="45"/>
      <c r="BB55" s="45"/>
      <c r="BC55" s="158" t="s">
        <v>6</v>
      </c>
      <c r="BD55" s="159">
        <f>SUMIFS($BC$13:$BC$28,$O$13:$O$28,$BD$52,$N$13:$N$28,BC55)</f>
        <v>0</v>
      </c>
      <c r="BE55" s="159">
        <f>SUMIFS($BC$13:$BC$28,$O$13:$O$28,$BE$43,$N$13:$N$28,BC55)</f>
        <v>0</v>
      </c>
      <c r="BF55" s="159">
        <f>SUMIFS($BC$13:$BC$28,$O$13:$O$28,$BF$52,$N$13:$N$28,BC55)</f>
        <v>0</v>
      </c>
      <c r="BG55" s="160">
        <f>SUMIFS($BC$13:$BC$28,$O$13:$O$28,$BG$43,$N$13:$N$28,$BC$46)</f>
        <v>0</v>
      </c>
      <c r="BH55" s="154"/>
      <c r="BI55" s="158" t="s">
        <v>6</v>
      </c>
      <c r="BJ55" s="159">
        <f>SUMIFS($BI$13:$BI$28,$O$13:$O$28,$BJ$52,$N$13:$N$28,BI55)</f>
        <v>0</v>
      </c>
      <c r="BK55" s="159">
        <f>SUMIFS($BI$13:$BI$28,$O$13:$O$28,$BK$52,$N$13:$N$28,BI55)</f>
        <v>0</v>
      </c>
      <c r="BL55" s="159">
        <f>SUMIFS($BI$13:$BI$28,$O$13:$O$28,$BL$52,$N$13:$N$28,BI55)</f>
        <v>0</v>
      </c>
      <c r="BM55" s="160"/>
      <c r="BN55" s="154"/>
      <c r="BO55" s="158" t="s">
        <v>6</v>
      </c>
      <c r="BP55" s="159">
        <f>SUMIFS(BO13:BO28,$O$13:$O$28,$BJ$52,$N$13:$N$28,BO55)</f>
        <v>0</v>
      </c>
      <c r="BQ55" s="159">
        <f>SUMIFS(BO13:BO28,$O$13:$O$28,$BK$52,$N$13:$N$28,BO55)</f>
        <v>0</v>
      </c>
      <c r="BR55" s="159">
        <f>SUMIFS(BO13:BO28,$O$13:$O$28,$BL$52,$N$13:$N$28,BO55)</f>
        <v>0</v>
      </c>
      <c r="BS55" s="160"/>
      <c r="BT55" s="154"/>
      <c r="BU55" s="158" t="s">
        <v>6</v>
      </c>
      <c r="BV55" s="159">
        <f>SUMIFS($BU$13:$BU$28,$O$13:$O$28,$BJ$52,$N$13:$N$28,BU55)</f>
        <v>0</v>
      </c>
      <c r="BW55" s="159">
        <f>SUMIFS($BU$13:$BU$28,$O$13:$O$28,$BK$52,$N$13:$N$28,BU55)</f>
        <v>0</v>
      </c>
      <c r="BX55" s="159">
        <f>SUMIFS($BU$13:$BU$28,$O$13:$O$28,$BL$52,$N$13:$N$28,BU55)</f>
        <v>0</v>
      </c>
      <c r="BY55" s="160"/>
      <c r="BZ55" s="154"/>
      <c r="CA55" s="158" t="s">
        <v>6</v>
      </c>
      <c r="CB55" s="159">
        <f>SUMIFS($CA$13:$CA$28,$O$13:$O$28,$BJ$52,$N$13:$N$28,CA55)</f>
        <v>0</v>
      </c>
      <c r="CC55" s="159">
        <f>SUMIFS($CA$13:$CA$28,$O$13:$O$28,$BK$52,$N$13:$N$28,CA55)</f>
        <v>0</v>
      </c>
      <c r="CD55" s="159">
        <f>SUMIFS($CA$13:$CA$28,$O$13:$O$28,$BL$52,$N$13:$N$28,CA55)</f>
        <v>0</v>
      </c>
      <c r="CE55" s="160"/>
      <c r="CF55" s="154"/>
      <c r="CG55" s="158" t="s">
        <v>6</v>
      </c>
      <c r="CH55" s="159">
        <f>SUMIFS($CG$13:$CG$28,$O$13:$O$28,$BJ$52,$N$13:$N$28,CG55)</f>
        <v>0</v>
      </c>
      <c r="CI55" s="159">
        <f>SUMIFS($CG$13:$CG$28,$O$13:$O$28,$BK$52,$N$13:$N$28,CG55)</f>
        <v>0</v>
      </c>
      <c r="CJ55" s="159">
        <f>SUMIFS($CG$13:$CG$28,$O$13:$O$28,$BL$52,$N$13:$N$28,CG55)</f>
        <v>0</v>
      </c>
      <c r="CK55" s="160"/>
      <c r="CL55" s="154"/>
      <c r="CM55" s="158" t="s">
        <v>6</v>
      </c>
      <c r="CN55" s="159">
        <f>SUMIFS($CM$13:$CM$28,$O$13:$O$28,$BJ$52,$N$13:$N$28,CM55)</f>
        <v>0</v>
      </c>
      <c r="CO55" s="159">
        <f>SUMIFS($CM$13:$CM$28,$O$13:$O$28,$BK$52,$N$13:$N$28,CM55)</f>
        <v>0</v>
      </c>
      <c r="CP55" s="159">
        <f>SUMIFS($CM$13:$CM$28,$O$13:$O$28,$BL$52,$N$13:$N$28,CM55)</f>
        <v>0</v>
      </c>
      <c r="CQ55" s="160"/>
      <c r="CR55" s="154"/>
      <c r="CS55" s="158" t="s">
        <v>6</v>
      </c>
      <c r="CT55" s="159">
        <f>SUMIFS($CS$13:$CS$28,$O$13:$O$28,$BJ$52,$N$13:$N$28,CS55)</f>
        <v>0</v>
      </c>
      <c r="CU55" s="159">
        <f>SUMIFS($CS$13:$CS$28,$O$13:$O$28,$BK$52,$N$13:$N$28,CS55)</f>
        <v>0</v>
      </c>
      <c r="CV55" s="159">
        <f>SUMIFS($CS$13:$CS$28,$O$13:$O$28,$BL$52,$N$13:$N$28,CS55)</f>
        <v>0</v>
      </c>
      <c r="CW55" s="160"/>
      <c r="CX55" s="154"/>
      <c r="CY55" s="158" t="s">
        <v>6</v>
      </c>
      <c r="CZ55" s="159">
        <f>SUMIFS($CY$13:$CY$28,$O$13:$O$28,$BJ$52,$N$13:$N$28,CY55)</f>
        <v>0</v>
      </c>
      <c r="DA55" s="159">
        <f>SUMIFS($CY$13:$CY$28,$O$13:$O$28,$BK$52,$N$13:$N$28,CY55)</f>
        <v>0</v>
      </c>
      <c r="DB55" s="159">
        <f>SUMIFS($CY$13:$CY$28,$O$13:$O$28,$BL$52,$N$13:$N$28,CY55)</f>
        <v>0</v>
      </c>
      <c r="DC55" s="160"/>
    </row>
    <row r="56" spans="35:107" ht="19.5" customHeight="1">
      <c r="AL56" s="45"/>
      <c r="AM56" s="45"/>
      <c r="AN56" s="45"/>
      <c r="AO56" s="45"/>
      <c r="AP56" s="45"/>
      <c r="AQ56" s="45"/>
      <c r="AR56" s="45"/>
      <c r="AS56" s="45"/>
      <c r="AT56" s="45"/>
      <c r="AU56" s="45"/>
      <c r="AV56" s="45"/>
      <c r="AW56" s="45"/>
      <c r="AX56" s="45"/>
      <c r="AY56" s="45"/>
      <c r="AZ56" s="45"/>
      <c r="BA56" s="45"/>
      <c r="BB56" s="45"/>
      <c r="BC56" s="158" t="s">
        <v>5</v>
      </c>
      <c r="BD56" s="159">
        <f>SUMIFS($BC$13:$BC$28,$O$13:$O$28,$BD$52,$N$13:$N$28,BC56)</f>
        <v>0</v>
      </c>
      <c r="BE56" s="159">
        <f>SUMIFS($BC$13:$BC$28,$O$13:$O$28,$BE$43,$N$13:$N$28,$BC$47)</f>
        <v>0</v>
      </c>
      <c r="BF56" s="159">
        <f>SUMIFS($BC$13:$BC$28,$O$13:$O$28,$BF$52,$N$13:$N$28,BC56)</f>
        <v>0</v>
      </c>
      <c r="BG56" s="160">
        <f>SUMIFS($BC$13:$BC$28,$O$13:$O$28,$BG$43,$N$13:$N$28,$BC$47)</f>
        <v>0</v>
      </c>
      <c r="BH56" s="154"/>
      <c r="BI56" s="158" t="s">
        <v>5</v>
      </c>
      <c r="BJ56" s="159">
        <f>SUMIFS($BI$13:$BI$28,$O$13:$O$28,$BJ$52,$N$13:$N$28,BI56)</f>
        <v>0</v>
      </c>
      <c r="BK56" s="159">
        <f>SUMIFS($BI$13:$BI$28,$O$13:$O$28,$BK$52,$N$13:$N$28,BI56)</f>
        <v>0</v>
      </c>
      <c r="BL56" s="159">
        <f>SUMIFS($BI$13:$BI$28,$O$13:$O$28,$BL$52,$N$13:$N$28,BI56)</f>
        <v>0</v>
      </c>
      <c r="BM56" s="160"/>
      <c r="BN56" s="154"/>
      <c r="BO56" s="158" t="s">
        <v>5</v>
      </c>
      <c r="BP56" s="159">
        <f>SUMIFS(BO13:BO28,$O$13:$O$28,$BJ$52,$N$13:$N$28,BO56)</f>
        <v>0</v>
      </c>
      <c r="BQ56" s="159">
        <f>SUMIFS(BO13:BO28,$O$13:$O$28,$BK$52,$N$13:$N$28,BO56)</f>
        <v>0</v>
      </c>
      <c r="BR56" s="159">
        <f>SUMIFS(BO13:BO28,$O$13:$O$28,$BL$52,$N$13:$N$28,BO56)</f>
        <v>0</v>
      </c>
      <c r="BS56" s="160"/>
      <c r="BT56" s="154"/>
      <c r="BU56" s="158" t="s">
        <v>5</v>
      </c>
      <c r="BV56" s="159">
        <f>SUMIFS($BU$13:$BU$28,$O$13:$O$28,$BJ$52,$N$13:$N$28,BU56)</f>
        <v>0</v>
      </c>
      <c r="BW56" s="159">
        <f>SUMIFS($BU$13:$BU$28,$O$13:$O$28,$BK$52,$N$13:$N$28,BU56)</f>
        <v>0</v>
      </c>
      <c r="BX56" s="159">
        <f>SUMIFS($BU$13:$BU$28,$O$13:$O$28,$BL$52,$N$13:$N$28,BU56)</f>
        <v>0</v>
      </c>
      <c r="BY56" s="160"/>
      <c r="BZ56" s="154"/>
      <c r="CA56" s="158" t="s">
        <v>5</v>
      </c>
      <c r="CB56" s="159">
        <f>SUMIFS($CA$13:$CA$28,$O$13:$O$28,$BJ$52,$N$13:$N$28,CA56)</f>
        <v>0</v>
      </c>
      <c r="CC56" s="159">
        <f>SUMIFS($CA$13:$CA$28,$O$13:$O$28,$BK$52,$N$13:$N$28,CA56)</f>
        <v>0</v>
      </c>
      <c r="CD56" s="159">
        <f>SUMIFS($CA$13:$CA$28,$O$13:$O$28,$BL$52,$N$13:$N$28,CA56)</f>
        <v>0</v>
      </c>
      <c r="CE56" s="160"/>
      <c r="CF56" s="154"/>
      <c r="CG56" s="158" t="s">
        <v>5</v>
      </c>
      <c r="CH56" s="159">
        <f>SUMIFS($CG$13:$CG$28,$O$13:$O$28,$BJ$52,$N$13:$N$28,CG56)</f>
        <v>0</v>
      </c>
      <c r="CI56" s="159">
        <f>SUMIFS($CG$13:$CG$28,$O$13:$O$28,$BK$52,$N$13:$N$28,CG56)</f>
        <v>0</v>
      </c>
      <c r="CJ56" s="159">
        <f>SUMIFS($CG$13:$CG$28,$O$13:$O$28,$BL$52,$N$13:$N$28,CG56)</f>
        <v>0</v>
      </c>
      <c r="CK56" s="160"/>
      <c r="CL56" s="154"/>
      <c r="CM56" s="158" t="s">
        <v>5</v>
      </c>
      <c r="CN56" s="159">
        <f>SUMIFS($CM$13:$CM$28,$O$13:$O$28,$BJ$52,$N$13:$N$28,CM56)</f>
        <v>0</v>
      </c>
      <c r="CO56" s="159">
        <f>SUMIFS($CM$13:$CM$28,$O$13:$O$28,$BK$52,$N$13:$N$28,CM56)</f>
        <v>0</v>
      </c>
      <c r="CP56" s="159">
        <f>SUMIFS($CM$13:$CM$28,$O$13:$O$28,$BL$52,$N$13:$N$28,CM56)</f>
        <v>0</v>
      </c>
      <c r="CQ56" s="160"/>
      <c r="CR56" s="154"/>
      <c r="CS56" s="158" t="s">
        <v>5</v>
      </c>
      <c r="CT56" s="159">
        <f>SUMIFS($CS$13:$CS$28,$O$13:$O$28,$BJ$52,$N$13:$N$28,CS56)</f>
        <v>0</v>
      </c>
      <c r="CU56" s="159">
        <f>SUMIFS($CS$13:$CS$28,$O$13:$O$28,$BK$52,$N$13:$N$28,CS56)</f>
        <v>0</v>
      </c>
      <c r="CV56" s="159">
        <f>SUMIFS($CS$13:$CS$28,$O$13:$O$28,$BL$52,$N$13:$N$28,CS56)</f>
        <v>0</v>
      </c>
      <c r="CW56" s="160"/>
      <c r="CX56" s="154"/>
      <c r="CY56" s="158" t="s">
        <v>5</v>
      </c>
      <c r="CZ56" s="159">
        <f>SUMIFS($CY$13:$CY$28,$O$13:$O$28,$BJ$52,$N$13:$N$28,CY56)</f>
        <v>0</v>
      </c>
      <c r="DA56" s="159">
        <f>SUMIFS($CY$13:$CY$28,$O$13:$O$28,$BK$52,$N$13:$N$28,CY56)</f>
        <v>0</v>
      </c>
      <c r="DB56" s="159">
        <f>SUMIFS($CY$13:$CY$28,$O$13:$O$28,$BL$52,$N$13:$N$28,CY56)</f>
        <v>0</v>
      </c>
      <c r="DC56" s="160"/>
    </row>
    <row r="57" spans="35:107" ht="19.5" customHeight="1">
      <c r="AL57" s="46"/>
      <c r="AM57" s="46"/>
      <c r="AN57" s="46"/>
      <c r="AO57" s="46"/>
      <c r="AP57" s="46"/>
      <c r="AQ57" s="46"/>
      <c r="AR57" s="46"/>
      <c r="AS57" s="46"/>
      <c r="AT57" s="46"/>
      <c r="AU57" s="46"/>
      <c r="AV57" s="46"/>
      <c r="AW57" s="46"/>
      <c r="AX57" s="46"/>
      <c r="AY57" s="46"/>
      <c r="AZ57" s="46"/>
      <c r="BA57" s="46"/>
      <c r="BB57" s="46"/>
      <c r="BC57" s="155" t="s">
        <v>27</v>
      </c>
      <c r="BD57" s="161">
        <f>SUM(BD53:BD56)</f>
        <v>0</v>
      </c>
      <c r="BE57" s="161">
        <f>SUM(BE53:BE56)</f>
        <v>0</v>
      </c>
      <c r="BF57" s="161">
        <f>SUM(BF53:BF56)</f>
        <v>0</v>
      </c>
      <c r="BG57" s="162">
        <f>SUM(BG53:BG56)</f>
        <v>0</v>
      </c>
      <c r="BH57" s="154"/>
      <c r="BI57" s="155" t="s">
        <v>27</v>
      </c>
      <c r="BJ57" s="161">
        <f>SUM(BJ53:BJ56)</f>
        <v>0</v>
      </c>
      <c r="BK57" s="161">
        <f>SUM(BK53:BK56)</f>
        <v>0</v>
      </c>
      <c r="BL57" s="161">
        <f>SUM(BL53:BL56)</f>
        <v>0</v>
      </c>
      <c r="BM57" s="162"/>
      <c r="BN57" s="154"/>
      <c r="BO57" s="155" t="s">
        <v>27</v>
      </c>
      <c r="BP57" s="161">
        <f>SUM(BP53:BP56)</f>
        <v>0</v>
      </c>
      <c r="BQ57" s="161">
        <f>SUM(BQ53:BQ56)</f>
        <v>0</v>
      </c>
      <c r="BR57" s="161">
        <f>SUM(BR53:BR56)</f>
        <v>0</v>
      </c>
      <c r="BS57" s="162"/>
      <c r="BT57" s="154"/>
      <c r="BU57" s="155" t="s">
        <v>27</v>
      </c>
      <c r="BV57" s="161">
        <f>SUM(BV53:BV56)</f>
        <v>0</v>
      </c>
      <c r="BW57" s="161">
        <f>SUM(BW53:BW56)</f>
        <v>0</v>
      </c>
      <c r="BX57" s="161">
        <f>SUM(BX53:BX56)</f>
        <v>0</v>
      </c>
      <c r="BY57" s="162"/>
      <c r="BZ57" s="154"/>
      <c r="CA57" s="155" t="s">
        <v>27</v>
      </c>
      <c r="CB57" s="161">
        <f>SUM(CB53:CB56)</f>
        <v>0</v>
      </c>
      <c r="CC57" s="161">
        <f>SUM(CC53:CC56)</f>
        <v>0</v>
      </c>
      <c r="CD57" s="161">
        <f>SUM(CD53:CD56)</f>
        <v>0</v>
      </c>
      <c r="CE57" s="162"/>
      <c r="CF57" s="154"/>
      <c r="CG57" s="155" t="s">
        <v>27</v>
      </c>
      <c r="CH57" s="161">
        <f>SUM(CH53:CH56)</f>
        <v>0</v>
      </c>
      <c r="CI57" s="161">
        <f>SUM(CI53:CI56)</f>
        <v>0</v>
      </c>
      <c r="CJ57" s="161">
        <f>SUM(CJ53:CJ56)</f>
        <v>0</v>
      </c>
      <c r="CK57" s="162"/>
      <c r="CL57" s="154"/>
      <c r="CM57" s="155" t="s">
        <v>27</v>
      </c>
      <c r="CN57" s="161">
        <f>SUM(CN53:CN56)</f>
        <v>0</v>
      </c>
      <c r="CO57" s="161">
        <f>SUM(CO53:CO56)</f>
        <v>0</v>
      </c>
      <c r="CP57" s="161">
        <f>SUM(CP53:CP56)</f>
        <v>0</v>
      </c>
      <c r="CQ57" s="162"/>
      <c r="CR57" s="154"/>
      <c r="CS57" s="155" t="s">
        <v>27</v>
      </c>
      <c r="CT57" s="161">
        <f>SUM(CT53:CT56)</f>
        <v>0</v>
      </c>
      <c r="CU57" s="161">
        <f>SUM(CU53:CU56)</f>
        <v>0</v>
      </c>
      <c r="CV57" s="161">
        <f>SUM(CV53:CV56)</f>
        <v>0</v>
      </c>
      <c r="CW57" s="162"/>
      <c r="CX57" s="154"/>
      <c r="CY57" s="155" t="s">
        <v>27</v>
      </c>
      <c r="CZ57" s="161">
        <f>SUM(CZ53:CZ56)</f>
        <v>0</v>
      </c>
      <c r="DA57" s="161">
        <f>SUM(DA53:DA56)</f>
        <v>0</v>
      </c>
      <c r="DB57" s="161">
        <f>SUM(DB53:DB56)</f>
        <v>0</v>
      </c>
      <c r="DC57" s="162"/>
    </row>
    <row r="58" spans="35:107" ht="19.5" customHeight="1">
      <c r="AL58" s="46"/>
      <c r="AM58" s="46"/>
      <c r="AN58" s="46"/>
      <c r="AO58" s="46"/>
      <c r="AP58" s="46"/>
      <c r="AQ58" s="46"/>
      <c r="AR58" s="46"/>
      <c r="AS58" s="46"/>
      <c r="AT58" s="46"/>
      <c r="AU58" s="46"/>
      <c r="AV58" s="46"/>
      <c r="AW58" s="46"/>
      <c r="AX58" s="46"/>
      <c r="AY58" s="46"/>
      <c r="AZ58" s="46"/>
      <c r="BA58" s="46"/>
      <c r="BB58" s="46"/>
      <c r="BC58" s="163" t="s">
        <v>81</v>
      </c>
      <c r="BD58" s="164">
        <f>BD57+BE57+BF57+BG57</f>
        <v>0</v>
      </c>
      <c r="BE58" s="165"/>
      <c r="BF58" s="166"/>
      <c r="BG58" s="167"/>
      <c r="BH58" s="154"/>
      <c r="BI58" s="163" t="s">
        <v>81</v>
      </c>
      <c r="BJ58" s="164">
        <f>BJ57+BK57+BL57+BM57</f>
        <v>0</v>
      </c>
      <c r="BK58" s="165"/>
      <c r="BL58" s="166"/>
      <c r="BM58" s="167"/>
      <c r="BN58" s="154"/>
      <c r="BO58" s="163" t="s">
        <v>81</v>
      </c>
      <c r="BP58" s="164">
        <f>BP57+BQ57+BR57+BS57</f>
        <v>0</v>
      </c>
      <c r="BQ58" s="165"/>
      <c r="BR58" s="166"/>
      <c r="BS58" s="167"/>
      <c r="BT58" s="154"/>
      <c r="BU58" s="163" t="s">
        <v>81</v>
      </c>
      <c r="BV58" s="164">
        <f>BV57+BW57+BX57+BY57</f>
        <v>0</v>
      </c>
      <c r="BW58" s="165"/>
      <c r="BX58" s="166"/>
      <c r="BY58" s="167"/>
      <c r="BZ58" s="154"/>
      <c r="CA58" s="163" t="s">
        <v>81</v>
      </c>
      <c r="CB58" s="164">
        <f>CB57+CC57+CD57+CE57</f>
        <v>0</v>
      </c>
      <c r="CC58" s="165"/>
      <c r="CD58" s="166"/>
      <c r="CE58" s="167"/>
      <c r="CF58" s="154"/>
      <c r="CG58" s="163" t="s">
        <v>81</v>
      </c>
      <c r="CH58" s="164">
        <f>CH57+CI57+CJ57+CK57</f>
        <v>0</v>
      </c>
      <c r="CI58" s="165"/>
      <c r="CJ58" s="166"/>
      <c r="CK58" s="167"/>
      <c r="CL58" s="154"/>
      <c r="CM58" s="163" t="s">
        <v>81</v>
      </c>
      <c r="CN58" s="164">
        <f>CN57+CO57+CP57+CQ57</f>
        <v>0</v>
      </c>
      <c r="CO58" s="165"/>
      <c r="CP58" s="166"/>
      <c r="CQ58" s="167"/>
      <c r="CR58" s="154"/>
      <c r="CS58" s="163" t="s">
        <v>81</v>
      </c>
      <c r="CT58" s="164">
        <f>CT57+CU57+CV57+CW57</f>
        <v>0</v>
      </c>
      <c r="CU58" s="165"/>
      <c r="CV58" s="166"/>
      <c r="CW58" s="167"/>
      <c r="CX58" s="154"/>
      <c r="CY58" s="163" t="s">
        <v>81</v>
      </c>
      <c r="CZ58" s="164">
        <f>CZ57+DA57+DB57+DC57</f>
        <v>0</v>
      </c>
      <c r="DA58" s="165"/>
      <c r="DB58" s="166"/>
      <c r="DC58" s="167"/>
    </row>
    <row r="59" spans="35:107" ht="19.5" customHeight="1">
      <c r="AI59" s="44"/>
      <c r="AJ59" s="44"/>
      <c r="AK59" s="44"/>
      <c r="AL59" s="44"/>
      <c r="AM59" s="44"/>
      <c r="AN59" s="44"/>
      <c r="AO59" s="44"/>
      <c r="AP59" s="44"/>
      <c r="AQ59" s="44"/>
      <c r="AR59" s="44"/>
      <c r="AS59" s="44"/>
      <c r="AT59" s="44"/>
      <c r="AU59" s="44"/>
      <c r="AV59" s="44"/>
      <c r="AW59" s="44"/>
      <c r="AX59" s="44"/>
      <c r="AY59" s="44"/>
      <c r="AZ59" s="44"/>
      <c r="BA59" s="44"/>
      <c r="BB59" s="4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row>
    <row r="60" spans="35:107" ht="19.5" customHeight="1">
      <c r="AL60" s="44"/>
      <c r="AM60" s="44"/>
      <c r="AN60" s="44"/>
      <c r="AO60" s="44"/>
      <c r="AP60" s="44"/>
      <c r="AQ60" s="44"/>
      <c r="AR60" s="44"/>
      <c r="AS60" s="44"/>
      <c r="AT60" s="44"/>
      <c r="AU60" s="44"/>
      <c r="AV60" s="44"/>
      <c r="AW60" s="44"/>
      <c r="AX60" s="44"/>
      <c r="AY60" s="44"/>
      <c r="AZ60" s="44"/>
      <c r="BA60" s="44"/>
      <c r="BC60" s="153"/>
      <c r="BD60" s="254" t="s">
        <v>82</v>
      </c>
      <c r="BE60" s="255"/>
      <c r="BF60" s="256"/>
      <c r="BG60" s="257"/>
      <c r="BH60" s="154"/>
      <c r="BI60" s="153"/>
      <c r="BJ60" s="254" t="s">
        <v>82</v>
      </c>
      <c r="BK60" s="255"/>
      <c r="BL60" s="256"/>
      <c r="BM60" s="257"/>
      <c r="BN60" s="154"/>
      <c r="BO60" s="153"/>
      <c r="BP60" s="254" t="s">
        <v>82</v>
      </c>
      <c r="BQ60" s="255"/>
      <c r="BR60" s="256"/>
      <c r="BS60" s="257"/>
      <c r="BT60" s="154"/>
      <c r="BU60" s="153"/>
      <c r="BV60" s="254" t="s">
        <v>82</v>
      </c>
      <c r="BW60" s="255"/>
      <c r="BX60" s="256"/>
      <c r="BY60" s="257"/>
      <c r="BZ60" s="154"/>
      <c r="CA60" s="153"/>
      <c r="CB60" s="254" t="s">
        <v>82</v>
      </c>
      <c r="CC60" s="255"/>
      <c r="CD60" s="256"/>
      <c r="CE60" s="257"/>
      <c r="CF60" s="154"/>
      <c r="CG60" s="153"/>
      <c r="CH60" s="254" t="s">
        <v>82</v>
      </c>
      <c r="CI60" s="255"/>
      <c r="CJ60" s="256"/>
      <c r="CK60" s="257"/>
      <c r="CL60" s="154"/>
      <c r="CM60" s="153"/>
      <c r="CN60" s="254" t="s">
        <v>82</v>
      </c>
      <c r="CO60" s="255"/>
      <c r="CP60" s="256"/>
      <c r="CQ60" s="257"/>
      <c r="CR60" s="154"/>
      <c r="CS60" s="153"/>
      <c r="CT60" s="254" t="s">
        <v>82</v>
      </c>
      <c r="CU60" s="255"/>
      <c r="CV60" s="256"/>
      <c r="CW60" s="257"/>
      <c r="CX60" s="154"/>
      <c r="CY60" s="153"/>
      <c r="CZ60" s="254" t="s">
        <v>82</v>
      </c>
      <c r="DA60" s="255"/>
      <c r="DB60" s="256"/>
      <c r="DC60" s="257"/>
    </row>
    <row r="61" spans="35:107" ht="19.5" customHeight="1">
      <c r="BC61" s="155"/>
      <c r="BD61" s="156" t="s">
        <v>79</v>
      </c>
      <c r="BE61" s="156" t="s">
        <v>7</v>
      </c>
      <c r="BF61" s="156" t="s">
        <v>20</v>
      </c>
      <c r="BG61" s="157" t="s">
        <v>22</v>
      </c>
      <c r="BH61" s="154"/>
      <c r="BI61" s="155"/>
      <c r="BJ61" s="156" t="s">
        <v>79</v>
      </c>
      <c r="BK61" s="156" t="s">
        <v>7</v>
      </c>
      <c r="BL61" s="156" t="s">
        <v>20</v>
      </c>
      <c r="BM61" s="157"/>
      <c r="BN61" s="154"/>
      <c r="BO61" s="155"/>
      <c r="BP61" s="156" t="s">
        <v>79</v>
      </c>
      <c r="BQ61" s="156" t="s">
        <v>7</v>
      </c>
      <c r="BR61" s="156" t="s">
        <v>20</v>
      </c>
      <c r="BS61" s="157"/>
      <c r="BT61" s="154"/>
      <c r="BU61" s="155"/>
      <c r="BV61" s="156" t="s">
        <v>79</v>
      </c>
      <c r="BW61" s="156" t="s">
        <v>7</v>
      </c>
      <c r="BX61" s="156" t="s">
        <v>20</v>
      </c>
      <c r="BY61" s="157"/>
      <c r="BZ61" s="154"/>
      <c r="CA61" s="155"/>
      <c r="CB61" s="156" t="s">
        <v>79</v>
      </c>
      <c r="CC61" s="156" t="s">
        <v>7</v>
      </c>
      <c r="CD61" s="156" t="s">
        <v>20</v>
      </c>
      <c r="CE61" s="157"/>
      <c r="CF61" s="154"/>
      <c r="CG61" s="155"/>
      <c r="CH61" s="156" t="s">
        <v>79</v>
      </c>
      <c r="CI61" s="156" t="s">
        <v>7</v>
      </c>
      <c r="CJ61" s="156" t="s">
        <v>20</v>
      </c>
      <c r="CK61" s="157"/>
      <c r="CL61" s="154"/>
      <c r="CM61" s="155"/>
      <c r="CN61" s="156" t="s">
        <v>79</v>
      </c>
      <c r="CO61" s="156" t="s">
        <v>7</v>
      </c>
      <c r="CP61" s="156" t="s">
        <v>20</v>
      </c>
      <c r="CQ61" s="157"/>
      <c r="CR61" s="154"/>
      <c r="CS61" s="155"/>
      <c r="CT61" s="156" t="s">
        <v>79</v>
      </c>
      <c r="CU61" s="156" t="s">
        <v>7</v>
      </c>
      <c r="CV61" s="156" t="s">
        <v>20</v>
      </c>
      <c r="CW61" s="157"/>
      <c r="CX61" s="154"/>
      <c r="CY61" s="155"/>
      <c r="CZ61" s="156" t="s">
        <v>79</v>
      </c>
      <c r="DA61" s="156" t="s">
        <v>7</v>
      </c>
      <c r="DB61" s="156" t="s">
        <v>20</v>
      </c>
      <c r="DC61" s="157"/>
    </row>
    <row r="62" spans="35:107" ht="19.5" customHeight="1">
      <c r="BC62" s="114">
        <v>1.1499999999999999</v>
      </c>
      <c r="BD62" s="159">
        <f>SUMIFS($BD$13:$BD$28,$O$13:$O$28,$BD$61,$N$13:$N$28,BC62)</f>
        <v>0</v>
      </c>
      <c r="BE62" s="159">
        <f>SUMIFS($BD$13:$BD$28,$O$13:$O$28,$BE$61,$N$13:$N$28,BC62)</f>
        <v>0</v>
      </c>
      <c r="BF62" s="159">
        <f>SUMIFS($BD$13:$BD$28,$O$13:$O$28,$BF$61,$N$13:$N$28,BC62)</f>
        <v>0</v>
      </c>
      <c r="BG62" s="160">
        <f>SUMIFS($BD$13:$BD$28,$O$13:$O$28,$BG$43,$N$13:$N$28,$BC$44)</f>
        <v>0</v>
      </c>
      <c r="BH62" s="154"/>
      <c r="BI62" s="114">
        <v>1.1499999999999999</v>
      </c>
      <c r="BJ62" s="159">
        <f>SUMIFS($BJ$13:$BJ$28,$O$13:$O$28,$BD$61,$N$13:$N$28,BI62)</f>
        <v>0</v>
      </c>
      <c r="BK62" s="159">
        <f>SUMIFS($BJ$13:$BJ$28,$O$13:$O$28,$BE$61,$N$13:$N$28,BC62)</f>
        <v>0</v>
      </c>
      <c r="BL62" s="159">
        <f>SUMIFS($BJ$13:$BJ$28,$O$13:$O$28,$BF$61,$N$13:$N$28,BC62)</f>
        <v>0</v>
      </c>
      <c r="BM62" s="160"/>
      <c r="BN62" s="154"/>
      <c r="BO62" s="114">
        <v>1.1499999999999999</v>
      </c>
      <c r="BP62" s="159">
        <f>SUMIFS(BP$13:BP$28,$O$13:$O$28,$BD$61,$N$13:$N$28,BO62)</f>
        <v>0</v>
      </c>
      <c r="BQ62" s="159">
        <f>SUMIFS(BP$13:BP$28,$O$13:$O$28,$BE$61,$N$13:$N$28,BI62)</f>
        <v>0</v>
      </c>
      <c r="BR62" s="159">
        <f>SUMIFS(BP$13:BP$28,$O$13:$O$28,$BF$61,$N$13:$N$28,BI62)</f>
        <v>0</v>
      </c>
      <c r="BS62" s="160"/>
      <c r="BT62" s="154"/>
      <c r="BU62" s="114">
        <v>1.1499999999999999</v>
      </c>
      <c r="BV62" s="159">
        <f>SUMIFS($BV$13:$BV$28,$O$13:$O$28,$BD$61,$N$13:$N$28,BU62)</f>
        <v>0</v>
      </c>
      <c r="BW62" s="159">
        <f>SUMIFS($BV$13:$BV$28,$O$13:$O$28,$BE$61,$N$13:$N$28,BO62)</f>
        <v>0</v>
      </c>
      <c r="BX62" s="159">
        <f>SUMIFS($BV$13:$BV$28,$O$13:$O$28,$BF$61,$N$13:$N$28,BO62)</f>
        <v>0</v>
      </c>
      <c r="BY62" s="160"/>
      <c r="BZ62" s="154"/>
      <c r="CA62" s="114">
        <v>1.1499999999999999</v>
      </c>
      <c r="CB62" s="159">
        <f>SUMIFS($CB$13:$CB$28,$O$13:$O$28,$BD$61,$N$13:$N$28,CA62)</f>
        <v>0</v>
      </c>
      <c r="CC62" s="159">
        <f>SUMIFS($CB$13:$CB$28,$O$13:$O$28,$BE$61,$N$13:$N$28,BU62)</f>
        <v>0</v>
      </c>
      <c r="CD62" s="159">
        <f>SUMIFS($CB$13:$CB$28,$O$13:$O$28,$BF$61,$N$13:$N$28,BU62)</f>
        <v>0</v>
      </c>
      <c r="CE62" s="160"/>
      <c r="CF62" s="154"/>
      <c r="CG62" s="114">
        <v>1.1499999999999999</v>
      </c>
      <c r="CH62" s="159">
        <f>SUMIFS($CH$13:$CH$28,$O$13:$O$28,$BD$61,$N$13:$N$28,CG62)</f>
        <v>0</v>
      </c>
      <c r="CI62" s="159">
        <f>SUMIFS($CH$13:$CH$28,$O$13:$O$28,$BE$61,$N$13:$N$28,CA62)</f>
        <v>0</v>
      </c>
      <c r="CJ62" s="159">
        <f>SUMIFS($CH$13:$CH$28,$O$13:$O$28,$BF$61,$N$13:$N$28,CA62)</f>
        <v>0</v>
      </c>
      <c r="CK62" s="160"/>
      <c r="CL62" s="154"/>
      <c r="CM62" s="114">
        <v>1.1499999999999999</v>
      </c>
      <c r="CN62" s="159">
        <f>SUMIFS($CN$13:$CN$28,$O$13:$O$28,$BD$61,$N$13:$N$28,CM62)</f>
        <v>0</v>
      </c>
      <c r="CO62" s="159">
        <f>SUMIFS($CN$13:$CN$28,$O$13:$O$28,$BE$61,$N$13:$N$28,CG62)</f>
        <v>0</v>
      </c>
      <c r="CP62" s="159">
        <f>SUMIFS($CN$13:$CN$28,$O$13:$O$28,$BF$61,$N$13:$N$28,CG62)</f>
        <v>0</v>
      </c>
      <c r="CQ62" s="160"/>
      <c r="CR62" s="154"/>
      <c r="CS62" s="114">
        <v>1.1499999999999999</v>
      </c>
      <c r="CT62" s="159">
        <f>SUMIFS($CT$13:$CT$28,$O$13:$O$28,$BD$61,$N$13:$N$28,CS62)</f>
        <v>0</v>
      </c>
      <c r="CU62" s="159">
        <f>SUMIFS($CT$13:$CT$28,$O$13:$O$28,$BE$61,$N$13:$N$28,CM62)</f>
        <v>0</v>
      </c>
      <c r="CV62" s="159">
        <f>SUMIFS($CT$13:$CT$28,$O$13:$O$28,$BF$61,$N$13:$N$28,CM62)</f>
        <v>0</v>
      </c>
      <c r="CW62" s="160"/>
      <c r="CX62" s="154"/>
      <c r="CY62" s="114">
        <v>1.1499999999999999</v>
      </c>
      <c r="CZ62" s="159">
        <f>SUMIFS($CZ$13:$CZ$28,$O$13:$O$28,$BD$61,$N$13:$N$28,CY62)</f>
        <v>0</v>
      </c>
      <c r="DA62" s="159">
        <f>SUMIFS($CZ$13:$CZ$28,$O$13:$O$28,$BE$61,$N$13:$N$28,CS62)</f>
        <v>0</v>
      </c>
      <c r="DB62" s="159">
        <f>SUMIFS($CZ$13:$CZ$28,$O$13:$O$28,$BF$61,$N$13:$N$28,CS62)</f>
        <v>0</v>
      </c>
      <c r="DC62" s="160"/>
    </row>
    <row r="63" spans="35:107" ht="19.5" customHeight="1">
      <c r="BC63" s="158" t="s">
        <v>8</v>
      </c>
      <c r="BD63" s="159">
        <f>SUMIFS($BD$13:$BD$28,$O$13:$O$28,$BD$61,$N$13:$N$28,BC63)</f>
        <v>0</v>
      </c>
      <c r="BE63" s="159">
        <f>SUMIFS($BD$13:$BD$28,$O$13:$O$28,$BE$61,$N$13:$N$28,BC63)</f>
        <v>0</v>
      </c>
      <c r="BF63" s="159">
        <f>SUMIFS($BD$13:$BD$28,$O$13:$O$28,$BF$61,$N$13:$N$28,BC63)</f>
        <v>0</v>
      </c>
      <c r="BG63" s="160">
        <f>SUMIFS($BD$13:$BD$28,$O$13:$O$28,$BG$43,$N$13:$N$28,$BC$45)</f>
        <v>0</v>
      </c>
      <c r="BH63" s="154"/>
      <c r="BI63" s="158" t="s">
        <v>8</v>
      </c>
      <c r="BJ63" s="159">
        <f>SUMIFS($BJ$13:$BJ$28,$O$13:$O$28,$BD$61,$N$13:$N$28,BI63)</f>
        <v>0</v>
      </c>
      <c r="BK63" s="159">
        <f>SUMIFS($BJ$13:$BJ$28,$O$13:$O$28,$BE$61,$N$13:$N$28,BC63)</f>
        <v>0</v>
      </c>
      <c r="BL63" s="159">
        <f>SUMIFS($BJ$13:$BJ$28,$O$13:$O$28,$BF$61,$N$13:$N$28,BC63)</f>
        <v>0</v>
      </c>
      <c r="BM63" s="160"/>
      <c r="BN63" s="154"/>
      <c r="BO63" s="158" t="s">
        <v>8</v>
      </c>
      <c r="BP63" s="159">
        <f>SUMIFS(BP$13:BP$28,$O$13:$O$28,$BD$61,$N$13:$N$28,BO63)</f>
        <v>0</v>
      </c>
      <c r="BQ63" s="159">
        <f>SUMIFS(BP$13:BP$28,$O$13:$O$28,$BE$61,$N$13:$N$28,BI63)</f>
        <v>0</v>
      </c>
      <c r="BR63" s="159">
        <f>SUMIFS(BP$13:BP$28,$O$13:$O$28,$BF$61,$N$13:$N$28,BI63)</f>
        <v>0</v>
      </c>
      <c r="BS63" s="160"/>
      <c r="BT63" s="154"/>
      <c r="BU63" s="158" t="s">
        <v>8</v>
      </c>
      <c r="BV63" s="159">
        <f>SUMIFS($BV$13:$BV$28,$O$13:$O$28,$BD$61,$N$13:$N$28,BU63)</f>
        <v>0</v>
      </c>
      <c r="BW63" s="159">
        <f>SUMIFS($BV$13:$BV$28,$O$13:$O$28,$BE$61,$N$13:$N$28,BO63)</f>
        <v>0</v>
      </c>
      <c r="BX63" s="159">
        <f>SUMIFS($BV$13:$BV$28,$O$13:$O$28,$BF$61,$N$13:$N$28,BO63)</f>
        <v>0</v>
      </c>
      <c r="BY63" s="160"/>
      <c r="BZ63" s="154"/>
      <c r="CA63" s="158" t="s">
        <v>8</v>
      </c>
      <c r="CB63" s="159">
        <f>SUMIFS($CB$13:$CB$28,$O$13:$O$28,$BD$61,$N$13:$N$28,CA63)</f>
        <v>0</v>
      </c>
      <c r="CC63" s="159">
        <f>SUMIFS($CB$13:$CB$28,$O$13:$O$28,$BE$61,$N$13:$N$28,BU63)</f>
        <v>0</v>
      </c>
      <c r="CD63" s="159">
        <f>SUMIFS($CB$13:$CB$28,$O$13:$O$28,$BF$61,$N$13:$N$28,BU63)</f>
        <v>0</v>
      </c>
      <c r="CE63" s="160"/>
      <c r="CF63" s="154"/>
      <c r="CG63" s="158" t="s">
        <v>8</v>
      </c>
      <c r="CH63" s="159">
        <f>SUMIFS($CH$13:$CH$28,$O$13:$O$28,$BD$61,$N$13:$N$28,CG63)</f>
        <v>0</v>
      </c>
      <c r="CI63" s="159">
        <f>SUMIFS($CH$13:$CH$28,$O$13:$O$28,$BE$61,$N$13:$N$28,CA63)</f>
        <v>0</v>
      </c>
      <c r="CJ63" s="159">
        <f>SUMIFS($CH$13:$CH$28,$O$13:$O$28,$BF$61,$N$13:$N$28,CA63)</f>
        <v>0</v>
      </c>
      <c r="CK63" s="160"/>
      <c r="CL63" s="154"/>
      <c r="CM63" s="158" t="s">
        <v>8</v>
      </c>
      <c r="CN63" s="159">
        <f>SUMIFS($CN$13:$CN$28,$O$13:$O$28,$BD$61,$N$13:$N$28,CM63)</f>
        <v>0</v>
      </c>
      <c r="CO63" s="159">
        <f>SUMIFS($CN$13:$CN$28,$O$13:$O$28,$BE$61,$N$13:$N$28,CG63)</f>
        <v>0</v>
      </c>
      <c r="CP63" s="159">
        <f>SUMIFS($CN$13:$CN$28,$O$13:$O$28,$BF$61,$N$13:$N$28,CG63)</f>
        <v>0</v>
      </c>
      <c r="CQ63" s="160"/>
      <c r="CR63" s="154"/>
      <c r="CS63" s="158" t="s">
        <v>8</v>
      </c>
      <c r="CT63" s="159">
        <f>SUMIFS($CT$13:$CT$28,$O$13:$O$28,$BD$61,$N$13:$N$28,CS63)</f>
        <v>0</v>
      </c>
      <c r="CU63" s="159">
        <f>SUMIFS($CT$13:$CT$28,$O$13:$O$28,$BE$61,$N$13:$N$28,CM63)</f>
        <v>0</v>
      </c>
      <c r="CV63" s="159">
        <f>SUMIFS($CT$13:$CT$28,$O$13:$O$28,$BF$61,$N$13:$N$28,CM63)</f>
        <v>0</v>
      </c>
      <c r="CW63" s="160"/>
      <c r="CX63" s="154"/>
      <c r="CY63" s="158" t="s">
        <v>8</v>
      </c>
      <c r="CZ63" s="159">
        <f>SUMIFS($CZ$13:$CZ$28,$O$13:$O$28,$BD$61,$N$13:$N$28,CY63)</f>
        <v>0</v>
      </c>
      <c r="DA63" s="159">
        <f>SUMIFS($CZ$13:$CZ$28,$O$13:$O$28,$BE$61,$N$13:$N$28,CS63)</f>
        <v>0</v>
      </c>
      <c r="DB63" s="159">
        <f>SUMIFS($CZ$13:$CZ$28,$O$13:$O$28,$BF$61,$N$13:$N$28,CS63)</f>
        <v>0</v>
      </c>
      <c r="DC63" s="160"/>
    </row>
    <row r="64" spans="35:107" ht="19.5" customHeight="1">
      <c r="BC64" s="158" t="s">
        <v>6</v>
      </c>
      <c r="BD64" s="159">
        <f>SUMIFS($BD$13:$BD$28,$O$13:$O$28,$BD$61,$N$13:$N$28,BC64)</f>
        <v>0</v>
      </c>
      <c r="BE64" s="159">
        <f>SUMIFS($BD$13:$BD$28,$O$13:$O$28,$BE$61,$N$13:$N$28,BC64)</f>
        <v>0</v>
      </c>
      <c r="BF64" s="159">
        <f>SUMIFS($BD$13:$BD$28,$O$13:$O$28,$BF$61,$N$13:$N$28,BC64)</f>
        <v>0</v>
      </c>
      <c r="BG64" s="160">
        <f>SUMIFS($BD$13:$BD$28,$O$13:$O$28,$BG$43,$N$13:$N$28,$BC$46)</f>
        <v>0</v>
      </c>
      <c r="BH64" s="154"/>
      <c r="BI64" s="158" t="s">
        <v>6</v>
      </c>
      <c r="BJ64" s="159">
        <f>SUMIFS($BJ$13:$BJ$28,$O$13:$O$28,$BD$61,$N$13:$N$28,BI64)</f>
        <v>0</v>
      </c>
      <c r="BK64" s="159">
        <f>SUMIFS($BJ$13:$BJ$28,$O$13:$O$28,$BE$61,$N$13:$N$28,BC64)</f>
        <v>0</v>
      </c>
      <c r="BL64" s="159">
        <f>SUMIFS($BJ$13:$BJ$28,$O$13:$O$28,$BF$61,$N$13:$N$28,BC64)</f>
        <v>0</v>
      </c>
      <c r="BM64" s="160"/>
      <c r="BN64" s="154"/>
      <c r="BO64" s="158" t="s">
        <v>6</v>
      </c>
      <c r="BP64" s="159">
        <f>SUMIFS(BP$13:BP$28,$O$13:$O$28,$BD$61,$N$13:$N$28,BO64)</f>
        <v>0</v>
      </c>
      <c r="BQ64" s="159">
        <f>SUMIFS(BP$13:BP$28,$O$13:$O$28,$BE$61,$N$13:$N$28,BI64)</f>
        <v>0</v>
      </c>
      <c r="BR64" s="159">
        <f>SUMIFS(BP$13:BP$28,$O$13:$O$28,$BF$61,$N$13:$N$28,BI64)</f>
        <v>0</v>
      </c>
      <c r="BS64" s="160"/>
      <c r="BT64" s="154"/>
      <c r="BU64" s="158" t="s">
        <v>6</v>
      </c>
      <c r="BV64" s="159">
        <f>SUMIFS($BV$13:$BV$28,$O$13:$O$28,$BD$61,$N$13:$N$28,BU64)</f>
        <v>0</v>
      </c>
      <c r="BW64" s="159">
        <f>SUMIFS($BV$13:$BV$28,$O$13:$O$28,$BE$61,$N$13:$N$28,BO64)</f>
        <v>0</v>
      </c>
      <c r="BX64" s="159">
        <f>SUMIFS($BV$13:$BV$28,$O$13:$O$28,$BF$61,$N$13:$N$28,BO64)</f>
        <v>0</v>
      </c>
      <c r="BY64" s="160"/>
      <c r="BZ64" s="154"/>
      <c r="CA64" s="158" t="s">
        <v>6</v>
      </c>
      <c r="CB64" s="159">
        <f>SUMIFS($CB$13:$CB$28,$O$13:$O$28,$BD$61,$N$13:$N$28,CA64)</f>
        <v>0</v>
      </c>
      <c r="CC64" s="159">
        <f>SUMIFS($CB$13:$CB$28,$O$13:$O$28,$BE$61,$N$13:$N$28,BU64)</f>
        <v>0</v>
      </c>
      <c r="CD64" s="159">
        <f>SUMIFS($CB$13:$CB$28,$O$13:$O$28,$BF$61,$N$13:$N$28,BU64)</f>
        <v>0</v>
      </c>
      <c r="CE64" s="160"/>
      <c r="CF64" s="154"/>
      <c r="CG64" s="158" t="s">
        <v>6</v>
      </c>
      <c r="CH64" s="159">
        <f>SUMIFS($CH$13:$CH$28,$O$13:$O$28,$BD$61,$N$13:$N$28,CG64)</f>
        <v>0</v>
      </c>
      <c r="CI64" s="159">
        <f>SUMIFS($CH$13:$CH$28,$O$13:$O$28,$BE$61,$N$13:$N$28,CA64)</f>
        <v>0</v>
      </c>
      <c r="CJ64" s="159">
        <f>SUMIFS($CH$13:$CH$28,$O$13:$O$28,$BF$61,$N$13:$N$28,CA64)</f>
        <v>0</v>
      </c>
      <c r="CK64" s="160"/>
      <c r="CL64" s="154"/>
      <c r="CM64" s="158" t="s">
        <v>6</v>
      </c>
      <c r="CN64" s="159">
        <f>SUMIFS($CN$13:$CN$28,$O$13:$O$28,$BD$61,$N$13:$N$28,CM64)</f>
        <v>0</v>
      </c>
      <c r="CO64" s="159">
        <f>SUMIFS($CN$13:$CN$28,$O$13:$O$28,$BE$61,$N$13:$N$28,CG64)</f>
        <v>0</v>
      </c>
      <c r="CP64" s="159">
        <f>SUMIFS($CN$13:$CN$28,$O$13:$O$28,$BF$61,$N$13:$N$28,CG64)</f>
        <v>0</v>
      </c>
      <c r="CQ64" s="160"/>
      <c r="CR64" s="154"/>
      <c r="CS64" s="158" t="s">
        <v>6</v>
      </c>
      <c r="CT64" s="159">
        <f>SUMIFS($CT$13:$CT$28,$O$13:$O$28,$BD$61,$N$13:$N$28,CS64)</f>
        <v>0</v>
      </c>
      <c r="CU64" s="159">
        <f>SUMIFS($CT$13:$CT$28,$O$13:$O$28,$BE$61,$N$13:$N$28,CM64)</f>
        <v>0</v>
      </c>
      <c r="CV64" s="159">
        <f>SUMIFS($CT$13:$CT$28,$O$13:$O$28,$BF$61,$N$13:$N$28,CM64)</f>
        <v>0</v>
      </c>
      <c r="CW64" s="160"/>
      <c r="CX64" s="154"/>
      <c r="CY64" s="158" t="s">
        <v>6</v>
      </c>
      <c r="CZ64" s="159">
        <f>SUMIFS($CZ$13:$CZ$28,$O$13:$O$28,$BD$61,$N$13:$N$28,CY64)</f>
        <v>0</v>
      </c>
      <c r="DA64" s="159">
        <f>SUMIFS($CZ$13:$CZ$28,$O$13:$O$28,$BE$61,$N$13:$N$28,CS64)</f>
        <v>0</v>
      </c>
      <c r="DB64" s="159">
        <f>SUMIFS($CZ$13:$CZ$28,$O$13:$O$28,$BF$61,$N$13:$N$28,CS64)</f>
        <v>0</v>
      </c>
      <c r="DC64" s="160"/>
    </row>
    <row r="65" spans="55:107" ht="19.5" customHeight="1">
      <c r="BC65" s="158" t="s">
        <v>5</v>
      </c>
      <c r="BD65" s="159">
        <f>SUMIFS($BD$13:$BD$28,$O$13:$O$28,$BD$61,$N$13:$N$28,BC65)</f>
        <v>0</v>
      </c>
      <c r="BE65" s="159">
        <f>SUMIFS($BD$13:$BD$28,$O$13:$O$28,$BE$61,$N$13:$N$28,BC65)</f>
        <v>0</v>
      </c>
      <c r="BF65" s="159">
        <f>SUMIFS($BD$13:$BD$28,$O$13:$O$28,$BF$61,$N$13:$N$28,BC65)</f>
        <v>0</v>
      </c>
      <c r="BG65" s="160">
        <f>SUMIFS($BD$13:$BD$28,$O$13:$O$28,$BG$43,$N$13:$N$28,$BC$47)</f>
        <v>0</v>
      </c>
      <c r="BH65" s="154"/>
      <c r="BI65" s="158" t="s">
        <v>5</v>
      </c>
      <c r="BJ65" s="159">
        <f>SUMIFS($BJ$13:$BJ$28,$O$13:$O$28,$BD$61,$N$13:$N$28,BI65)</f>
        <v>0</v>
      </c>
      <c r="BK65" s="159">
        <f>SUMIFS($BJ$13:$BJ$28,$O$13:$O$28,$BE$61,$N$13:$N$28,BC65)</f>
        <v>0</v>
      </c>
      <c r="BL65" s="159">
        <f>SUMIFS($BJ$13:$BJ$28,$O$13:$O$28,$BF$61,$N$13:$N$28,BC65)</f>
        <v>0</v>
      </c>
      <c r="BM65" s="160"/>
      <c r="BN65" s="154"/>
      <c r="BO65" s="158" t="s">
        <v>5</v>
      </c>
      <c r="BP65" s="159">
        <f>SUMIFS(BP$13:BP$28,$O$13:$O$28,$BD$61,$N$13:$N$28,BO65)</f>
        <v>0</v>
      </c>
      <c r="BQ65" s="159">
        <f>SUMIFS(BP$13:BP$28,$O$13:$O$28,$BE$61,$N$13:$N$28,BI65)</f>
        <v>0</v>
      </c>
      <c r="BR65" s="159">
        <f>SUMIFS(BP$13:BP$28,$O$13:$O$28,$BF$61,$N$13:$N$28,BI65)</f>
        <v>0</v>
      </c>
      <c r="BS65" s="160"/>
      <c r="BT65" s="154"/>
      <c r="BU65" s="158" t="s">
        <v>5</v>
      </c>
      <c r="BV65" s="159">
        <f>SUMIFS($BV$13:$BV$28,$O$13:$O$28,$BD$61,$N$13:$N$28,BU65)</f>
        <v>0</v>
      </c>
      <c r="BW65" s="159">
        <f>SUMIFS($BV$13:$BV$28,$O$13:$O$28,$BE$61,$N$13:$N$28,BO65)</f>
        <v>0</v>
      </c>
      <c r="BX65" s="159">
        <f>SUMIFS($BV$13:$BV$28,$O$13:$O$28,$BF$61,$N$13:$N$28,BO65)</f>
        <v>0</v>
      </c>
      <c r="BY65" s="160"/>
      <c r="BZ65" s="154"/>
      <c r="CA65" s="158" t="s">
        <v>5</v>
      </c>
      <c r="CB65" s="159">
        <f>SUMIFS($CB$13:$CB$28,$O$13:$O$28,$BD$61,$N$13:$N$28,CA65)</f>
        <v>0</v>
      </c>
      <c r="CC65" s="159">
        <f>SUMIFS($CB$13:$CB$28,$O$13:$O$28,$BE$61,$N$13:$N$28,BU65)</f>
        <v>0</v>
      </c>
      <c r="CD65" s="159">
        <f>SUMIFS($CB$13:$CB$28,$O$13:$O$28,$BF$61,$N$13:$N$28,BU65)</f>
        <v>0</v>
      </c>
      <c r="CE65" s="160"/>
      <c r="CF65" s="154"/>
      <c r="CG65" s="158" t="s">
        <v>5</v>
      </c>
      <c r="CH65" s="159">
        <f>SUMIFS($CH$13:$CH$28,$O$13:$O$28,$BD$61,$N$13:$N$28,CG65)</f>
        <v>0</v>
      </c>
      <c r="CI65" s="159">
        <f>SUMIFS($CH$13:$CH$28,$O$13:$O$28,$BE$61,$N$13:$N$28,CA65)</f>
        <v>0</v>
      </c>
      <c r="CJ65" s="159">
        <f>SUMIFS($CH$13:$CH$28,$O$13:$O$28,$BF$61,$N$13:$N$28,CA65)</f>
        <v>0</v>
      </c>
      <c r="CK65" s="160"/>
      <c r="CL65" s="154"/>
      <c r="CM65" s="158" t="s">
        <v>5</v>
      </c>
      <c r="CN65" s="159">
        <f>SUMIFS($CN$13:$CN$28,$O$13:$O$28,$BD$61,$N$13:$N$28,CM65)</f>
        <v>0</v>
      </c>
      <c r="CO65" s="159">
        <f>SUMIFS($CN$13:$CN$28,$O$13:$O$28,$BE$61,$N$13:$N$28,CG65)</f>
        <v>0</v>
      </c>
      <c r="CP65" s="159">
        <f>SUMIFS($CN$13:$CN$28,$O$13:$O$28,$BF$61,$N$13:$N$28,CG65)</f>
        <v>0</v>
      </c>
      <c r="CQ65" s="160"/>
      <c r="CR65" s="154"/>
      <c r="CS65" s="158" t="s">
        <v>5</v>
      </c>
      <c r="CT65" s="159">
        <f>SUMIFS($CT$13:$CT$28,$O$13:$O$28,$BD$61,$N$13:$N$28,CS65)</f>
        <v>0</v>
      </c>
      <c r="CU65" s="159">
        <f>SUMIFS($CT$13:$CT$28,$O$13:$O$28,$BE$61,$N$13:$N$28,CM65)</f>
        <v>0</v>
      </c>
      <c r="CV65" s="159">
        <f>SUMIFS($CT$13:$CT$28,$O$13:$O$28,$BF$61,$N$13:$N$28,CM65)</f>
        <v>0</v>
      </c>
      <c r="CW65" s="160"/>
      <c r="CX65" s="154"/>
      <c r="CY65" s="158" t="s">
        <v>5</v>
      </c>
      <c r="CZ65" s="159">
        <f>SUMIFS($CZ$13:$CZ$28,$O$13:$O$28,$BD$61,$N$13:$N$28,CY65)</f>
        <v>0</v>
      </c>
      <c r="DA65" s="159">
        <f>SUMIFS($CZ$13:$CZ$28,$O$13:$O$28,$BE$61,$N$13:$N$28,CS65)</f>
        <v>0</v>
      </c>
      <c r="DB65" s="159">
        <f>SUMIFS($CZ$13:$CZ$28,$O$13:$O$28,$BF$61,$N$13:$N$28,CS65)</f>
        <v>0</v>
      </c>
      <c r="DC65" s="160"/>
    </row>
    <row r="66" spans="55:107" ht="19.5" customHeight="1">
      <c r="BC66" s="155" t="s">
        <v>27</v>
      </c>
      <c r="BD66" s="161">
        <f>SUM(BD62:BD65)</f>
        <v>0</v>
      </c>
      <c r="BE66" s="161">
        <f>SUM(BE62:BE65)</f>
        <v>0</v>
      </c>
      <c r="BF66" s="161">
        <f>SUM(BF62:BF65)</f>
        <v>0</v>
      </c>
      <c r="BG66" s="162">
        <f>SUM(BG62:BG65)</f>
        <v>0</v>
      </c>
      <c r="BH66" s="154"/>
      <c r="BI66" s="155" t="s">
        <v>27</v>
      </c>
      <c r="BJ66" s="161">
        <f>SUM(BJ62:BJ65)</f>
        <v>0</v>
      </c>
      <c r="BK66" s="161">
        <f>SUM(BK62:BK65)</f>
        <v>0</v>
      </c>
      <c r="BL66" s="161">
        <f>SUM(BL62:BL65)</f>
        <v>0</v>
      </c>
      <c r="BM66" s="162"/>
      <c r="BN66" s="154"/>
      <c r="BO66" s="155" t="s">
        <v>27</v>
      </c>
      <c r="BP66" s="161">
        <f>SUM(BP62:BP65)</f>
        <v>0</v>
      </c>
      <c r="BQ66" s="161">
        <f>SUM(BQ62:BQ65)</f>
        <v>0</v>
      </c>
      <c r="BR66" s="161">
        <f>SUM(BR62:BR65)</f>
        <v>0</v>
      </c>
      <c r="BS66" s="162"/>
      <c r="BT66" s="154"/>
      <c r="BU66" s="155" t="s">
        <v>27</v>
      </c>
      <c r="BV66" s="161">
        <f>SUM(BV62:BV65)</f>
        <v>0</v>
      </c>
      <c r="BW66" s="161">
        <f>SUM(BW62:BW65)</f>
        <v>0</v>
      </c>
      <c r="BX66" s="161">
        <f>SUM(BX62:BX65)</f>
        <v>0</v>
      </c>
      <c r="BY66" s="162"/>
      <c r="BZ66" s="154"/>
      <c r="CA66" s="155" t="s">
        <v>27</v>
      </c>
      <c r="CB66" s="161">
        <f>SUM(CB62:CB65)</f>
        <v>0</v>
      </c>
      <c r="CC66" s="161">
        <f>SUM(CC62:CC65)</f>
        <v>0</v>
      </c>
      <c r="CD66" s="161">
        <f>SUM(CD62:CD65)</f>
        <v>0</v>
      </c>
      <c r="CE66" s="162"/>
      <c r="CF66" s="154"/>
      <c r="CG66" s="155" t="s">
        <v>27</v>
      </c>
      <c r="CH66" s="161">
        <f>SUM(CH62:CH65)</f>
        <v>0</v>
      </c>
      <c r="CI66" s="161">
        <f>SUM(CI62:CI65)</f>
        <v>0</v>
      </c>
      <c r="CJ66" s="161">
        <f>SUM(CJ62:CJ65)</f>
        <v>0</v>
      </c>
      <c r="CK66" s="162"/>
      <c r="CL66" s="154"/>
      <c r="CM66" s="155" t="s">
        <v>27</v>
      </c>
      <c r="CN66" s="161">
        <f>SUM(CN62:CN65)</f>
        <v>0</v>
      </c>
      <c r="CO66" s="161">
        <f>SUM(CO62:CO65)</f>
        <v>0</v>
      </c>
      <c r="CP66" s="161">
        <f>SUM(CP62:CP65)</f>
        <v>0</v>
      </c>
      <c r="CQ66" s="162"/>
      <c r="CR66" s="154"/>
      <c r="CS66" s="155" t="s">
        <v>27</v>
      </c>
      <c r="CT66" s="161">
        <f>SUM(CT62:CT65)</f>
        <v>0</v>
      </c>
      <c r="CU66" s="161">
        <f>SUM(CU62:CU65)</f>
        <v>0</v>
      </c>
      <c r="CV66" s="161">
        <f>SUM(CV62:CV65)</f>
        <v>0</v>
      </c>
      <c r="CW66" s="162"/>
      <c r="CX66" s="154"/>
      <c r="CY66" s="155" t="s">
        <v>27</v>
      </c>
      <c r="CZ66" s="161">
        <f>SUM(CZ62:CZ65)</f>
        <v>0</v>
      </c>
      <c r="DA66" s="161">
        <f>SUM(DA62:DA65)</f>
        <v>0</v>
      </c>
      <c r="DB66" s="161">
        <f>SUM(DB62:DB65)</f>
        <v>0</v>
      </c>
      <c r="DC66" s="162"/>
    </row>
    <row r="67" spans="55:107" ht="19.5" customHeight="1">
      <c r="BC67" s="163" t="s">
        <v>83</v>
      </c>
      <c r="BD67" s="164">
        <f>BD66+BE66+BF66+BG66</f>
        <v>0</v>
      </c>
      <c r="BE67" s="165"/>
      <c r="BF67" s="166"/>
      <c r="BG67" s="167"/>
      <c r="BH67" s="154"/>
      <c r="BI67" s="163" t="s">
        <v>83</v>
      </c>
      <c r="BJ67" s="164">
        <f>BJ66+BK66+BL66+BM66</f>
        <v>0</v>
      </c>
      <c r="BK67" s="165"/>
      <c r="BL67" s="166"/>
      <c r="BM67" s="167"/>
      <c r="BN67" s="154"/>
      <c r="BO67" s="163" t="s">
        <v>83</v>
      </c>
      <c r="BP67" s="164">
        <f>BP66+BQ66+BR66+BS66</f>
        <v>0</v>
      </c>
      <c r="BQ67" s="165"/>
      <c r="BR67" s="166"/>
      <c r="BS67" s="167"/>
      <c r="BT67" s="154"/>
      <c r="BU67" s="163" t="s">
        <v>83</v>
      </c>
      <c r="BV67" s="164">
        <f>BV66+BW66+BX66+BY66</f>
        <v>0</v>
      </c>
      <c r="BW67" s="165"/>
      <c r="BX67" s="166"/>
      <c r="BY67" s="167"/>
      <c r="BZ67" s="154"/>
      <c r="CA67" s="163" t="s">
        <v>83</v>
      </c>
      <c r="CB67" s="164">
        <f>CB66+CC66+CD66+CE66</f>
        <v>0</v>
      </c>
      <c r="CC67" s="165"/>
      <c r="CD67" s="166"/>
      <c r="CE67" s="167"/>
      <c r="CF67" s="154"/>
      <c r="CG67" s="163" t="s">
        <v>83</v>
      </c>
      <c r="CH67" s="164">
        <f>CH66+CI66+CJ66+CK66</f>
        <v>0</v>
      </c>
      <c r="CI67" s="165"/>
      <c r="CJ67" s="166"/>
      <c r="CK67" s="167"/>
      <c r="CL67" s="154"/>
      <c r="CM67" s="163" t="s">
        <v>83</v>
      </c>
      <c r="CN67" s="164">
        <f>CN66+CO66+CP66+CQ66</f>
        <v>0</v>
      </c>
      <c r="CO67" s="165"/>
      <c r="CP67" s="166"/>
      <c r="CQ67" s="167"/>
      <c r="CR67" s="154"/>
      <c r="CS67" s="163" t="s">
        <v>83</v>
      </c>
      <c r="CT67" s="164">
        <f>CT66+CU66+CV66+CW66</f>
        <v>0</v>
      </c>
      <c r="CU67" s="165"/>
      <c r="CV67" s="166"/>
      <c r="CW67" s="167"/>
      <c r="CX67" s="154"/>
      <c r="CY67" s="163" t="s">
        <v>83</v>
      </c>
      <c r="CZ67" s="164">
        <f>CZ66+DA66+DB66+DC66</f>
        <v>0</v>
      </c>
      <c r="DA67" s="165"/>
      <c r="DB67" s="166"/>
      <c r="DC67" s="167"/>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8"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86</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'管理シート（本体）'!BC13</f>
        <v>0</v>
      </c>
      <c r="G8" s="182">
        <v>44800</v>
      </c>
      <c r="H8" s="182" t="e">
        <f>'管理シート（本体）'!BF13</f>
        <v>#N/A</v>
      </c>
      <c r="I8" s="182" t="e">
        <f>G8-H8</f>
        <v>#N/A</v>
      </c>
      <c r="J8" s="183"/>
    </row>
    <row r="9" spans="1:10">
      <c r="A9" s="152"/>
      <c r="B9" s="152"/>
      <c r="C9" s="185"/>
      <c r="D9" s="8">
        <v>1.5</v>
      </c>
      <c r="E9" s="2" t="s">
        <v>73</v>
      </c>
      <c r="F9" s="187">
        <f>'管理シート（本体）'!BC14</f>
        <v>0</v>
      </c>
      <c r="G9" s="182">
        <v>151200</v>
      </c>
      <c r="H9" s="182" t="e">
        <f>'管理シート（本体）'!BF14</f>
        <v>#N/A</v>
      </c>
      <c r="I9" s="182" t="e">
        <f t="shared" ref="I9:I23" si="0">G9-H9</f>
        <v>#N/A</v>
      </c>
      <c r="J9" s="183"/>
    </row>
    <row r="10" spans="1:10">
      <c r="A10" s="3">
        <v>2</v>
      </c>
      <c r="B10" s="3"/>
      <c r="C10" s="146"/>
      <c r="D10" s="8">
        <v>1.5</v>
      </c>
      <c r="E10" s="2" t="s">
        <v>72</v>
      </c>
      <c r="F10" s="187">
        <f>'管理シート（本体）'!BC15</f>
        <v>0</v>
      </c>
      <c r="G10" s="182">
        <v>428400</v>
      </c>
      <c r="H10" s="182" t="e">
        <f>'管理シート（本体）'!BF15</f>
        <v>#N/A</v>
      </c>
      <c r="I10" s="182" t="e">
        <f t="shared" si="0"/>
        <v>#N/A</v>
      </c>
      <c r="J10" s="183"/>
    </row>
    <row r="11" spans="1:10">
      <c r="A11" s="5"/>
      <c r="B11" s="5"/>
      <c r="C11" s="186"/>
      <c r="D11" s="8">
        <v>1.5</v>
      </c>
      <c r="E11" s="2" t="s">
        <v>73</v>
      </c>
      <c r="F11" s="187">
        <f>'管理シート（本体）'!BC16</f>
        <v>0</v>
      </c>
      <c r="G11" s="182">
        <v>174900</v>
      </c>
      <c r="H11" s="182" t="e">
        <f>'管理シート（本体）'!BF16</f>
        <v>#N/A</v>
      </c>
      <c r="I11" s="182" t="e">
        <f t="shared" si="0"/>
        <v>#N/A</v>
      </c>
      <c r="J11" s="183"/>
    </row>
    <row r="12" spans="1:10">
      <c r="A12" s="152"/>
      <c r="B12" s="152"/>
      <c r="C12" s="185"/>
      <c r="D12" s="8">
        <v>1.5</v>
      </c>
      <c r="E12" s="2" t="s">
        <v>20</v>
      </c>
      <c r="F12" s="187">
        <f>'管理シート（本体）'!BC17</f>
        <v>0</v>
      </c>
      <c r="G12" s="182">
        <v>513300</v>
      </c>
      <c r="H12" s="182" t="e">
        <f>'管理シート（本体）'!BF17</f>
        <v>#N/A</v>
      </c>
      <c r="I12" s="182" t="e">
        <f t="shared" si="0"/>
        <v>#N/A</v>
      </c>
      <c r="J12" s="183"/>
    </row>
    <row r="13" spans="1:10">
      <c r="A13" s="2">
        <v>3</v>
      </c>
      <c r="B13" s="2"/>
      <c r="C13" s="147"/>
      <c r="D13" s="8">
        <v>1.5</v>
      </c>
      <c r="E13" s="2" t="s">
        <v>72</v>
      </c>
      <c r="F13" s="187">
        <f>'管理シート（本体）'!BC18</f>
        <v>0</v>
      </c>
      <c r="G13" s="182">
        <v>350800</v>
      </c>
      <c r="H13" s="182" t="e">
        <f>'管理シート（本体）'!BF18</f>
        <v>#N/A</v>
      </c>
      <c r="I13" s="182" t="e">
        <f t="shared" si="0"/>
        <v>#N/A</v>
      </c>
      <c r="J13" s="183"/>
    </row>
    <row r="14" spans="1:10">
      <c r="A14" s="3">
        <v>4</v>
      </c>
      <c r="B14" s="3"/>
      <c r="C14" s="146"/>
      <c r="D14" s="8">
        <v>1.5</v>
      </c>
      <c r="E14" s="2" t="s">
        <v>72</v>
      </c>
      <c r="F14" s="187">
        <f>'管理シート（本体）'!BC19</f>
        <v>0</v>
      </c>
      <c r="G14" s="182">
        <v>693600</v>
      </c>
      <c r="H14" s="182" t="e">
        <f>'管理シート（本体）'!BF19</f>
        <v>#N/A</v>
      </c>
      <c r="I14" s="182" t="e">
        <f t="shared" si="0"/>
        <v>#N/A</v>
      </c>
      <c r="J14" s="183"/>
    </row>
    <row r="15" spans="1:10">
      <c r="A15" s="152"/>
      <c r="B15" s="152"/>
      <c r="C15" s="185"/>
      <c r="D15" s="8">
        <v>1.5</v>
      </c>
      <c r="E15" s="2" t="s">
        <v>73</v>
      </c>
      <c r="F15" s="187">
        <f>'管理シート（本体）'!BC20</f>
        <v>0</v>
      </c>
      <c r="G15" s="182">
        <v>274300</v>
      </c>
      <c r="H15" s="182" t="e">
        <f>'管理シート（本体）'!BF20</f>
        <v>#N/A</v>
      </c>
      <c r="I15" s="182" t="e">
        <f t="shared" si="0"/>
        <v>#N/A</v>
      </c>
      <c r="J15" s="183"/>
    </row>
    <row r="16" spans="1:10">
      <c r="A16" s="2">
        <v>5</v>
      </c>
      <c r="B16" s="2"/>
      <c r="C16" s="147"/>
      <c r="D16" s="8">
        <v>1.5</v>
      </c>
      <c r="E16" s="2" t="s">
        <v>73</v>
      </c>
      <c r="F16" s="187">
        <f>'管理シート（本体）'!BC21</f>
        <v>0</v>
      </c>
      <c r="G16" s="182">
        <v>205200</v>
      </c>
      <c r="H16" s="182" t="e">
        <f>'管理シート（本体）'!BF21</f>
        <v>#N/A</v>
      </c>
      <c r="I16" s="182" t="e">
        <f t="shared" si="0"/>
        <v>#N/A</v>
      </c>
      <c r="J16" s="183"/>
    </row>
    <row r="17" spans="1:10">
      <c r="A17" s="2">
        <v>6</v>
      </c>
      <c r="B17" s="2"/>
      <c r="C17" s="147"/>
      <c r="D17" s="8">
        <v>1.5</v>
      </c>
      <c r="E17" s="2" t="s">
        <v>72</v>
      </c>
      <c r="F17" s="187">
        <f>'管理シート（本体）'!BC22</f>
        <v>0</v>
      </c>
      <c r="G17" s="182">
        <v>595600</v>
      </c>
      <c r="H17" s="182" t="e">
        <f>'管理シート（本体）'!BF22</f>
        <v>#N/A</v>
      </c>
      <c r="I17" s="182" t="e">
        <f t="shared" si="0"/>
        <v>#N/A</v>
      </c>
      <c r="J17" s="183"/>
    </row>
    <row r="18" spans="1:10">
      <c r="A18" s="3">
        <v>7</v>
      </c>
      <c r="B18" s="3"/>
      <c r="C18" s="146"/>
      <c r="D18" s="8">
        <v>1.5</v>
      </c>
      <c r="E18" s="2" t="s">
        <v>72</v>
      </c>
      <c r="F18" s="187">
        <f>'管理シート（本体）'!BC23</f>
        <v>0</v>
      </c>
      <c r="G18" s="182">
        <v>208000</v>
      </c>
      <c r="H18" s="182" t="e">
        <f>'管理シート（本体）'!BF23</f>
        <v>#N/A</v>
      </c>
      <c r="I18" s="182" t="e">
        <f t="shared" si="0"/>
        <v>#N/A</v>
      </c>
      <c r="J18" s="183"/>
    </row>
    <row r="19" spans="1:10">
      <c r="A19" s="152"/>
      <c r="B19" s="152"/>
      <c r="C19" s="185"/>
      <c r="D19" s="8">
        <v>1.5</v>
      </c>
      <c r="E19" s="2" t="s">
        <v>73</v>
      </c>
      <c r="F19" s="187">
        <f>'管理シート（本体）'!BC24</f>
        <v>0</v>
      </c>
      <c r="G19" s="182">
        <v>246200</v>
      </c>
      <c r="H19" s="182" t="e">
        <f>'管理シート（本体）'!BF24</f>
        <v>#N/A</v>
      </c>
      <c r="I19" s="182" t="e">
        <f t="shared" si="0"/>
        <v>#N/A</v>
      </c>
      <c r="J19" s="183"/>
    </row>
    <row r="20" spans="1:10">
      <c r="A20" s="2">
        <v>8</v>
      </c>
      <c r="B20" s="2"/>
      <c r="C20" s="147"/>
      <c r="D20" s="8">
        <v>1.5</v>
      </c>
      <c r="E20" s="2" t="s">
        <v>72</v>
      </c>
      <c r="F20" s="187">
        <f>'管理シート（本体）'!BC25</f>
        <v>0</v>
      </c>
      <c r="G20" s="182">
        <v>732300</v>
      </c>
      <c r="H20" s="182" t="e">
        <f>'管理シート（本体）'!BF25</f>
        <v>#N/A</v>
      </c>
      <c r="I20" s="182" t="e">
        <f t="shared" si="0"/>
        <v>#N/A</v>
      </c>
      <c r="J20" s="183"/>
    </row>
    <row r="21" spans="1:10">
      <c r="A21" s="2">
        <v>9</v>
      </c>
      <c r="B21" s="2"/>
      <c r="C21" s="147"/>
      <c r="D21" s="8">
        <v>1.5</v>
      </c>
      <c r="E21" s="2" t="s">
        <v>72</v>
      </c>
      <c r="F21" s="187">
        <f>'管理シート（本体）'!BC26</f>
        <v>0</v>
      </c>
      <c r="G21" s="182">
        <v>173400</v>
      </c>
      <c r="H21" s="182" t="e">
        <f>'管理シート（本体）'!BF26</f>
        <v>#N/A</v>
      </c>
      <c r="I21" s="182" t="e">
        <f t="shared" si="0"/>
        <v>#N/A</v>
      </c>
      <c r="J21" s="183"/>
    </row>
    <row r="22" spans="1:10">
      <c r="A22" s="2">
        <v>10</v>
      </c>
      <c r="B22" s="2"/>
      <c r="C22" s="147"/>
      <c r="D22" s="8">
        <v>1.5</v>
      </c>
      <c r="E22" s="2" t="s">
        <v>72</v>
      </c>
      <c r="F22" s="187">
        <f>'管理シート（本体）'!BC27</f>
        <v>0</v>
      </c>
      <c r="G22" s="182">
        <v>379400</v>
      </c>
      <c r="H22" s="182" t="e">
        <f>'管理シート（本体）'!BF27</f>
        <v>#N/A</v>
      </c>
      <c r="I22" s="182" t="e">
        <f t="shared" si="0"/>
        <v>#N/A</v>
      </c>
      <c r="J22" s="183"/>
    </row>
    <row r="23" spans="1:10">
      <c r="A23" s="3">
        <v>11</v>
      </c>
      <c r="B23" s="3"/>
      <c r="C23" s="146"/>
      <c r="D23" s="8">
        <v>1.5</v>
      </c>
      <c r="E23" s="2" t="s">
        <v>72</v>
      </c>
      <c r="F23" s="187">
        <f>'管理シート（本体）'!BC28</f>
        <v>0</v>
      </c>
      <c r="G23" s="182">
        <v>214200</v>
      </c>
      <c r="H23" s="182" t="e">
        <f>'管理シート（本体）'!BF28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f>SUMIFS($G$8:$G$23,$D$8:$D$23,$D$30,$E$8:$E$23,E30)</f>
        <v>3820500</v>
      </c>
      <c r="H30" s="182" t="e">
        <f>SUMIFS($H$8:$H$23,$D$8:$D$23,$D$30,$E$8:$E$23,E30)</f>
        <v>#N/A</v>
      </c>
      <c r="I30" s="182" t="e">
        <f>SUMIFS($I$8:$I$23,$D$8:$D$23,$D$30,$E$8:$E$23,E30)</f>
        <v>#N/A</v>
      </c>
      <c r="J30" s="182"/>
    </row>
    <row r="31" spans="1:10">
      <c r="A31" s="322"/>
      <c r="B31" s="322"/>
      <c r="C31" s="322"/>
      <c r="D31" s="326"/>
      <c r="E31" s="178" t="s">
        <v>97</v>
      </c>
      <c r="F31" s="188">
        <f>SUMIFS($F$8:$F$23,$D$8:$D$23,$D$30,$E$8:$E$23,E31)</f>
        <v>0</v>
      </c>
      <c r="G31" s="182">
        <f>SUMIFS($G$8:$G$23,$D$8:$D$23,$D$30,$E$8:$E$23,E31)</f>
        <v>1051800</v>
      </c>
      <c r="H31" s="182" t="e">
        <f>SUMIFS($H$8:$H$23,$D$8:$D$23,$D$30,$E$8:$E$23,E31)</f>
        <v>#N/A</v>
      </c>
      <c r="I31" s="182" t="e">
        <f>SUMIFS($I$8:$I$23,$D$8:$D$23,$D$30,$E$8:$E$23,E31)</f>
        <v>#N/A</v>
      </c>
      <c r="J31" s="182"/>
    </row>
    <row r="32" spans="1:10">
      <c r="A32" s="322"/>
      <c r="B32" s="322"/>
      <c r="C32" s="322"/>
      <c r="D32" s="326"/>
      <c r="E32" s="184" t="s">
        <v>101</v>
      </c>
      <c r="F32" s="188">
        <f>SUMIFS($F$8:$F$23,$D$8:$D$23,$D$30,$E$8:$E$23,E32)</f>
        <v>0</v>
      </c>
      <c r="G32" s="182">
        <f>SUMIFS($G$8:$G$23,$D$8:$D$23,$D$30,$E$8:$E$23,E32)</f>
        <v>513300</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f>SUM(G8:G23)</f>
        <v>5385600</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100</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'管理シート（本体）'!BI13</f>
        <v>0</v>
      </c>
      <c r="G8" s="182" t="e">
        <f>'R7.10'!I8</f>
        <v>#N/A</v>
      </c>
      <c r="H8" s="182" t="e">
        <f>'管理シート（本体）'!BL13</f>
        <v>#N/A</v>
      </c>
      <c r="I8" s="182" t="e">
        <f>G8-H8</f>
        <v>#N/A</v>
      </c>
      <c r="J8" s="183"/>
    </row>
    <row r="9" spans="1:10">
      <c r="A9" s="152"/>
      <c r="B9" s="152"/>
      <c r="C9" s="185"/>
      <c r="D9" s="8">
        <v>1.5</v>
      </c>
      <c r="E9" s="2" t="s">
        <v>73</v>
      </c>
      <c r="F9" s="187">
        <f>'管理シート（本体）'!BI14</f>
        <v>0</v>
      </c>
      <c r="G9" s="182" t="e">
        <f>'R7.10'!I9</f>
        <v>#N/A</v>
      </c>
      <c r="H9" s="182" t="e">
        <f>'管理シート（本体）'!BL14</f>
        <v>#N/A</v>
      </c>
      <c r="I9" s="182" t="e">
        <f t="shared" ref="I9:I23" si="0">G9-H9</f>
        <v>#N/A</v>
      </c>
      <c r="J9" s="183"/>
    </row>
    <row r="10" spans="1:10">
      <c r="A10" s="3">
        <v>2</v>
      </c>
      <c r="B10" s="3"/>
      <c r="C10" s="146"/>
      <c r="D10" s="8">
        <v>1.5</v>
      </c>
      <c r="E10" s="2" t="s">
        <v>72</v>
      </c>
      <c r="F10" s="187">
        <f>'管理シート（本体）'!BI15</f>
        <v>0</v>
      </c>
      <c r="G10" s="182" t="e">
        <f>'R7.10'!I10</f>
        <v>#N/A</v>
      </c>
      <c r="H10" s="182" t="e">
        <f>'管理シート（本体）'!BL15</f>
        <v>#N/A</v>
      </c>
      <c r="I10" s="182" t="e">
        <f t="shared" si="0"/>
        <v>#N/A</v>
      </c>
      <c r="J10" s="183"/>
    </row>
    <row r="11" spans="1:10">
      <c r="A11" s="5"/>
      <c r="B11" s="5"/>
      <c r="C11" s="186"/>
      <c r="D11" s="8">
        <v>1.5</v>
      </c>
      <c r="E11" s="2" t="s">
        <v>73</v>
      </c>
      <c r="F11" s="187">
        <f>'管理シート（本体）'!BI16</f>
        <v>0</v>
      </c>
      <c r="G11" s="182" t="e">
        <f>'R7.10'!I11</f>
        <v>#N/A</v>
      </c>
      <c r="H11" s="182" t="e">
        <f>'管理シート（本体）'!BL16</f>
        <v>#N/A</v>
      </c>
      <c r="I11" s="182" t="e">
        <f t="shared" si="0"/>
        <v>#N/A</v>
      </c>
      <c r="J11" s="183"/>
    </row>
    <row r="12" spans="1:10">
      <c r="A12" s="152"/>
      <c r="B12" s="152"/>
      <c r="C12" s="185"/>
      <c r="D12" s="8">
        <v>1.5</v>
      </c>
      <c r="E12" s="2" t="s">
        <v>20</v>
      </c>
      <c r="F12" s="187">
        <f>'管理シート（本体）'!BI17</f>
        <v>0</v>
      </c>
      <c r="G12" s="182" t="e">
        <f>'R7.10'!I12</f>
        <v>#N/A</v>
      </c>
      <c r="H12" s="182" t="e">
        <f>'管理シート（本体）'!BL17</f>
        <v>#N/A</v>
      </c>
      <c r="I12" s="182" t="e">
        <f t="shared" si="0"/>
        <v>#N/A</v>
      </c>
      <c r="J12" s="183"/>
    </row>
    <row r="13" spans="1:10">
      <c r="A13" s="2">
        <v>3</v>
      </c>
      <c r="B13" s="2"/>
      <c r="C13" s="147"/>
      <c r="D13" s="8">
        <v>1.5</v>
      </c>
      <c r="E13" s="2" t="s">
        <v>72</v>
      </c>
      <c r="F13" s="187">
        <f>'管理シート（本体）'!BI18</f>
        <v>0</v>
      </c>
      <c r="G13" s="182" t="e">
        <f>'R7.10'!I13</f>
        <v>#N/A</v>
      </c>
      <c r="H13" s="182" t="e">
        <f>'管理シート（本体）'!BL18</f>
        <v>#N/A</v>
      </c>
      <c r="I13" s="182" t="e">
        <f t="shared" si="0"/>
        <v>#N/A</v>
      </c>
      <c r="J13" s="183"/>
    </row>
    <row r="14" spans="1:10">
      <c r="A14" s="3">
        <v>4</v>
      </c>
      <c r="B14" s="3"/>
      <c r="C14" s="146"/>
      <c r="D14" s="8">
        <v>1.5</v>
      </c>
      <c r="E14" s="2" t="s">
        <v>72</v>
      </c>
      <c r="F14" s="187">
        <f>'管理シート（本体）'!BI19</f>
        <v>0</v>
      </c>
      <c r="G14" s="182" t="e">
        <f>'R7.10'!I14</f>
        <v>#N/A</v>
      </c>
      <c r="H14" s="182" t="e">
        <f>'管理シート（本体）'!BL19</f>
        <v>#N/A</v>
      </c>
      <c r="I14" s="182" t="e">
        <f t="shared" si="0"/>
        <v>#N/A</v>
      </c>
      <c r="J14" s="183"/>
    </row>
    <row r="15" spans="1:10">
      <c r="A15" s="152"/>
      <c r="B15" s="152"/>
      <c r="C15" s="185"/>
      <c r="D15" s="8">
        <v>1.5</v>
      </c>
      <c r="E15" s="2" t="s">
        <v>73</v>
      </c>
      <c r="F15" s="187">
        <f>'管理シート（本体）'!BI20</f>
        <v>0</v>
      </c>
      <c r="G15" s="182" t="e">
        <f>'R7.10'!I15</f>
        <v>#N/A</v>
      </c>
      <c r="H15" s="182" t="e">
        <f>'管理シート（本体）'!BL20</f>
        <v>#N/A</v>
      </c>
      <c r="I15" s="182" t="e">
        <f t="shared" si="0"/>
        <v>#N/A</v>
      </c>
      <c r="J15" s="183"/>
    </row>
    <row r="16" spans="1:10">
      <c r="A16" s="2">
        <v>5</v>
      </c>
      <c r="B16" s="2"/>
      <c r="C16" s="147"/>
      <c r="D16" s="8">
        <v>1.5</v>
      </c>
      <c r="E16" s="2" t="s">
        <v>73</v>
      </c>
      <c r="F16" s="187">
        <f>'管理シート（本体）'!BI21</f>
        <v>0</v>
      </c>
      <c r="G16" s="182" t="e">
        <f>'R7.10'!I16</f>
        <v>#N/A</v>
      </c>
      <c r="H16" s="182" t="e">
        <f>'管理シート（本体）'!BL21</f>
        <v>#N/A</v>
      </c>
      <c r="I16" s="182" t="e">
        <f t="shared" si="0"/>
        <v>#N/A</v>
      </c>
      <c r="J16" s="183"/>
    </row>
    <row r="17" spans="1:10">
      <c r="A17" s="2">
        <v>6</v>
      </c>
      <c r="B17" s="2"/>
      <c r="C17" s="147"/>
      <c r="D17" s="8">
        <v>1.5</v>
      </c>
      <c r="E17" s="2" t="s">
        <v>72</v>
      </c>
      <c r="F17" s="187">
        <f>'管理シート（本体）'!BI22</f>
        <v>0</v>
      </c>
      <c r="G17" s="182" t="e">
        <f>'R7.10'!I17</f>
        <v>#N/A</v>
      </c>
      <c r="H17" s="182" t="e">
        <f>'管理シート（本体）'!BL22</f>
        <v>#N/A</v>
      </c>
      <c r="I17" s="182" t="e">
        <f t="shared" si="0"/>
        <v>#N/A</v>
      </c>
      <c r="J17" s="183"/>
    </row>
    <row r="18" spans="1:10">
      <c r="A18" s="3">
        <v>7</v>
      </c>
      <c r="B18" s="3"/>
      <c r="C18" s="146"/>
      <c r="D18" s="8">
        <v>1.5</v>
      </c>
      <c r="E18" s="2" t="s">
        <v>72</v>
      </c>
      <c r="F18" s="187">
        <f>'管理シート（本体）'!BI23</f>
        <v>0</v>
      </c>
      <c r="G18" s="182" t="e">
        <f>'R7.10'!I18</f>
        <v>#N/A</v>
      </c>
      <c r="H18" s="182" t="e">
        <f>'管理シート（本体）'!BL23</f>
        <v>#N/A</v>
      </c>
      <c r="I18" s="182" t="e">
        <f t="shared" si="0"/>
        <v>#N/A</v>
      </c>
      <c r="J18" s="183"/>
    </row>
    <row r="19" spans="1:10">
      <c r="A19" s="152"/>
      <c r="B19" s="152"/>
      <c r="C19" s="185"/>
      <c r="D19" s="8">
        <v>1.5</v>
      </c>
      <c r="E19" s="2" t="s">
        <v>73</v>
      </c>
      <c r="F19" s="187">
        <f>'管理シート（本体）'!BI24</f>
        <v>0</v>
      </c>
      <c r="G19" s="182" t="e">
        <f>'R7.10'!I19</f>
        <v>#N/A</v>
      </c>
      <c r="H19" s="182" t="e">
        <f>'管理シート（本体）'!BL24</f>
        <v>#N/A</v>
      </c>
      <c r="I19" s="182" t="e">
        <f t="shared" si="0"/>
        <v>#N/A</v>
      </c>
      <c r="J19" s="183"/>
    </row>
    <row r="20" spans="1:10">
      <c r="A20" s="2">
        <v>8</v>
      </c>
      <c r="B20" s="2"/>
      <c r="C20" s="147"/>
      <c r="D20" s="8">
        <v>1.5</v>
      </c>
      <c r="E20" s="2" t="s">
        <v>72</v>
      </c>
      <c r="F20" s="187">
        <f>'管理シート（本体）'!BI25</f>
        <v>0</v>
      </c>
      <c r="G20" s="182" t="e">
        <f>'R7.10'!I20</f>
        <v>#N/A</v>
      </c>
      <c r="H20" s="182" t="e">
        <f>'管理シート（本体）'!BL25</f>
        <v>#N/A</v>
      </c>
      <c r="I20" s="182" t="e">
        <f t="shared" si="0"/>
        <v>#N/A</v>
      </c>
      <c r="J20" s="183"/>
    </row>
    <row r="21" spans="1:10">
      <c r="A21" s="2">
        <v>9</v>
      </c>
      <c r="B21" s="2"/>
      <c r="C21" s="147"/>
      <c r="D21" s="8">
        <v>1.5</v>
      </c>
      <c r="E21" s="2" t="s">
        <v>72</v>
      </c>
      <c r="F21" s="187">
        <f>'管理シート（本体）'!BI26</f>
        <v>0</v>
      </c>
      <c r="G21" s="182" t="e">
        <f>'R7.10'!I21</f>
        <v>#N/A</v>
      </c>
      <c r="H21" s="182" t="e">
        <f>'管理シート（本体）'!BL26</f>
        <v>#N/A</v>
      </c>
      <c r="I21" s="182" t="e">
        <f t="shared" si="0"/>
        <v>#N/A</v>
      </c>
      <c r="J21" s="183"/>
    </row>
    <row r="22" spans="1:10">
      <c r="A22" s="2">
        <v>10</v>
      </c>
      <c r="B22" s="2"/>
      <c r="C22" s="147"/>
      <c r="D22" s="8">
        <v>1.5</v>
      </c>
      <c r="E22" s="2" t="s">
        <v>72</v>
      </c>
      <c r="F22" s="187">
        <f>'管理シート（本体）'!BI27</f>
        <v>0</v>
      </c>
      <c r="G22" s="182" t="e">
        <f>'R7.10'!I22</f>
        <v>#N/A</v>
      </c>
      <c r="H22" s="182" t="e">
        <f>'管理シート（本体）'!BL27</f>
        <v>#N/A</v>
      </c>
      <c r="I22" s="182" t="e">
        <f t="shared" si="0"/>
        <v>#N/A</v>
      </c>
      <c r="J22" s="183"/>
    </row>
    <row r="23" spans="1:10">
      <c r="A23" s="3">
        <v>11</v>
      </c>
      <c r="B23" s="3"/>
      <c r="C23" s="146"/>
      <c r="D23" s="8">
        <v>1.5</v>
      </c>
      <c r="E23" s="2" t="s">
        <v>72</v>
      </c>
      <c r="F23" s="187">
        <f>'管理シート（本体）'!BI28</f>
        <v>0</v>
      </c>
      <c r="G23" s="182" t="e">
        <f>'R7.10'!I23</f>
        <v>#N/A</v>
      </c>
      <c r="H23" s="182" t="e">
        <f>'管理シート（本体）'!BL28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105</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'管理シート（本体）'!BO13</f>
        <v>0</v>
      </c>
      <c r="G8" s="182" t="e">
        <f>'R7.11'!I8</f>
        <v>#N/A</v>
      </c>
      <c r="H8" s="182" t="e">
        <f>'管理シート（本体）'!BR13</f>
        <v>#N/A</v>
      </c>
      <c r="I8" s="182" t="e">
        <f>G8-H8</f>
        <v>#N/A</v>
      </c>
      <c r="J8" s="183"/>
    </row>
    <row r="9" spans="1:10">
      <c r="A9" s="152"/>
      <c r="B9" s="152"/>
      <c r="C9" s="185"/>
      <c r="D9" s="8">
        <v>1.5</v>
      </c>
      <c r="E9" s="2" t="s">
        <v>73</v>
      </c>
      <c r="F9" s="187">
        <f>'管理シート（本体）'!BO14</f>
        <v>0</v>
      </c>
      <c r="G9" s="182" t="e">
        <f>'R7.11'!I9</f>
        <v>#N/A</v>
      </c>
      <c r="H9" s="182" t="e">
        <f>'管理シート（本体）'!BR14</f>
        <v>#N/A</v>
      </c>
      <c r="I9" s="182" t="e">
        <f>G9-H9</f>
        <v>#N/A</v>
      </c>
      <c r="J9" s="183"/>
    </row>
    <row r="10" spans="1:10">
      <c r="A10" s="3">
        <v>2</v>
      </c>
      <c r="B10" s="3"/>
      <c r="C10" s="146"/>
      <c r="D10" s="8">
        <v>1.5</v>
      </c>
      <c r="E10" s="2" t="s">
        <v>72</v>
      </c>
      <c r="F10" s="187">
        <f>'管理シート（本体）'!BO15</f>
        <v>0</v>
      </c>
      <c r="G10" s="182" t="e">
        <f>'R7.11'!I10</f>
        <v>#N/A</v>
      </c>
      <c r="H10" s="182" t="e">
        <f>'管理シート（本体）'!BR15</f>
        <v>#N/A</v>
      </c>
      <c r="I10" s="182" t="e">
        <f t="shared" ref="I10:I23" si="0">G10-H10</f>
        <v>#N/A</v>
      </c>
      <c r="J10" s="183"/>
    </row>
    <row r="11" spans="1:10">
      <c r="A11" s="5"/>
      <c r="B11" s="5"/>
      <c r="C11" s="186"/>
      <c r="D11" s="8">
        <v>1.5</v>
      </c>
      <c r="E11" s="2" t="s">
        <v>73</v>
      </c>
      <c r="F11" s="187">
        <f>'管理シート（本体）'!BO16</f>
        <v>0</v>
      </c>
      <c r="G11" s="182" t="e">
        <f>'R7.11'!I11</f>
        <v>#N/A</v>
      </c>
      <c r="H11" s="182" t="e">
        <f>'管理シート（本体）'!BR16</f>
        <v>#N/A</v>
      </c>
      <c r="I11" s="182" t="e">
        <f t="shared" si="0"/>
        <v>#N/A</v>
      </c>
      <c r="J11" s="183"/>
    </row>
    <row r="12" spans="1:10">
      <c r="A12" s="152"/>
      <c r="B12" s="152"/>
      <c r="C12" s="185"/>
      <c r="D12" s="8">
        <v>1.5</v>
      </c>
      <c r="E12" s="2" t="s">
        <v>20</v>
      </c>
      <c r="F12" s="187">
        <f>'管理シート（本体）'!BO17</f>
        <v>0</v>
      </c>
      <c r="G12" s="182" t="e">
        <f>'R7.11'!I12</f>
        <v>#N/A</v>
      </c>
      <c r="H12" s="182" t="e">
        <f>'管理シート（本体）'!BR17</f>
        <v>#N/A</v>
      </c>
      <c r="I12" s="182" t="e">
        <f t="shared" si="0"/>
        <v>#N/A</v>
      </c>
      <c r="J12" s="183"/>
    </row>
    <row r="13" spans="1:10">
      <c r="A13" s="2">
        <v>3</v>
      </c>
      <c r="B13" s="2"/>
      <c r="C13" s="147"/>
      <c r="D13" s="8">
        <v>1.5</v>
      </c>
      <c r="E13" s="2" t="s">
        <v>72</v>
      </c>
      <c r="F13" s="187">
        <f>'管理シート（本体）'!BO18</f>
        <v>0</v>
      </c>
      <c r="G13" s="182" t="e">
        <f>'R7.11'!I13</f>
        <v>#N/A</v>
      </c>
      <c r="H13" s="182" t="e">
        <f>'管理シート（本体）'!BR18</f>
        <v>#N/A</v>
      </c>
      <c r="I13" s="182" t="e">
        <f t="shared" si="0"/>
        <v>#N/A</v>
      </c>
      <c r="J13" s="183"/>
    </row>
    <row r="14" spans="1:10">
      <c r="A14" s="3">
        <v>4</v>
      </c>
      <c r="B14" s="3"/>
      <c r="C14" s="146"/>
      <c r="D14" s="8">
        <v>1.5</v>
      </c>
      <c r="E14" s="2" t="s">
        <v>72</v>
      </c>
      <c r="F14" s="187">
        <f>'管理シート（本体）'!BO19</f>
        <v>0</v>
      </c>
      <c r="G14" s="182" t="e">
        <f>'R7.11'!I14</f>
        <v>#N/A</v>
      </c>
      <c r="H14" s="182" t="e">
        <f>'管理シート（本体）'!BR19</f>
        <v>#N/A</v>
      </c>
      <c r="I14" s="182" t="e">
        <f t="shared" si="0"/>
        <v>#N/A</v>
      </c>
      <c r="J14" s="183"/>
    </row>
    <row r="15" spans="1:10">
      <c r="A15" s="152"/>
      <c r="B15" s="152"/>
      <c r="C15" s="185"/>
      <c r="D15" s="8">
        <v>1.5</v>
      </c>
      <c r="E15" s="2" t="s">
        <v>73</v>
      </c>
      <c r="F15" s="187">
        <f>'管理シート（本体）'!BO20</f>
        <v>0</v>
      </c>
      <c r="G15" s="182" t="e">
        <f>'R7.11'!I15</f>
        <v>#N/A</v>
      </c>
      <c r="H15" s="182" t="e">
        <f>'管理シート（本体）'!BR20</f>
        <v>#N/A</v>
      </c>
      <c r="I15" s="182" t="e">
        <f t="shared" si="0"/>
        <v>#N/A</v>
      </c>
      <c r="J15" s="183"/>
    </row>
    <row r="16" spans="1:10">
      <c r="A16" s="2">
        <v>5</v>
      </c>
      <c r="B16" s="2"/>
      <c r="C16" s="147"/>
      <c r="D16" s="8">
        <v>1.5</v>
      </c>
      <c r="E16" s="2" t="s">
        <v>73</v>
      </c>
      <c r="F16" s="187">
        <f>'管理シート（本体）'!BO21</f>
        <v>0</v>
      </c>
      <c r="G16" s="182" t="e">
        <f>'R7.11'!I16</f>
        <v>#N/A</v>
      </c>
      <c r="H16" s="182" t="e">
        <f>'管理シート（本体）'!BR21</f>
        <v>#N/A</v>
      </c>
      <c r="I16" s="182" t="e">
        <f t="shared" si="0"/>
        <v>#N/A</v>
      </c>
      <c r="J16" s="183"/>
    </row>
    <row r="17" spans="1:10">
      <c r="A17" s="2">
        <v>6</v>
      </c>
      <c r="B17" s="2"/>
      <c r="C17" s="147"/>
      <c r="D17" s="8">
        <v>1.5</v>
      </c>
      <c r="E17" s="2" t="s">
        <v>72</v>
      </c>
      <c r="F17" s="187">
        <f>'管理シート（本体）'!BO22</f>
        <v>0</v>
      </c>
      <c r="G17" s="182" t="e">
        <f>'R7.11'!I17</f>
        <v>#N/A</v>
      </c>
      <c r="H17" s="182" t="e">
        <f>'管理シート（本体）'!BR22</f>
        <v>#N/A</v>
      </c>
      <c r="I17" s="182" t="e">
        <f t="shared" si="0"/>
        <v>#N/A</v>
      </c>
      <c r="J17" s="183"/>
    </row>
    <row r="18" spans="1:10">
      <c r="A18" s="3">
        <v>7</v>
      </c>
      <c r="B18" s="3"/>
      <c r="C18" s="146"/>
      <c r="D18" s="8">
        <v>1.5</v>
      </c>
      <c r="E18" s="2" t="s">
        <v>72</v>
      </c>
      <c r="F18" s="187">
        <f>'管理シート（本体）'!BO23</f>
        <v>0</v>
      </c>
      <c r="G18" s="182" t="e">
        <f>'R7.11'!I18</f>
        <v>#N/A</v>
      </c>
      <c r="H18" s="182" t="e">
        <f>'管理シート（本体）'!BR23</f>
        <v>#N/A</v>
      </c>
      <c r="I18" s="182" t="e">
        <f t="shared" si="0"/>
        <v>#N/A</v>
      </c>
      <c r="J18" s="183"/>
    </row>
    <row r="19" spans="1:10">
      <c r="A19" s="152"/>
      <c r="B19" s="152"/>
      <c r="C19" s="185"/>
      <c r="D19" s="8">
        <v>1.5</v>
      </c>
      <c r="E19" s="2" t="s">
        <v>73</v>
      </c>
      <c r="F19" s="187">
        <f>'管理シート（本体）'!BO24</f>
        <v>0</v>
      </c>
      <c r="G19" s="182" t="e">
        <f>'R7.11'!I19</f>
        <v>#N/A</v>
      </c>
      <c r="H19" s="182" t="e">
        <f>'管理シート（本体）'!BR24</f>
        <v>#N/A</v>
      </c>
      <c r="I19" s="182" t="e">
        <f t="shared" si="0"/>
        <v>#N/A</v>
      </c>
      <c r="J19" s="183"/>
    </row>
    <row r="20" spans="1:10">
      <c r="A20" s="2">
        <v>8</v>
      </c>
      <c r="B20" s="2"/>
      <c r="C20" s="147"/>
      <c r="D20" s="8">
        <v>1.5</v>
      </c>
      <c r="E20" s="2" t="s">
        <v>72</v>
      </c>
      <c r="F20" s="187">
        <f>'管理シート（本体）'!BO25</f>
        <v>0</v>
      </c>
      <c r="G20" s="182" t="e">
        <f>'R7.11'!I20</f>
        <v>#N/A</v>
      </c>
      <c r="H20" s="182" t="e">
        <f>'管理シート（本体）'!BR25</f>
        <v>#N/A</v>
      </c>
      <c r="I20" s="182" t="e">
        <f t="shared" si="0"/>
        <v>#N/A</v>
      </c>
      <c r="J20" s="183"/>
    </row>
    <row r="21" spans="1:10">
      <c r="A21" s="2">
        <v>9</v>
      </c>
      <c r="B21" s="2"/>
      <c r="C21" s="147"/>
      <c r="D21" s="8">
        <v>1.5</v>
      </c>
      <c r="E21" s="2" t="s">
        <v>72</v>
      </c>
      <c r="F21" s="187">
        <f>'管理シート（本体）'!BO26</f>
        <v>0</v>
      </c>
      <c r="G21" s="182" t="e">
        <f>'R7.11'!I21</f>
        <v>#N/A</v>
      </c>
      <c r="H21" s="182" t="e">
        <f>'管理シート（本体）'!BR26</f>
        <v>#N/A</v>
      </c>
      <c r="I21" s="182" t="e">
        <f t="shared" si="0"/>
        <v>#N/A</v>
      </c>
      <c r="J21" s="183"/>
    </row>
    <row r="22" spans="1:10">
      <c r="A22" s="2">
        <v>10</v>
      </c>
      <c r="B22" s="2"/>
      <c r="C22" s="147"/>
      <c r="D22" s="8">
        <v>1.5</v>
      </c>
      <c r="E22" s="2" t="s">
        <v>72</v>
      </c>
      <c r="F22" s="187">
        <f>'管理シート（本体）'!BO27</f>
        <v>0</v>
      </c>
      <c r="G22" s="182" t="e">
        <f>'R7.11'!I22</f>
        <v>#N/A</v>
      </c>
      <c r="H22" s="182" t="e">
        <f>'管理シート（本体）'!BR27</f>
        <v>#N/A</v>
      </c>
      <c r="I22" s="182" t="e">
        <f t="shared" si="0"/>
        <v>#N/A</v>
      </c>
      <c r="J22" s="183"/>
    </row>
    <row r="23" spans="1:10">
      <c r="A23" s="3">
        <v>11</v>
      </c>
      <c r="B23" s="3"/>
      <c r="C23" s="146"/>
      <c r="D23" s="8">
        <v>1.5</v>
      </c>
      <c r="E23" s="2" t="s">
        <v>72</v>
      </c>
      <c r="F23" s="187">
        <f>'管理シート（本体）'!BO28</f>
        <v>0</v>
      </c>
      <c r="G23" s="182" t="e">
        <f>'R7.11'!I23</f>
        <v>#N/A</v>
      </c>
      <c r="H23" s="182" t="e">
        <f>'管理シート（本体）'!BR28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106</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'管理シート（本体）'!BU13</f>
        <v>0</v>
      </c>
      <c r="G8" s="182" t="e">
        <f>'R7.12'!I8</f>
        <v>#N/A</v>
      </c>
      <c r="H8" s="182" t="e">
        <f>'管理シート（本体）'!BX13</f>
        <v>#N/A</v>
      </c>
      <c r="I8" s="182" t="e">
        <f>G8-H8</f>
        <v>#N/A</v>
      </c>
      <c r="J8" s="183"/>
    </row>
    <row r="9" spans="1:10">
      <c r="A9" s="152"/>
      <c r="B9" s="152"/>
      <c r="C9" s="185"/>
      <c r="D9" s="8">
        <v>1.5</v>
      </c>
      <c r="E9" s="2" t="s">
        <v>73</v>
      </c>
      <c r="F9" s="187">
        <f>'管理シート（本体）'!BU14</f>
        <v>0</v>
      </c>
      <c r="G9" s="182" t="e">
        <f>'R7.12'!I9</f>
        <v>#N/A</v>
      </c>
      <c r="H9" s="182" t="e">
        <f>'管理シート（本体）'!BX14</f>
        <v>#N/A</v>
      </c>
      <c r="I9" s="182" t="e">
        <f>G9-H9</f>
        <v>#N/A</v>
      </c>
      <c r="J9" s="183"/>
    </row>
    <row r="10" spans="1:10">
      <c r="A10" s="3">
        <v>2</v>
      </c>
      <c r="B10" s="3"/>
      <c r="C10" s="146"/>
      <c r="D10" s="8">
        <v>1.5</v>
      </c>
      <c r="E10" s="2" t="s">
        <v>72</v>
      </c>
      <c r="F10" s="187">
        <f>'管理シート（本体）'!BU15</f>
        <v>0</v>
      </c>
      <c r="G10" s="182" t="e">
        <f>'R7.12'!I10</f>
        <v>#N/A</v>
      </c>
      <c r="H10" s="182" t="e">
        <f>'管理シート（本体）'!BX15</f>
        <v>#N/A</v>
      </c>
      <c r="I10" s="182" t="e">
        <f t="shared" ref="I10:I23" si="0">G10-H10</f>
        <v>#N/A</v>
      </c>
      <c r="J10" s="183"/>
    </row>
    <row r="11" spans="1:10">
      <c r="A11" s="5"/>
      <c r="B11" s="5"/>
      <c r="C11" s="186"/>
      <c r="D11" s="8">
        <v>1.5</v>
      </c>
      <c r="E11" s="2" t="s">
        <v>73</v>
      </c>
      <c r="F11" s="187">
        <f>'管理シート（本体）'!BU16</f>
        <v>0</v>
      </c>
      <c r="G11" s="182" t="e">
        <f>'R7.12'!I11</f>
        <v>#N/A</v>
      </c>
      <c r="H11" s="182" t="e">
        <f>'管理シート（本体）'!BX16</f>
        <v>#N/A</v>
      </c>
      <c r="I11" s="182" t="e">
        <f t="shared" si="0"/>
        <v>#N/A</v>
      </c>
      <c r="J11" s="183"/>
    </row>
    <row r="12" spans="1:10">
      <c r="A12" s="152"/>
      <c r="B12" s="152"/>
      <c r="C12" s="185"/>
      <c r="D12" s="8">
        <v>1.5</v>
      </c>
      <c r="E12" s="2" t="s">
        <v>20</v>
      </c>
      <c r="F12" s="187">
        <f>'管理シート（本体）'!BU17</f>
        <v>0</v>
      </c>
      <c r="G12" s="182" t="e">
        <f>'R7.12'!I12</f>
        <v>#N/A</v>
      </c>
      <c r="H12" s="182" t="e">
        <f>'管理シート（本体）'!BX17</f>
        <v>#N/A</v>
      </c>
      <c r="I12" s="182" t="e">
        <f t="shared" si="0"/>
        <v>#N/A</v>
      </c>
      <c r="J12" s="183"/>
    </row>
    <row r="13" spans="1:10">
      <c r="A13" s="2">
        <v>3</v>
      </c>
      <c r="B13" s="2"/>
      <c r="C13" s="147"/>
      <c r="D13" s="8">
        <v>1.5</v>
      </c>
      <c r="E13" s="2" t="s">
        <v>72</v>
      </c>
      <c r="F13" s="187">
        <f>'管理シート（本体）'!BU18</f>
        <v>0</v>
      </c>
      <c r="G13" s="182" t="e">
        <f>'R7.12'!I13</f>
        <v>#N/A</v>
      </c>
      <c r="H13" s="182" t="e">
        <f>'管理シート（本体）'!BX18</f>
        <v>#N/A</v>
      </c>
      <c r="I13" s="182" t="e">
        <f t="shared" si="0"/>
        <v>#N/A</v>
      </c>
      <c r="J13" s="183"/>
    </row>
    <row r="14" spans="1:10">
      <c r="A14" s="3">
        <v>4</v>
      </c>
      <c r="B14" s="3"/>
      <c r="C14" s="146"/>
      <c r="D14" s="8">
        <v>1.5</v>
      </c>
      <c r="E14" s="2" t="s">
        <v>72</v>
      </c>
      <c r="F14" s="187">
        <f>'管理シート（本体）'!BU19</f>
        <v>0</v>
      </c>
      <c r="G14" s="182" t="e">
        <f>'R7.12'!I14</f>
        <v>#N/A</v>
      </c>
      <c r="H14" s="182" t="e">
        <f>'管理シート（本体）'!BX19</f>
        <v>#N/A</v>
      </c>
      <c r="I14" s="182" t="e">
        <f t="shared" si="0"/>
        <v>#N/A</v>
      </c>
      <c r="J14" s="183"/>
    </row>
    <row r="15" spans="1:10">
      <c r="A15" s="152"/>
      <c r="B15" s="152"/>
      <c r="C15" s="185"/>
      <c r="D15" s="8">
        <v>1.5</v>
      </c>
      <c r="E15" s="2" t="s">
        <v>73</v>
      </c>
      <c r="F15" s="187">
        <f>'管理シート（本体）'!BU20</f>
        <v>0</v>
      </c>
      <c r="G15" s="182" t="e">
        <f>'R7.12'!I15</f>
        <v>#N/A</v>
      </c>
      <c r="H15" s="182" t="e">
        <f>'管理シート（本体）'!BX20</f>
        <v>#N/A</v>
      </c>
      <c r="I15" s="182" t="e">
        <f t="shared" si="0"/>
        <v>#N/A</v>
      </c>
      <c r="J15" s="183"/>
    </row>
    <row r="16" spans="1:10">
      <c r="A16" s="2">
        <v>5</v>
      </c>
      <c r="B16" s="2"/>
      <c r="C16" s="147"/>
      <c r="D16" s="8">
        <v>1.5</v>
      </c>
      <c r="E16" s="2" t="s">
        <v>73</v>
      </c>
      <c r="F16" s="187">
        <f>'管理シート（本体）'!BU21</f>
        <v>0</v>
      </c>
      <c r="G16" s="182" t="e">
        <f>'R7.12'!I16</f>
        <v>#N/A</v>
      </c>
      <c r="H16" s="182" t="e">
        <f>'管理シート（本体）'!BX21</f>
        <v>#N/A</v>
      </c>
      <c r="I16" s="182" t="e">
        <f t="shared" si="0"/>
        <v>#N/A</v>
      </c>
      <c r="J16" s="183"/>
    </row>
    <row r="17" spans="1:10">
      <c r="A17" s="2">
        <v>6</v>
      </c>
      <c r="B17" s="2"/>
      <c r="C17" s="147"/>
      <c r="D17" s="8">
        <v>1.5</v>
      </c>
      <c r="E17" s="2" t="s">
        <v>72</v>
      </c>
      <c r="F17" s="187">
        <f>'管理シート（本体）'!BU22</f>
        <v>0</v>
      </c>
      <c r="G17" s="182" t="e">
        <f>'R7.12'!I17</f>
        <v>#N/A</v>
      </c>
      <c r="H17" s="182" t="e">
        <f>'管理シート（本体）'!BX22</f>
        <v>#N/A</v>
      </c>
      <c r="I17" s="182" t="e">
        <f t="shared" si="0"/>
        <v>#N/A</v>
      </c>
      <c r="J17" s="183"/>
    </row>
    <row r="18" spans="1:10">
      <c r="A18" s="3">
        <v>7</v>
      </c>
      <c r="B18" s="3"/>
      <c r="C18" s="146"/>
      <c r="D18" s="8">
        <v>1.5</v>
      </c>
      <c r="E18" s="2" t="s">
        <v>72</v>
      </c>
      <c r="F18" s="187">
        <f>'管理シート（本体）'!BU23</f>
        <v>0</v>
      </c>
      <c r="G18" s="182" t="e">
        <f>'R7.12'!I18</f>
        <v>#N/A</v>
      </c>
      <c r="H18" s="182" t="e">
        <f>'管理シート（本体）'!BX23</f>
        <v>#N/A</v>
      </c>
      <c r="I18" s="182" t="e">
        <f t="shared" si="0"/>
        <v>#N/A</v>
      </c>
      <c r="J18" s="183"/>
    </row>
    <row r="19" spans="1:10">
      <c r="A19" s="152"/>
      <c r="B19" s="152"/>
      <c r="C19" s="185"/>
      <c r="D19" s="8">
        <v>1.5</v>
      </c>
      <c r="E19" s="2" t="s">
        <v>73</v>
      </c>
      <c r="F19" s="187">
        <f>'管理シート（本体）'!BU24</f>
        <v>0</v>
      </c>
      <c r="G19" s="182" t="e">
        <f>'R7.12'!I19</f>
        <v>#N/A</v>
      </c>
      <c r="H19" s="182" t="e">
        <f>'管理シート（本体）'!BX24</f>
        <v>#N/A</v>
      </c>
      <c r="I19" s="182" t="e">
        <f t="shared" si="0"/>
        <v>#N/A</v>
      </c>
      <c r="J19" s="183"/>
    </row>
    <row r="20" spans="1:10">
      <c r="A20" s="2">
        <v>8</v>
      </c>
      <c r="B20" s="2"/>
      <c r="C20" s="147"/>
      <c r="D20" s="8">
        <v>1.5</v>
      </c>
      <c r="E20" s="2" t="s">
        <v>72</v>
      </c>
      <c r="F20" s="187">
        <f>'管理シート（本体）'!BU25</f>
        <v>0</v>
      </c>
      <c r="G20" s="182" t="e">
        <f>'R7.12'!I20</f>
        <v>#N/A</v>
      </c>
      <c r="H20" s="182" t="e">
        <f>'管理シート（本体）'!BX25</f>
        <v>#N/A</v>
      </c>
      <c r="I20" s="182" t="e">
        <f t="shared" si="0"/>
        <v>#N/A</v>
      </c>
      <c r="J20" s="183"/>
    </row>
    <row r="21" spans="1:10">
      <c r="A21" s="2">
        <v>9</v>
      </c>
      <c r="B21" s="2"/>
      <c r="C21" s="147"/>
      <c r="D21" s="8">
        <v>1.5</v>
      </c>
      <c r="E21" s="2" t="s">
        <v>72</v>
      </c>
      <c r="F21" s="187">
        <f>'管理シート（本体）'!BU26</f>
        <v>0</v>
      </c>
      <c r="G21" s="182" t="e">
        <f>'R7.12'!I21</f>
        <v>#N/A</v>
      </c>
      <c r="H21" s="182" t="e">
        <f>'管理シート（本体）'!BX26</f>
        <v>#N/A</v>
      </c>
      <c r="I21" s="182" t="e">
        <f t="shared" si="0"/>
        <v>#N/A</v>
      </c>
      <c r="J21" s="183"/>
    </row>
    <row r="22" spans="1:10">
      <c r="A22" s="2">
        <v>10</v>
      </c>
      <c r="B22" s="2"/>
      <c r="C22" s="147"/>
      <c r="D22" s="8">
        <v>1.5</v>
      </c>
      <c r="E22" s="2" t="s">
        <v>72</v>
      </c>
      <c r="F22" s="187">
        <f>'管理シート（本体）'!BU27</f>
        <v>0</v>
      </c>
      <c r="G22" s="182" t="e">
        <f>'R7.12'!I22</f>
        <v>#N/A</v>
      </c>
      <c r="H22" s="182" t="e">
        <f>'管理シート（本体）'!BX27</f>
        <v>#N/A</v>
      </c>
      <c r="I22" s="182" t="e">
        <f t="shared" si="0"/>
        <v>#N/A</v>
      </c>
      <c r="J22" s="183"/>
    </row>
    <row r="23" spans="1:10">
      <c r="A23" s="3">
        <v>11</v>
      </c>
      <c r="B23" s="3"/>
      <c r="C23" s="146"/>
      <c r="D23" s="8">
        <v>1.5</v>
      </c>
      <c r="E23" s="2" t="s">
        <v>72</v>
      </c>
      <c r="F23" s="187">
        <f>'管理シート（本体）'!BU28</f>
        <v>0</v>
      </c>
      <c r="G23" s="182" t="e">
        <f>'R7.12'!I23</f>
        <v>#N/A</v>
      </c>
      <c r="H23" s="182" t="e">
        <f>'管理シート（本体）'!BX28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107</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'管理シート（本体）'!CA13</f>
        <v>0</v>
      </c>
      <c r="G8" s="182" t="e">
        <f>'R8.01'!I8</f>
        <v>#N/A</v>
      </c>
      <c r="H8" s="182" t="e">
        <f>'管理シート（本体）'!CD13</f>
        <v>#N/A</v>
      </c>
      <c r="I8" s="182" t="e">
        <f>G8-H8</f>
        <v>#N/A</v>
      </c>
      <c r="J8" s="183"/>
    </row>
    <row r="9" spans="1:10">
      <c r="A9" s="152"/>
      <c r="B9" s="152"/>
      <c r="C9" s="185"/>
      <c r="D9" s="8">
        <v>1.5</v>
      </c>
      <c r="E9" s="2" t="s">
        <v>73</v>
      </c>
      <c r="F9" s="187">
        <f>'管理シート（本体）'!CA14</f>
        <v>0</v>
      </c>
      <c r="G9" s="182" t="e">
        <f>'R8.01'!I9</f>
        <v>#N/A</v>
      </c>
      <c r="H9" s="182" t="e">
        <f>'管理シート（本体）'!CD14</f>
        <v>#N/A</v>
      </c>
      <c r="I9" s="182" t="e">
        <f>G9-H9</f>
        <v>#N/A</v>
      </c>
      <c r="J9" s="183"/>
    </row>
    <row r="10" spans="1:10">
      <c r="A10" s="3">
        <v>2</v>
      </c>
      <c r="B10" s="3"/>
      <c r="C10" s="146"/>
      <c r="D10" s="8">
        <v>1.5</v>
      </c>
      <c r="E10" s="2" t="s">
        <v>72</v>
      </c>
      <c r="F10" s="187">
        <f>'管理シート（本体）'!CA15</f>
        <v>0</v>
      </c>
      <c r="G10" s="182" t="e">
        <f>'R8.01'!I10</f>
        <v>#N/A</v>
      </c>
      <c r="H10" s="182" t="e">
        <f>'管理シート（本体）'!CD15</f>
        <v>#N/A</v>
      </c>
      <c r="I10" s="182" t="e">
        <f t="shared" ref="I10:I23" si="0">G10-H10</f>
        <v>#N/A</v>
      </c>
      <c r="J10" s="183"/>
    </row>
    <row r="11" spans="1:10">
      <c r="A11" s="5"/>
      <c r="B11" s="5"/>
      <c r="C11" s="186"/>
      <c r="D11" s="8">
        <v>1.5</v>
      </c>
      <c r="E11" s="2" t="s">
        <v>73</v>
      </c>
      <c r="F11" s="187">
        <f>'管理シート（本体）'!CA16</f>
        <v>0</v>
      </c>
      <c r="G11" s="182" t="e">
        <f>'R8.01'!I11</f>
        <v>#N/A</v>
      </c>
      <c r="H11" s="182" t="e">
        <f>'管理シート（本体）'!CD16</f>
        <v>#N/A</v>
      </c>
      <c r="I11" s="182" t="e">
        <f t="shared" si="0"/>
        <v>#N/A</v>
      </c>
      <c r="J11" s="183"/>
    </row>
    <row r="12" spans="1:10">
      <c r="A12" s="152"/>
      <c r="B12" s="152"/>
      <c r="C12" s="185"/>
      <c r="D12" s="8">
        <v>1.5</v>
      </c>
      <c r="E12" s="2" t="s">
        <v>20</v>
      </c>
      <c r="F12" s="187">
        <f>'管理シート（本体）'!CA17</f>
        <v>0</v>
      </c>
      <c r="G12" s="182" t="e">
        <f>'R8.01'!I12</f>
        <v>#N/A</v>
      </c>
      <c r="H12" s="182" t="e">
        <f>'管理シート（本体）'!CD17</f>
        <v>#N/A</v>
      </c>
      <c r="I12" s="182" t="e">
        <f t="shared" si="0"/>
        <v>#N/A</v>
      </c>
      <c r="J12" s="183"/>
    </row>
    <row r="13" spans="1:10">
      <c r="A13" s="2">
        <v>3</v>
      </c>
      <c r="B13" s="2"/>
      <c r="C13" s="147"/>
      <c r="D13" s="8">
        <v>1.5</v>
      </c>
      <c r="E13" s="2" t="s">
        <v>72</v>
      </c>
      <c r="F13" s="187">
        <f>'管理シート（本体）'!CA18</f>
        <v>0</v>
      </c>
      <c r="G13" s="182" t="e">
        <f>'R8.01'!I13</f>
        <v>#N/A</v>
      </c>
      <c r="H13" s="182" t="e">
        <f>'管理シート（本体）'!CD18</f>
        <v>#N/A</v>
      </c>
      <c r="I13" s="182" t="e">
        <f t="shared" si="0"/>
        <v>#N/A</v>
      </c>
      <c r="J13" s="183"/>
    </row>
    <row r="14" spans="1:10">
      <c r="A14" s="3">
        <v>4</v>
      </c>
      <c r="B14" s="3"/>
      <c r="C14" s="146"/>
      <c r="D14" s="8">
        <v>1.5</v>
      </c>
      <c r="E14" s="2" t="s">
        <v>72</v>
      </c>
      <c r="F14" s="187">
        <f>'管理シート（本体）'!CA19</f>
        <v>0</v>
      </c>
      <c r="G14" s="182" t="e">
        <f>'R8.01'!I14</f>
        <v>#N/A</v>
      </c>
      <c r="H14" s="182" t="e">
        <f>'管理シート（本体）'!CD19</f>
        <v>#N/A</v>
      </c>
      <c r="I14" s="182" t="e">
        <f t="shared" si="0"/>
        <v>#N/A</v>
      </c>
      <c r="J14" s="183"/>
    </row>
    <row r="15" spans="1:10">
      <c r="A15" s="152"/>
      <c r="B15" s="152"/>
      <c r="C15" s="185"/>
      <c r="D15" s="8">
        <v>1.5</v>
      </c>
      <c r="E15" s="2" t="s">
        <v>73</v>
      </c>
      <c r="F15" s="187">
        <f>'管理シート（本体）'!CA20</f>
        <v>0</v>
      </c>
      <c r="G15" s="182" t="e">
        <f>'R8.01'!I15</f>
        <v>#N/A</v>
      </c>
      <c r="H15" s="182" t="e">
        <f>'管理シート（本体）'!CD20</f>
        <v>#N/A</v>
      </c>
      <c r="I15" s="182" t="e">
        <f t="shared" si="0"/>
        <v>#N/A</v>
      </c>
      <c r="J15" s="183"/>
    </row>
    <row r="16" spans="1:10">
      <c r="A16" s="2">
        <v>5</v>
      </c>
      <c r="B16" s="2"/>
      <c r="C16" s="147"/>
      <c r="D16" s="8">
        <v>1.5</v>
      </c>
      <c r="E16" s="2" t="s">
        <v>73</v>
      </c>
      <c r="F16" s="187">
        <f>'管理シート（本体）'!CA21</f>
        <v>0</v>
      </c>
      <c r="G16" s="182" t="e">
        <f>'R8.01'!I16</f>
        <v>#N/A</v>
      </c>
      <c r="H16" s="182" t="e">
        <f>'管理シート（本体）'!CD21</f>
        <v>#N/A</v>
      </c>
      <c r="I16" s="182" t="e">
        <f t="shared" si="0"/>
        <v>#N/A</v>
      </c>
      <c r="J16" s="183"/>
    </row>
    <row r="17" spans="1:10">
      <c r="A17" s="2">
        <v>6</v>
      </c>
      <c r="B17" s="2"/>
      <c r="C17" s="147"/>
      <c r="D17" s="8">
        <v>1.5</v>
      </c>
      <c r="E17" s="2" t="s">
        <v>72</v>
      </c>
      <c r="F17" s="187">
        <f>'管理シート（本体）'!CA22</f>
        <v>0</v>
      </c>
      <c r="G17" s="182" t="e">
        <f>'R8.01'!I17</f>
        <v>#N/A</v>
      </c>
      <c r="H17" s="182" t="e">
        <f>'管理シート（本体）'!CD22</f>
        <v>#N/A</v>
      </c>
      <c r="I17" s="182" t="e">
        <f t="shared" si="0"/>
        <v>#N/A</v>
      </c>
      <c r="J17" s="183"/>
    </row>
    <row r="18" spans="1:10">
      <c r="A18" s="3">
        <v>7</v>
      </c>
      <c r="B18" s="3"/>
      <c r="C18" s="146"/>
      <c r="D18" s="8">
        <v>1.5</v>
      </c>
      <c r="E18" s="2" t="s">
        <v>72</v>
      </c>
      <c r="F18" s="187">
        <f>'管理シート（本体）'!CA23</f>
        <v>0</v>
      </c>
      <c r="G18" s="182" t="e">
        <f>'R8.01'!I18</f>
        <v>#N/A</v>
      </c>
      <c r="H18" s="182" t="e">
        <f>'管理シート（本体）'!CD23</f>
        <v>#N/A</v>
      </c>
      <c r="I18" s="182" t="e">
        <f t="shared" si="0"/>
        <v>#N/A</v>
      </c>
      <c r="J18" s="183"/>
    </row>
    <row r="19" spans="1:10">
      <c r="A19" s="152"/>
      <c r="B19" s="152"/>
      <c r="C19" s="185"/>
      <c r="D19" s="8">
        <v>1.5</v>
      </c>
      <c r="E19" s="2" t="s">
        <v>73</v>
      </c>
      <c r="F19" s="187">
        <f>'管理シート（本体）'!CA24</f>
        <v>0</v>
      </c>
      <c r="G19" s="182" t="e">
        <f>'R8.01'!I19</f>
        <v>#N/A</v>
      </c>
      <c r="H19" s="182" t="e">
        <f>'管理シート（本体）'!CD24</f>
        <v>#N/A</v>
      </c>
      <c r="I19" s="182" t="e">
        <f t="shared" si="0"/>
        <v>#N/A</v>
      </c>
      <c r="J19" s="183"/>
    </row>
    <row r="20" spans="1:10">
      <c r="A20" s="2">
        <v>8</v>
      </c>
      <c r="B20" s="2"/>
      <c r="C20" s="147"/>
      <c r="D20" s="8">
        <v>1.5</v>
      </c>
      <c r="E20" s="2" t="s">
        <v>72</v>
      </c>
      <c r="F20" s="187">
        <f>'管理シート（本体）'!CA25</f>
        <v>0</v>
      </c>
      <c r="G20" s="182" t="e">
        <f>'R8.01'!I20</f>
        <v>#N/A</v>
      </c>
      <c r="H20" s="182" t="e">
        <f>'管理シート（本体）'!CD25</f>
        <v>#N/A</v>
      </c>
      <c r="I20" s="182" t="e">
        <f t="shared" si="0"/>
        <v>#N/A</v>
      </c>
      <c r="J20" s="183"/>
    </row>
    <row r="21" spans="1:10">
      <c r="A21" s="2">
        <v>9</v>
      </c>
      <c r="B21" s="2"/>
      <c r="C21" s="147"/>
      <c r="D21" s="8">
        <v>1.5</v>
      </c>
      <c r="E21" s="2" t="s">
        <v>72</v>
      </c>
      <c r="F21" s="187">
        <f>'管理シート（本体）'!CA26</f>
        <v>0</v>
      </c>
      <c r="G21" s="182" t="e">
        <f>'R8.01'!I21</f>
        <v>#N/A</v>
      </c>
      <c r="H21" s="182" t="e">
        <f>'管理シート（本体）'!CD26</f>
        <v>#N/A</v>
      </c>
      <c r="I21" s="182" t="e">
        <f t="shared" si="0"/>
        <v>#N/A</v>
      </c>
      <c r="J21" s="183"/>
    </row>
    <row r="22" spans="1:10">
      <c r="A22" s="2">
        <v>10</v>
      </c>
      <c r="B22" s="2"/>
      <c r="C22" s="147"/>
      <c r="D22" s="8">
        <v>1.5</v>
      </c>
      <c r="E22" s="2" t="s">
        <v>72</v>
      </c>
      <c r="F22" s="187">
        <f>'管理シート（本体）'!CA27</f>
        <v>0</v>
      </c>
      <c r="G22" s="182" t="e">
        <f>'R8.01'!I22</f>
        <v>#N/A</v>
      </c>
      <c r="H22" s="182" t="e">
        <f>'管理シート（本体）'!CD27</f>
        <v>#N/A</v>
      </c>
      <c r="I22" s="182" t="e">
        <f t="shared" si="0"/>
        <v>#N/A</v>
      </c>
      <c r="J22" s="183"/>
    </row>
    <row r="23" spans="1:10">
      <c r="A23" s="3">
        <v>11</v>
      </c>
      <c r="B23" s="3"/>
      <c r="C23" s="146"/>
      <c r="D23" s="8">
        <v>1.5</v>
      </c>
      <c r="E23" s="2" t="s">
        <v>72</v>
      </c>
      <c r="F23" s="187">
        <f>'管理シート（本体）'!CA28</f>
        <v>0</v>
      </c>
      <c r="G23" s="182" t="e">
        <f>'R8.01'!I23</f>
        <v>#N/A</v>
      </c>
      <c r="H23" s="182" t="e">
        <f>'管理シート（本体）'!CD28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108</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'管理シート（本体）'!CG13</f>
        <v>0</v>
      </c>
      <c r="G8" s="182" t="e">
        <f>'R8.02'!I8</f>
        <v>#N/A</v>
      </c>
      <c r="H8" s="182" t="e">
        <f>'管理シート（本体）'!CJ13</f>
        <v>#N/A</v>
      </c>
      <c r="I8" s="182" t="e">
        <f>G8-H8</f>
        <v>#N/A</v>
      </c>
      <c r="J8" s="183"/>
    </row>
    <row r="9" spans="1:10">
      <c r="A9" s="152"/>
      <c r="B9" s="152"/>
      <c r="C9" s="185"/>
      <c r="D9" s="8">
        <v>1.5</v>
      </c>
      <c r="E9" s="2" t="s">
        <v>73</v>
      </c>
      <c r="F9" s="187">
        <f>'管理シート（本体）'!CG14</f>
        <v>0</v>
      </c>
      <c r="G9" s="182" t="e">
        <f>'R8.02'!I9</f>
        <v>#N/A</v>
      </c>
      <c r="H9" s="182" t="e">
        <f>'管理シート（本体）'!CJ14</f>
        <v>#N/A</v>
      </c>
      <c r="I9" s="182" t="e">
        <f>G9-H9</f>
        <v>#N/A</v>
      </c>
      <c r="J9" s="183"/>
    </row>
    <row r="10" spans="1:10">
      <c r="A10" s="3">
        <v>2</v>
      </c>
      <c r="B10" s="3"/>
      <c r="C10" s="146"/>
      <c r="D10" s="8">
        <v>1.5</v>
      </c>
      <c r="E10" s="2" t="s">
        <v>72</v>
      </c>
      <c r="F10" s="187">
        <f>'管理シート（本体）'!CG15</f>
        <v>0</v>
      </c>
      <c r="G10" s="182" t="e">
        <f>'R8.02'!I10</f>
        <v>#N/A</v>
      </c>
      <c r="H10" s="182" t="e">
        <f>'管理シート（本体）'!CJ15</f>
        <v>#N/A</v>
      </c>
      <c r="I10" s="182" t="e">
        <f t="shared" ref="I10:I23" si="0">G10-H10</f>
        <v>#N/A</v>
      </c>
      <c r="J10" s="183"/>
    </row>
    <row r="11" spans="1:10">
      <c r="A11" s="5"/>
      <c r="B11" s="5"/>
      <c r="C11" s="186"/>
      <c r="D11" s="8">
        <v>1.5</v>
      </c>
      <c r="E11" s="2" t="s">
        <v>73</v>
      </c>
      <c r="F11" s="187">
        <f>'管理シート（本体）'!CG16</f>
        <v>0</v>
      </c>
      <c r="G11" s="182" t="e">
        <f>'R8.02'!I11</f>
        <v>#N/A</v>
      </c>
      <c r="H11" s="182" t="e">
        <f>'管理シート（本体）'!CJ16</f>
        <v>#N/A</v>
      </c>
      <c r="I11" s="182" t="e">
        <f t="shared" si="0"/>
        <v>#N/A</v>
      </c>
      <c r="J11" s="183"/>
    </row>
    <row r="12" spans="1:10">
      <c r="A12" s="152"/>
      <c r="B12" s="152"/>
      <c r="C12" s="185"/>
      <c r="D12" s="8">
        <v>1.5</v>
      </c>
      <c r="E12" s="2" t="s">
        <v>20</v>
      </c>
      <c r="F12" s="187">
        <f>'管理シート（本体）'!CG17</f>
        <v>0</v>
      </c>
      <c r="G12" s="182" t="e">
        <f>'R8.02'!I12</f>
        <v>#N/A</v>
      </c>
      <c r="H12" s="182" t="e">
        <f>'管理シート（本体）'!CJ17</f>
        <v>#N/A</v>
      </c>
      <c r="I12" s="182" t="e">
        <f t="shared" si="0"/>
        <v>#N/A</v>
      </c>
      <c r="J12" s="183"/>
    </row>
    <row r="13" spans="1:10">
      <c r="A13" s="2">
        <v>3</v>
      </c>
      <c r="B13" s="2"/>
      <c r="C13" s="147"/>
      <c r="D13" s="8">
        <v>1.5</v>
      </c>
      <c r="E13" s="2" t="s">
        <v>72</v>
      </c>
      <c r="F13" s="187">
        <f>'管理シート（本体）'!CG18</f>
        <v>0</v>
      </c>
      <c r="G13" s="182" t="e">
        <f>'R8.02'!I13</f>
        <v>#N/A</v>
      </c>
      <c r="H13" s="182" t="e">
        <f>'管理シート（本体）'!CJ18</f>
        <v>#N/A</v>
      </c>
      <c r="I13" s="182" t="e">
        <f t="shared" si="0"/>
        <v>#N/A</v>
      </c>
      <c r="J13" s="183"/>
    </row>
    <row r="14" spans="1:10">
      <c r="A14" s="3">
        <v>4</v>
      </c>
      <c r="B14" s="3"/>
      <c r="C14" s="146"/>
      <c r="D14" s="8">
        <v>1.5</v>
      </c>
      <c r="E14" s="2" t="s">
        <v>72</v>
      </c>
      <c r="F14" s="187">
        <f>'管理シート（本体）'!CG19</f>
        <v>0</v>
      </c>
      <c r="G14" s="182" t="e">
        <f>'R8.02'!I14</f>
        <v>#N/A</v>
      </c>
      <c r="H14" s="182" t="e">
        <f>'管理シート（本体）'!CJ19</f>
        <v>#N/A</v>
      </c>
      <c r="I14" s="182" t="e">
        <f t="shared" si="0"/>
        <v>#N/A</v>
      </c>
      <c r="J14" s="183"/>
    </row>
    <row r="15" spans="1:10">
      <c r="A15" s="152"/>
      <c r="B15" s="152"/>
      <c r="C15" s="185"/>
      <c r="D15" s="8">
        <v>1.5</v>
      </c>
      <c r="E15" s="2" t="s">
        <v>73</v>
      </c>
      <c r="F15" s="187">
        <f>'管理シート（本体）'!CG20</f>
        <v>0</v>
      </c>
      <c r="G15" s="182" t="e">
        <f>'R8.02'!I15</f>
        <v>#N/A</v>
      </c>
      <c r="H15" s="182" t="e">
        <f>'管理シート（本体）'!CJ20</f>
        <v>#N/A</v>
      </c>
      <c r="I15" s="182" t="e">
        <f t="shared" si="0"/>
        <v>#N/A</v>
      </c>
      <c r="J15" s="183"/>
    </row>
    <row r="16" spans="1:10">
      <c r="A16" s="2">
        <v>5</v>
      </c>
      <c r="B16" s="2"/>
      <c r="C16" s="147"/>
      <c r="D16" s="8">
        <v>1.5</v>
      </c>
      <c r="E16" s="2" t="s">
        <v>73</v>
      </c>
      <c r="F16" s="187">
        <f>'管理シート（本体）'!CG21</f>
        <v>0</v>
      </c>
      <c r="G16" s="182" t="e">
        <f>'R8.02'!I16</f>
        <v>#N/A</v>
      </c>
      <c r="H16" s="182" t="e">
        <f>'管理シート（本体）'!CJ21</f>
        <v>#N/A</v>
      </c>
      <c r="I16" s="182" t="e">
        <f t="shared" si="0"/>
        <v>#N/A</v>
      </c>
      <c r="J16" s="183"/>
    </row>
    <row r="17" spans="1:10">
      <c r="A17" s="2">
        <v>6</v>
      </c>
      <c r="B17" s="2"/>
      <c r="C17" s="147"/>
      <c r="D17" s="8">
        <v>1.5</v>
      </c>
      <c r="E17" s="2" t="s">
        <v>72</v>
      </c>
      <c r="F17" s="187">
        <f>'管理シート（本体）'!CG22</f>
        <v>0</v>
      </c>
      <c r="G17" s="182" t="e">
        <f>'R8.02'!I17</f>
        <v>#N/A</v>
      </c>
      <c r="H17" s="182" t="e">
        <f>'管理シート（本体）'!CJ22</f>
        <v>#N/A</v>
      </c>
      <c r="I17" s="182" t="e">
        <f t="shared" si="0"/>
        <v>#N/A</v>
      </c>
      <c r="J17" s="183"/>
    </row>
    <row r="18" spans="1:10">
      <c r="A18" s="3">
        <v>7</v>
      </c>
      <c r="B18" s="3"/>
      <c r="C18" s="146"/>
      <c r="D18" s="8">
        <v>1.5</v>
      </c>
      <c r="E18" s="2" t="s">
        <v>72</v>
      </c>
      <c r="F18" s="187">
        <f>'管理シート（本体）'!CG23</f>
        <v>0</v>
      </c>
      <c r="G18" s="182" t="e">
        <f>'R8.02'!I18</f>
        <v>#N/A</v>
      </c>
      <c r="H18" s="182" t="e">
        <f>'管理シート（本体）'!CJ23</f>
        <v>#N/A</v>
      </c>
      <c r="I18" s="182" t="e">
        <f t="shared" si="0"/>
        <v>#N/A</v>
      </c>
      <c r="J18" s="183"/>
    </row>
    <row r="19" spans="1:10">
      <c r="A19" s="152"/>
      <c r="B19" s="152"/>
      <c r="C19" s="185"/>
      <c r="D19" s="8">
        <v>1.5</v>
      </c>
      <c r="E19" s="2" t="s">
        <v>73</v>
      </c>
      <c r="F19" s="187">
        <f>'管理シート（本体）'!CG24</f>
        <v>0</v>
      </c>
      <c r="G19" s="182" t="e">
        <f>'R8.02'!I19</f>
        <v>#N/A</v>
      </c>
      <c r="H19" s="182" t="e">
        <f>'管理シート（本体）'!CJ24</f>
        <v>#N/A</v>
      </c>
      <c r="I19" s="182" t="e">
        <f t="shared" si="0"/>
        <v>#N/A</v>
      </c>
      <c r="J19" s="183"/>
    </row>
    <row r="20" spans="1:10">
      <c r="A20" s="2">
        <v>8</v>
      </c>
      <c r="B20" s="2"/>
      <c r="C20" s="147"/>
      <c r="D20" s="8">
        <v>1.5</v>
      </c>
      <c r="E20" s="2" t="s">
        <v>72</v>
      </c>
      <c r="F20" s="187">
        <f>'管理シート（本体）'!CG25</f>
        <v>0</v>
      </c>
      <c r="G20" s="182" t="e">
        <f>'R8.02'!I20</f>
        <v>#N/A</v>
      </c>
      <c r="H20" s="182" t="e">
        <f>'管理シート（本体）'!CJ25</f>
        <v>#N/A</v>
      </c>
      <c r="I20" s="182" t="e">
        <f t="shared" si="0"/>
        <v>#N/A</v>
      </c>
      <c r="J20" s="183"/>
    </row>
    <row r="21" spans="1:10">
      <c r="A21" s="2">
        <v>9</v>
      </c>
      <c r="B21" s="2"/>
      <c r="C21" s="147"/>
      <c r="D21" s="8">
        <v>1.5</v>
      </c>
      <c r="E21" s="2" t="s">
        <v>72</v>
      </c>
      <c r="F21" s="187">
        <f>'管理シート（本体）'!CG26</f>
        <v>0</v>
      </c>
      <c r="G21" s="182" t="e">
        <f>'R8.02'!I21</f>
        <v>#N/A</v>
      </c>
      <c r="H21" s="182" t="e">
        <f>'管理シート（本体）'!CJ26</f>
        <v>#N/A</v>
      </c>
      <c r="I21" s="182" t="e">
        <f t="shared" si="0"/>
        <v>#N/A</v>
      </c>
      <c r="J21" s="183"/>
    </row>
    <row r="22" spans="1:10">
      <c r="A22" s="2">
        <v>10</v>
      </c>
      <c r="B22" s="2"/>
      <c r="C22" s="147"/>
      <c r="D22" s="8">
        <v>1.5</v>
      </c>
      <c r="E22" s="2" t="s">
        <v>72</v>
      </c>
      <c r="F22" s="187">
        <f>'管理シート（本体）'!CG27</f>
        <v>0</v>
      </c>
      <c r="G22" s="182" t="e">
        <f>'R8.02'!I22</f>
        <v>#N/A</v>
      </c>
      <c r="H22" s="182" t="e">
        <f>'管理シート（本体）'!CJ27</f>
        <v>#N/A</v>
      </c>
      <c r="I22" s="182" t="e">
        <f t="shared" si="0"/>
        <v>#N/A</v>
      </c>
      <c r="J22" s="183"/>
    </row>
    <row r="23" spans="1:10">
      <c r="A23" s="3">
        <v>11</v>
      </c>
      <c r="B23" s="3"/>
      <c r="C23" s="146"/>
      <c r="D23" s="8">
        <v>1.5</v>
      </c>
      <c r="E23" s="2" t="s">
        <v>72</v>
      </c>
      <c r="F23" s="187">
        <f>'管理シート（本体）'!CG28</f>
        <v>0</v>
      </c>
      <c r="G23" s="182" t="e">
        <f>'R8.02'!I23</f>
        <v>#N/A</v>
      </c>
      <c r="H23" s="182" t="e">
        <f>'管理シート（本体）'!CJ28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109</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'管理シート（本体）'!CM13</f>
        <v>0</v>
      </c>
      <c r="G8" s="182" t="e">
        <f>'R8.03'!I8</f>
        <v>#N/A</v>
      </c>
      <c r="H8" s="182" t="e">
        <f>'管理シート（本体）'!CP13</f>
        <v>#N/A</v>
      </c>
      <c r="I8" s="182" t="e">
        <f>G8-H8</f>
        <v>#N/A</v>
      </c>
      <c r="J8" s="183"/>
    </row>
    <row r="9" spans="1:10">
      <c r="A9" s="152"/>
      <c r="B9" s="152"/>
      <c r="C9" s="185"/>
      <c r="D9" s="8">
        <v>1.5</v>
      </c>
      <c r="E9" s="2" t="s">
        <v>73</v>
      </c>
      <c r="F9" s="187">
        <f>'管理シート（本体）'!CM14</f>
        <v>0</v>
      </c>
      <c r="G9" s="182" t="e">
        <f>'R8.03'!I9</f>
        <v>#N/A</v>
      </c>
      <c r="H9" s="182" t="e">
        <f>'管理シート（本体）'!CP14</f>
        <v>#N/A</v>
      </c>
      <c r="I9" s="182" t="e">
        <f>G9-H9</f>
        <v>#N/A</v>
      </c>
      <c r="J9" s="183"/>
    </row>
    <row r="10" spans="1:10">
      <c r="A10" s="3">
        <v>2</v>
      </c>
      <c r="B10" s="3"/>
      <c r="C10" s="146"/>
      <c r="D10" s="8">
        <v>1.5</v>
      </c>
      <c r="E10" s="2" t="s">
        <v>72</v>
      </c>
      <c r="F10" s="187">
        <f>'管理シート（本体）'!CM15</f>
        <v>0</v>
      </c>
      <c r="G10" s="182" t="e">
        <f>'R8.03'!I10</f>
        <v>#N/A</v>
      </c>
      <c r="H10" s="182" t="e">
        <f>'管理シート（本体）'!CP15</f>
        <v>#N/A</v>
      </c>
      <c r="I10" s="182" t="e">
        <f t="shared" ref="I10:I23" si="0">G10-H10</f>
        <v>#N/A</v>
      </c>
      <c r="J10" s="183"/>
    </row>
    <row r="11" spans="1:10">
      <c r="A11" s="5"/>
      <c r="B11" s="5"/>
      <c r="C11" s="186"/>
      <c r="D11" s="8">
        <v>1.5</v>
      </c>
      <c r="E11" s="2" t="s">
        <v>73</v>
      </c>
      <c r="F11" s="187">
        <f>'管理シート（本体）'!CM16</f>
        <v>0</v>
      </c>
      <c r="G11" s="182" t="e">
        <f>'R8.03'!I11</f>
        <v>#N/A</v>
      </c>
      <c r="H11" s="182" t="e">
        <f>'管理シート（本体）'!CP16</f>
        <v>#N/A</v>
      </c>
      <c r="I11" s="182" t="e">
        <f t="shared" si="0"/>
        <v>#N/A</v>
      </c>
      <c r="J11" s="183"/>
    </row>
    <row r="12" spans="1:10">
      <c r="A12" s="152"/>
      <c r="B12" s="152"/>
      <c r="C12" s="185"/>
      <c r="D12" s="8">
        <v>1.5</v>
      </c>
      <c r="E12" s="2" t="s">
        <v>20</v>
      </c>
      <c r="F12" s="187">
        <f>'管理シート（本体）'!CM17</f>
        <v>0</v>
      </c>
      <c r="G12" s="182" t="e">
        <f>'R8.03'!I12</f>
        <v>#N/A</v>
      </c>
      <c r="H12" s="182" t="e">
        <f>'管理シート（本体）'!CP17</f>
        <v>#N/A</v>
      </c>
      <c r="I12" s="182" t="e">
        <f t="shared" si="0"/>
        <v>#N/A</v>
      </c>
      <c r="J12" s="183"/>
    </row>
    <row r="13" spans="1:10">
      <c r="A13" s="2">
        <v>3</v>
      </c>
      <c r="B13" s="2"/>
      <c r="C13" s="147"/>
      <c r="D13" s="8">
        <v>1.5</v>
      </c>
      <c r="E13" s="2" t="s">
        <v>72</v>
      </c>
      <c r="F13" s="187">
        <f>'管理シート（本体）'!CM18</f>
        <v>0</v>
      </c>
      <c r="G13" s="182" t="e">
        <f>'R8.03'!I13</f>
        <v>#N/A</v>
      </c>
      <c r="H13" s="182" t="e">
        <f>'管理シート（本体）'!CP18</f>
        <v>#N/A</v>
      </c>
      <c r="I13" s="182" t="e">
        <f t="shared" si="0"/>
        <v>#N/A</v>
      </c>
      <c r="J13" s="183"/>
    </row>
    <row r="14" spans="1:10">
      <c r="A14" s="3">
        <v>4</v>
      </c>
      <c r="B14" s="3"/>
      <c r="C14" s="146"/>
      <c r="D14" s="8">
        <v>1.5</v>
      </c>
      <c r="E14" s="2" t="s">
        <v>72</v>
      </c>
      <c r="F14" s="187">
        <f>'管理シート（本体）'!CM19</f>
        <v>0</v>
      </c>
      <c r="G14" s="182" t="e">
        <f>'R8.03'!I14</f>
        <v>#N/A</v>
      </c>
      <c r="H14" s="182" t="e">
        <f>'管理シート（本体）'!CP19</f>
        <v>#N/A</v>
      </c>
      <c r="I14" s="182" t="e">
        <f t="shared" si="0"/>
        <v>#N/A</v>
      </c>
      <c r="J14" s="183"/>
    </row>
    <row r="15" spans="1:10">
      <c r="A15" s="152"/>
      <c r="B15" s="152"/>
      <c r="C15" s="185"/>
      <c r="D15" s="8">
        <v>1.5</v>
      </c>
      <c r="E15" s="2" t="s">
        <v>73</v>
      </c>
      <c r="F15" s="187">
        <f>'管理シート（本体）'!CM20</f>
        <v>0</v>
      </c>
      <c r="G15" s="182" t="e">
        <f>'R8.03'!I15</f>
        <v>#N/A</v>
      </c>
      <c r="H15" s="182" t="e">
        <f>'管理シート（本体）'!CP20</f>
        <v>#N/A</v>
      </c>
      <c r="I15" s="182" t="e">
        <f t="shared" si="0"/>
        <v>#N/A</v>
      </c>
      <c r="J15" s="183"/>
    </row>
    <row r="16" spans="1:10">
      <c r="A16" s="2">
        <v>5</v>
      </c>
      <c r="B16" s="2"/>
      <c r="C16" s="147"/>
      <c r="D16" s="8">
        <v>1.5</v>
      </c>
      <c r="E16" s="2" t="s">
        <v>73</v>
      </c>
      <c r="F16" s="187">
        <f>'管理シート（本体）'!CM21</f>
        <v>0</v>
      </c>
      <c r="G16" s="182" t="e">
        <f>'R8.03'!I16</f>
        <v>#N/A</v>
      </c>
      <c r="H16" s="182" t="e">
        <f>'管理シート（本体）'!CP21</f>
        <v>#N/A</v>
      </c>
      <c r="I16" s="182" t="e">
        <f t="shared" si="0"/>
        <v>#N/A</v>
      </c>
      <c r="J16" s="183"/>
    </row>
    <row r="17" spans="1:10">
      <c r="A17" s="2">
        <v>6</v>
      </c>
      <c r="B17" s="2"/>
      <c r="C17" s="147"/>
      <c r="D17" s="8">
        <v>1.5</v>
      </c>
      <c r="E17" s="2" t="s">
        <v>72</v>
      </c>
      <c r="F17" s="187">
        <f>'管理シート（本体）'!CM22</f>
        <v>0</v>
      </c>
      <c r="G17" s="182" t="e">
        <f>'R8.03'!I17</f>
        <v>#N/A</v>
      </c>
      <c r="H17" s="182" t="e">
        <f>'管理シート（本体）'!CP22</f>
        <v>#N/A</v>
      </c>
      <c r="I17" s="182" t="e">
        <f t="shared" si="0"/>
        <v>#N/A</v>
      </c>
      <c r="J17" s="183"/>
    </row>
    <row r="18" spans="1:10">
      <c r="A18" s="3">
        <v>7</v>
      </c>
      <c r="B18" s="3"/>
      <c r="C18" s="146"/>
      <c r="D18" s="8">
        <v>1.5</v>
      </c>
      <c r="E18" s="2" t="s">
        <v>72</v>
      </c>
      <c r="F18" s="187">
        <f>'管理シート（本体）'!CM23</f>
        <v>0</v>
      </c>
      <c r="G18" s="182" t="e">
        <f>'R8.03'!I18</f>
        <v>#N/A</v>
      </c>
      <c r="H18" s="182" t="e">
        <f>'管理シート（本体）'!CP23</f>
        <v>#N/A</v>
      </c>
      <c r="I18" s="182" t="e">
        <f t="shared" si="0"/>
        <v>#N/A</v>
      </c>
      <c r="J18" s="183"/>
    </row>
    <row r="19" spans="1:10">
      <c r="A19" s="152"/>
      <c r="B19" s="152"/>
      <c r="C19" s="185"/>
      <c r="D19" s="8">
        <v>1.5</v>
      </c>
      <c r="E19" s="2" t="s">
        <v>73</v>
      </c>
      <c r="F19" s="187">
        <f>'管理シート（本体）'!CM24</f>
        <v>0</v>
      </c>
      <c r="G19" s="182" t="e">
        <f>'R8.03'!I19</f>
        <v>#N/A</v>
      </c>
      <c r="H19" s="182" t="e">
        <f>'管理シート（本体）'!CP24</f>
        <v>#N/A</v>
      </c>
      <c r="I19" s="182" t="e">
        <f t="shared" si="0"/>
        <v>#N/A</v>
      </c>
      <c r="J19" s="183"/>
    </row>
    <row r="20" spans="1:10">
      <c r="A20" s="2">
        <v>8</v>
      </c>
      <c r="B20" s="2"/>
      <c r="C20" s="147"/>
      <c r="D20" s="8">
        <v>1.5</v>
      </c>
      <c r="E20" s="2" t="s">
        <v>72</v>
      </c>
      <c r="F20" s="187">
        <f>'管理シート（本体）'!CM25</f>
        <v>0</v>
      </c>
      <c r="G20" s="182" t="e">
        <f>'R8.03'!I20</f>
        <v>#N/A</v>
      </c>
      <c r="H20" s="182" t="e">
        <f>'管理シート（本体）'!CP25</f>
        <v>#N/A</v>
      </c>
      <c r="I20" s="182" t="e">
        <f t="shared" si="0"/>
        <v>#N/A</v>
      </c>
      <c r="J20" s="183"/>
    </row>
    <row r="21" spans="1:10">
      <c r="A21" s="2">
        <v>9</v>
      </c>
      <c r="B21" s="2"/>
      <c r="C21" s="147"/>
      <c r="D21" s="8">
        <v>1.5</v>
      </c>
      <c r="E21" s="2" t="s">
        <v>72</v>
      </c>
      <c r="F21" s="187">
        <f>'管理シート（本体）'!CM26</f>
        <v>0</v>
      </c>
      <c r="G21" s="182" t="e">
        <f>'R8.03'!I21</f>
        <v>#N/A</v>
      </c>
      <c r="H21" s="182" t="e">
        <f>'管理シート（本体）'!CP26</f>
        <v>#N/A</v>
      </c>
      <c r="I21" s="182" t="e">
        <f t="shared" si="0"/>
        <v>#N/A</v>
      </c>
      <c r="J21" s="183"/>
    </row>
    <row r="22" spans="1:10">
      <c r="A22" s="2">
        <v>10</v>
      </c>
      <c r="B22" s="2"/>
      <c r="C22" s="147"/>
      <c r="D22" s="8">
        <v>1.5</v>
      </c>
      <c r="E22" s="2" t="s">
        <v>72</v>
      </c>
      <c r="F22" s="187">
        <f>'管理シート（本体）'!CM27</f>
        <v>0</v>
      </c>
      <c r="G22" s="182" t="e">
        <f>'R8.03'!I22</f>
        <v>#N/A</v>
      </c>
      <c r="H22" s="182" t="e">
        <f>'管理シート（本体）'!CP27</f>
        <v>#N/A</v>
      </c>
      <c r="I22" s="182" t="e">
        <f t="shared" si="0"/>
        <v>#N/A</v>
      </c>
      <c r="J22" s="183"/>
    </row>
    <row r="23" spans="1:10">
      <c r="A23" s="3">
        <v>11</v>
      </c>
      <c r="B23" s="3"/>
      <c r="C23" s="146"/>
      <c r="D23" s="8">
        <v>1.5</v>
      </c>
      <c r="E23" s="2" t="s">
        <v>72</v>
      </c>
      <c r="F23" s="187">
        <f>'管理シート（本体）'!CM28</f>
        <v>0</v>
      </c>
      <c r="G23" s="182" t="e">
        <f>'R8.03'!I23</f>
        <v>#N/A</v>
      </c>
      <c r="H23" s="182" t="e">
        <f>'管理シート（本体）'!CP28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110</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'管理シート（本体）'!CS13</f>
        <v>0</v>
      </c>
      <c r="G8" s="182" t="e">
        <f>'R8.04'!I8</f>
        <v>#N/A</v>
      </c>
      <c r="H8" s="182" t="e">
        <f>'管理シート（本体）'!CV13</f>
        <v>#N/A</v>
      </c>
      <c r="I8" s="182" t="e">
        <f>G8-H8</f>
        <v>#N/A</v>
      </c>
      <c r="J8" s="183"/>
    </row>
    <row r="9" spans="1:10">
      <c r="A9" s="152"/>
      <c r="B9" s="152"/>
      <c r="C9" s="185"/>
      <c r="D9" s="8">
        <v>1.5</v>
      </c>
      <c r="E9" s="2" t="s">
        <v>73</v>
      </c>
      <c r="F9" s="187">
        <f>'管理シート（本体）'!CS14</f>
        <v>0</v>
      </c>
      <c r="G9" s="182" t="e">
        <f>'R8.04'!I9</f>
        <v>#N/A</v>
      </c>
      <c r="H9" s="182" t="e">
        <f>'管理シート（本体）'!CV14</f>
        <v>#N/A</v>
      </c>
      <c r="I9" s="182" t="e">
        <f>G9-H9</f>
        <v>#N/A</v>
      </c>
      <c r="J9" s="183"/>
    </row>
    <row r="10" spans="1:10">
      <c r="A10" s="3">
        <v>2</v>
      </c>
      <c r="B10" s="3"/>
      <c r="C10" s="146"/>
      <c r="D10" s="8">
        <v>1.5</v>
      </c>
      <c r="E10" s="2" t="s">
        <v>72</v>
      </c>
      <c r="F10" s="187">
        <f>'管理シート（本体）'!CS15</f>
        <v>0</v>
      </c>
      <c r="G10" s="182" t="e">
        <f>'R8.04'!I10</f>
        <v>#N/A</v>
      </c>
      <c r="H10" s="182" t="e">
        <f>'管理シート（本体）'!CV15</f>
        <v>#N/A</v>
      </c>
      <c r="I10" s="182" t="e">
        <f t="shared" ref="I10:I23" si="0">G10-H10</f>
        <v>#N/A</v>
      </c>
      <c r="J10" s="183"/>
    </row>
    <row r="11" spans="1:10">
      <c r="A11" s="5"/>
      <c r="B11" s="5"/>
      <c r="C11" s="186"/>
      <c r="D11" s="8">
        <v>1.5</v>
      </c>
      <c r="E11" s="2" t="s">
        <v>73</v>
      </c>
      <c r="F11" s="187">
        <f>'管理シート（本体）'!CS16</f>
        <v>0</v>
      </c>
      <c r="G11" s="182" t="e">
        <f>'R8.04'!I11</f>
        <v>#N/A</v>
      </c>
      <c r="H11" s="182" t="e">
        <f>'管理シート（本体）'!CV16</f>
        <v>#N/A</v>
      </c>
      <c r="I11" s="182" t="e">
        <f t="shared" si="0"/>
        <v>#N/A</v>
      </c>
      <c r="J11" s="183"/>
    </row>
    <row r="12" spans="1:10">
      <c r="A12" s="152"/>
      <c r="B12" s="152"/>
      <c r="C12" s="185"/>
      <c r="D12" s="8">
        <v>1.5</v>
      </c>
      <c r="E12" s="2" t="s">
        <v>20</v>
      </c>
      <c r="F12" s="187">
        <f>'管理シート（本体）'!CS17</f>
        <v>0</v>
      </c>
      <c r="G12" s="182" t="e">
        <f>'R8.04'!I12</f>
        <v>#N/A</v>
      </c>
      <c r="H12" s="182" t="e">
        <f>'管理シート（本体）'!CV17</f>
        <v>#N/A</v>
      </c>
      <c r="I12" s="182" t="e">
        <f t="shared" si="0"/>
        <v>#N/A</v>
      </c>
      <c r="J12" s="183"/>
    </row>
    <row r="13" spans="1:10">
      <c r="A13" s="2">
        <v>3</v>
      </c>
      <c r="B13" s="2"/>
      <c r="C13" s="147"/>
      <c r="D13" s="8">
        <v>1.5</v>
      </c>
      <c r="E13" s="2" t="s">
        <v>72</v>
      </c>
      <c r="F13" s="187">
        <f>'管理シート（本体）'!CS18</f>
        <v>0</v>
      </c>
      <c r="G13" s="182" t="e">
        <f>'R8.04'!I13</f>
        <v>#N/A</v>
      </c>
      <c r="H13" s="182" t="e">
        <f>'管理シート（本体）'!CV18</f>
        <v>#N/A</v>
      </c>
      <c r="I13" s="182" t="e">
        <f t="shared" si="0"/>
        <v>#N/A</v>
      </c>
      <c r="J13" s="183"/>
    </row>
    <row r="14" spans="1:10">
      <c r="A14" s="3">
        <v>4</v>
      </c>
      <c r="B14" s="3"/>
      <c r="C14" s="146"/>
      <c r="D14" s="8">
        <v>1.5</v>
      </c>
      <c r="E14" s="2" t="s">
        <v>72</v>
      </c>
      <c r="F14" s="187">
        <f>'管理シート（本体）'!CS19</f>
        <v>0</v>
      </c>
      <c r="G14" s="182" t="e">
        <f>'R8.04'!I14</f>
        <v>#N/A</v>
      </c>
      <c r="H14" s="182" t="e">
        <f>'管理シート（本体）'!CV19</f>
        <v>#N/A</v>
      </c>
      <c r="I14" s="182" t="e">
        <f t="shared" si="0"/>
        <v>#N/A</v>
      </c>
      <c r="J14" s="183"/>
    </row>
    <row r="15" spans="1:10">
      <c r="A15" s="152"/>
      <c r="B15" s="152"/>
      <c r="C15" s="185"/>
      <c r="D15" s="8">
        <v>1.5</v>
      </c>
      <c r="E15" s="2" t="s">
        <v>73</v>
      </c>
      <c r="F15" s="187">
        <f>'管理シート（本体）'!CS20</f>
        <v>0</v>
      </c>
      <c r="G15" s="182" t="e">
        <f>'R8.04'!I15</f>
        <v>#N/A</v>
      </c>
      <c r="H15" s="182" t="e">
        <f>'管理シート（本体）'!CV20</f>
        <v>#N/A</v>
      </c>
      <c r="I15" s="182" t="e">
        <f t="shared" si="0"/>
        <v>#N/A</v>
      </c>
      <c r="J15" s="183"/>
    </row>
    <row r="16" spans="1:10">
      <c r="A16" s="2">
        <v>5</v>
      </c>
      <c r="B16" s="2"/>
      <c r="C16" s="147"/>
      <c r="D16" s="8">
        <v>1.5</v>
      </c>
      <c r="E16" s="2" t="s">
        <v>73</v>
      </c>
      <c r="F16" s="187">
        <f>'管理シート（本体）'!CS21</f>
        <v>0</v>
      </c>
      <c r="G16" s="182" t="e">
        <f>'R8.04'!I16</f>
        <v>#N/A</v>
      </c>
      <c r="H16" s="182" t="e">
        <f>'管理シート（本体）'!CV21</f>
        <v>#N/A</v>
      </c>
      <c r="I16" s="182" t="e">
        <f t="shared" si="0"/>
        <v>#N/A</v>
      </c>
      <c r="J16" s="183"/>
    </row>
    <row r="17" spans="1:10">
      <c r="A17" s="2">
        <v>6</v>
      </c>
      <c r="B17" s="2"/>
      <c r="C17" s="147"/>
      <c r="D17" s="8">
        <v>1.5</v>
      </c>
      <c r="E17" s="2" t="s">
        <v>72</v>
      </c>
      <c r="F17" s="187">
        <f>'管理シート（本体）'!CS22</f>
        <v>0</v>
      </c>
      <c r="G17" s="182" t="e">
        <f>'R8.04'!I17</f>
        <v>#N/A</v>
      </c>
      <c r="H17" s="182" t="e">
        <f>'管理シート（本体）'!CV22</f>
        <v>#N/A</v>
      </c>
      <c r="I17" s="182" t="e">
        <f t="shared" si="0"/>
        <v>#N/A</v>
      </c>
      <c r="J17" s="183"/>
    </row>
    <row r="18" spans="1:10">
      <c r="A18" s="3">
        <v>7</v>
      </c>
      <c r="B18" s="3"/>
      <c r="C18" s="146"/>
      <c r="D18" s="8">
        <v>1.5</v>
      </c>
      <c r="E18" s="2" t="s">
        <v>72</v>
      </c>
      <c r="F18" s="187">
        <f>'管理シート（本体）'!CS23</f>
        <v>0</v>
      </c>
      <c r="G18" s="182" t="e">
        <f>'R8.04'!I18</f>
        <v>#N/A</v>
      </c>
      <c r="H18" s="182" t="e">
        <f>'管理シート（本体）'!CV23</f>
        <v>#N/A</v>
      </c>
      <c r="I18" s="182" t="e">
        <f t="shared" si="0"/>
        <v>#N/A</v>
      </c>
      <c r="J18" s="183"/>
    </row>
    <row r="19" spans="1:10">
      <c r="A19" s="152"/>
      <c r="B19" s="152"/>
      <c r="C19" s="185"/>
      <c r="D19" s="8">
        <v>1.5</v>
      </c>
      <c r="E19" s="2" t="s">
        <v>73</v>
      </c>
      <c r="F19" s="187">
        <f>'管理シート（本体）'!CS24</f>
        <v>0</v>
      </c>
      <c r="G19" s="182" t="e">
        <f>'R8.04'!I19</f>
        <v>#N/A</v>
      </c>
      <c r="H19" s="182" t="e">
        <f>'管理シート（本体）'!CV24</f>
        <v>#N/A</v>
      </c>
      <c r="I19" s="182" t="e">
        <f t="shared" si="0"/>
        <v>#N/A</v>
      </c>
      <c r="J19" s="183"/>
    </row>
    <row r="20" spans="1:10">
      <c r="A20" s="2">
        <v>8</v>
      </c>
      <c r="B20" s="2"/>
      <c r="C20" s="147"/>
      <c r="D20" s="8">
        <v>1.5</v>
      </c>
      <c r="E20" s="2" t="s">
        <v>72</v>
      </c>
      <c r="F20" s="187">
        <f>'管理シート（本体）'!CS25</f>
        <v>0</v>
      </c>
      <c r="G20" s="182" t="e">
        <f>'R8.04'!I20</f>
        <v>#N/A</v>
      </c>
      <c r="H20" s="182" t="e">
        <f>'管理シート（本体）'!CV25</f>
        <v>#N/A</v>
      </c>
      <c r="I20" s="182" t="e">
        <f t="shared" si="0"/>
        <v>#N/A</v>
      </c>
      <c r="J20" s="183"/>
    </row>
    <row r="21" spans="1:10">
      <c r="A21" s="2">
        <v>9</v>
      </c>
      <c r="B21" s="2"/>
      <c r="C21" s="147"/>
      <c r="D21" s="8">
        <v>1.5</v>
      </c>
      <c r="E21" s="2" t="s">
        <v>72</v>
      </c>
      <c r="F21" s="187">
        <f>'管理シート（本体）'!CS26</f>
        <v>0</v>
      </c>
      <c r="G21" s="182" t="e">
        <f>'R8.04'!I21</f>
        <v>#N/A</v>
      </c>
      <c r="H21" s="182" t="e">
        <f>'管理シート（本体）'!CV26</f>
        <v>#N/A</v>
      </c>
      <c r="I21" s="182" t="e">
        <f t="shared" si="0"/>
        <v>#N/A</v>
      </c>
      <c r="J21" s="183"/>
    </row>
    <row r="22" spans="1:10">
      <c r="A22" s="2">
        <v>10</v>
      </c>
      <c r="B22" s="2"/>
      <c r="C22" s="147"/>
      <c r="D22" s="8">
        <v>1.5</v>
      </c>
      <c r="E22" s="2" t="s">
        <v>72</v>
      </c>
      <c r="F22" s="187">
        <f>'管理シート（本体）'!CS27</f>
        <v>0</v>
      </c>
      <c r="G22" s="182" t="e">
        <f>'R8.04'!I22</f>
        <v>#N/A</v>
      </c>
      <c r="H22" s="182" t="e">
        <f>'管理シート（本体）'!CV27</f>
        <v>#N/A</v>
      </c>
      <c r="I22" s="182" t="e">
        <f t="shared" si="0"/>
        <v>#N/A</v>
      </c>
      <c r="J22" s="183"/>
    </row>
    <row r="23" spans="1:10">
      <c r="A23" s="3">
        <v>11</v>
      </c>
      <c r="B23" s="3"/>
      <c r="C23" s="146"/>
      <c r="D23" s="8">
        <v>1.5</v>
      </c>
      <c r="E23" s="2" t="s">
        <v>72</v>
      </c>
      <c r="F23" s="187">
        <f>'管理シート（本体）'!CS28</f>
        <v>0</v>
      </c>
      <c r="G23" s="182" t="e">
        <f>'R8.04'!I23</f>
        <v>#N/A</v>
      </c>
      <c r="H23" s="182" t="e">
        <f>'管理シート（本体）'!CV28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84</v>
      </c>
    </row>
    <row r="2" spans="1:10">
      <c r="A2" s="175" t="s">
        <v>85</v>
      </c>
    </row>
    <row r="3" spans="1:10">
      <c r="A3" s="177" t="s">
        <v>111</v>
      </c>
    </row>
    <row r="4" spans="1:10">
      <c r="A4" s="175" t="s">
        <v>112</v>
      </c>
    </row>
    <row r="5" spans="1:10">
      <c r="A5" s="175" t="s">
        <v>99</v>
      </c>
    </row>
    <row r="6" spans="1:10">
      <c r="A6" s="175" t="s">
        <v>87</v>
      </c>
    </row>
    <row r="7" spans="1:10" ht="93.75">
      <c r="A7" s="178" t="s">
        <v>88</v>
      </c>
      <c r="B7" s="178" t="s">
        <v>89</v>
      </c>
      <c r="C7" s="178" t="s">
        <v>90</v>
      </c>
      <c r="D7" s="179" t="s">
        <v>91</v>
      </c>
      <c r="E7" s="179" t="s">
        <v>102</v>
      </c>
      <c r="F7" s="180" t="s">
        <v>103</v>
      </c>
      <c r="G7" s="180" t="s">
        <v>92</v>
      </c>
      <c r="H7" s="180" t="s">
        <v>104</v>
      </c>
      <c r="I7" s="180" t="s">
        <v>93</v>
      </c>
      <c r="J7" s="181" t="s">
        <v>94</v>
      </c>
    </row>
    <row r="8" spans="1:10">
      <c r="A8" s="3">
        <v>1</v>
      </c>
      <c r="B8" s="3"/>
      <c r="C8" s="146"/>
      <c r="D8" s="8">
        <v>1.5</v>
      </c>
      <c r="E8" s="2" t="s">
        <v>72</v>
      </c>
      <c r="F8" s="187">
        <f>'管理シート（本体）'!CFS13</f>
        <v>0</v>
      </c>
      <c r="G8" s="182" t="e">
        <f>'R8.05'!I8</f>
        <v>#N/A</v>
      </c>
      <c r="H8" s="182" t="e">
        <f>'管理シート（本体）'!DB13</f>
        <v>#N/A</v>
      </c>
      <c r="I8" s="182" t="e">
        <f>G8-H8</f>
        <v>#N/A</v>
      </c>
      <c r="J8" s="183"/>
    </row>
    <row r="9" spans="1:10">
      <c r="A9" s="152"/>
      <c r="B9" s="152"/>
      <c r="C9" s="185"/>
      <c r="D9" s="8">
        <v>1.5</v>
      </c>
      <c r="E9" s="2" t="s">
        <v>73</v>
      </c>
      <c r="F9" s="187">
        <f>'管理シート（本体）'!CFS14</f>
        <v>0</v>
      </c>
      <c r="G9" s="182" t="e">
        <f>'R8.05'!I9</f>
        <v>#N/A</v>
      </c>
      <c r="H9" s="182" t="e">
        <f>'管理シート（本体）'!DB14</f>
        <v>#N/A</v>
      </c>
      <c r="I9" s="182" t="e">
        <f>G9-H9</f>
        <v>#N/A</v>
      </c>
      <c r="J9" s="183"/>
    </row>
    <row r="10" spans="1:10">
      <c r="A10" s="3">
        <v>2</v>
      </c>
      <c r="B10" s="3"/>
      <c r="C10" s="146"/>
      <c r="D10" s="8">
        <v>1.5</v>
      </c>
      <c r="E10" s="2" t="s">
        <v>72</v>
      </c>
      <c r="F10" s="187">
        <f>'管理シート（本体）'!CFS15</f>
        <v>0</v>
      </c>
      <c r="G10" s="182" t="e">
        <f>'R8.05'!I10</f>
        <v>#N/A</v>
      </c>
      <c r="H10" s="182" t="e">
        <f>'管理シート（本体）'!DB15</f>
        <v>#N/A</v>
      </c>
      <c r="I10" s="182" t="e">
        <f t="shared" ref="I10:I23" si="0">G10-H10</f>
        <v>#N/A</v>
      </c>
      <c r="J10" s="183"/>
    </row>
    <row r="11" spans="1:10">
      <c r="A11" s="5"/>
      <c r="B11" s="5"/>
      <c r="C11" s="186"/>
      <c r="D11" s="8">
        <v>1.5</v>
      </c>
      <c r="E11" s="2" t="s">
        <v>73</v>
      </c>
      <c r="F11" s="187">
        <f>'管理シート（本体）'!CFS16</f>
        <v>0</v>
      </c>
      <c r="G11" s="182" t="e">
        <f>'R8.05'!I11</f>
        <v>#N/A</v>
      </c>
      <c r="H11" s="182" t="e">
        <f>'管理シート（本体）'!DB16</f>
        <v>#N/A</v>
      </c>
      <c r="I11" s="182" t="e">
        <f t="shared" si="0"/>
        <v>#N/A</v>
      </c>
      <c r="J11" s="183"/>
    </row>
    <row r="12" spans="1:10">
      <c r="A12" s="152"/>
      <c r="B12" s="152"/>
      <c r="C12" s="185"/>
      <c r="D12" s="8">
        <v>1.5</v>
      </c>
      <c r="E12" s="2" t="s">
        <v>20</v>
      </c>
      <c r="F12" s="187">
        <f>'管理シート（本体）'!CFS17</f>
        <v>0</v>
      </c>
      <c r="G12" s="182" t="e">
        <f>'R8.05'!I12</f>
        <v>#N/A</v>
      </c>
      <c r="H12" s="182" t="e">
        <f>'管理シート（本体）'!DB17</f>
        <v>#N/A</v>
      </c>
      <c r="I12" s="182" t="e">
        <f t="shared" si="0"/>
        <v>#N/A</v>
      </c>
      <c r="J12" s="183"/>
    </row>
    <row r="13" spans="1:10">
      <c r="A13" s="2">
        <v>3</v>
      </c>
      <c r="B13" s="2"/>
      <c r="C13" s="147"/>
      <c r="D13" s="8">
        <v>1.5</v>
      </c>
      <c r="E13" s="2" t="s">
        <v>72</v>
      </c>
      <c r="F13" s="187">
        <f>'管理シート（本体）'!CFS18</f>
        <v>0</v>
      </c>
      <c r="G13" s="182" t="e">
        <f>'R8.05'!I13</f>
        <v>#N/A</v>
      </c>
      <c r="H13" s="182" t="e">
        <f>'管理シート（本体）'!DB18</f>
        <v>#N/A</v>
      </c>
      <c r="I13" s="182" t="e">
        <f t="shared" si="0"/>
        <v>#N/A</v>
      </c>
      <c r="J13" s="183"/>
    </row>
    <row r="14" spans="1:10">
      <c r="A14" s="3">
        <v>4</v>
      </c>
      <c r="B14" s="3"/>
      <c r="C14" s="146"/>
      <c r="D14" s="8">
        <v>1.5</v>
      </c>
      <c r="E14" s="2" t="s">
        <v>72</v>
      </c>
      <c r="F14" s="187">
        <f>'管理シート（本体）'!CFS19</f>
        <v>0</v>
      </c>
      <c r="G14" s="182" t="e">
        <f>'R8.05'!I14</f>
        <v>#N/A</v>
      </c>
      <c r="H14" s="182" t="e">
        <f>'管理シート（本体）'!DB19</f>
        <v>#N/A</v>
      </c>
      <c r="I14" s="182" t="e">
        <f t="shared" si="0"/>
        <v>#N/A</v>
      </c>
      <c r="J14" s="183"/>
    </row>
    <row r="15" spans="1:10">
      <c r="A15" s="152"/>
      <c r="B15" s="152"/>
      <c r="C15" s="185"/>
      <c r="D15" s="8">
        <v>1.5</v>
      </c>
      <c r="E15" s="2" t="s">
        <v>73</v>
      </c>
      <c r="F15" s="187">
        <f>'管理シート（本体）'!CFS20</f>
        <v>0</v>
      </c>
      <c r="G15" s="182" t="e">
        <f>'R8.05'!I15</f>
        <v>#N/A</v>
      </c>
      <c r="H15" s="182" t="e">
        <f>'管理シート（本体）'!DB20</f>
        <v>#N/A</v>
      </c>
      <c r="I15" s="182" t="e">
        <f t="shared" si="0"/>
        <v>#N/A</v>
      </c>
      <c r="J15" s="183"/>
    </row>
    <row r="16" spans="1:10">
      <c r="A16" s="2">
        <v>5</v>
      </c>
      <c r="B16" s="2"/>
      <c r="C16" s="147"/>
      <c r="D16" s="8">
        <v>1.5</v>
      </c>
      <c r="E16" s="2" t="s">
        <v>73</v>
      </c>
      <c r="F16" s="187">
        <f>'管理シート（本体）'!CFS21</f>
        <v>0</v>
      </c>
      <c r="G16" s="182" t="e">
        <f>'R8.05'!I16</f>
        <v>#N/A</v>
      </c>
      <c r="H16" s="182" t="e">
        <f>'管理シート（本体）'!DB21</f>
        <v>#N/A</v>
      </c>
      <c r="I16" s="182" t="e">
        <f t="shared" si="0"/>
        <v>#N/A</v>
      </c>
      <c r="J16" s="183"/>
    </row>
    <row r="17" spans="1:10">
      <c r="A17" s="2">
        <v>6</v>
      </c>
      <c r="B17" s="2"/>
      <c r="C17" s="147"/>
      <c r="D17" s="8">
        <v>1.5</v>
      </c>
      <c r="E17" s="2" t="s">
        <v>72</v>
      </c>
      <c r="F17" s="187">
        <f>'管理シート（本体）'!CFS22</f>
        <v>0</v>
      </c>
      <c r="G17" s="182" t="e">
        <f>'R8.05'!I17</f>
        <v>#N/A</v>
      </c>
      <c r="H17" s="182" t="e">
        <f>'管理シート（本体）'!DB22</f>
        <v>#N/A</v>
      </c>
      <c r="I17" s="182" t="e">
        <f t="shared" si="0"/>
        <v>#N/A</v>
      </c>
      <c r="J17" s="183"/>
    </row>
    <row r="18" spans="1:10">
      <c r="A18" s="3">
        <v>7</v>
      </c>
      <c r="B18" s="3"/>
      <c r="C18" s="146"/>
      <c r="D18" s="8">
        <v>1.5</v>
      </c>
      <c r="E18" s="2" t="s">
        <v>72</v>
      </c>
      <c r="F18" s="187">
        <f>'管理シート（本体）'!CFS23</f>
        <v>0</v>
      </c>
      <c r="G18" s="182" t="e">
        <f>'R8.05'!I18</f>
        <v>#N/A</v>
      </c>
      <c r="H18" s="182" t="e">
        <f>'管理シート（本体）'!DB23</f>
        <v>#N/A</v>
      </c>
      <c r="I18" s="182" t="e">
        <f t="shared" si="0"/>
        <v>#N/A</v>
      </c>
      <c r="J18" s="183"/>
    </row>
    <row r="19" spans="1:10">
      <c r="A19" s="152"/>
      <c r="B19" s="152"/>
      <c r="C19" s="185"/>
      <c r="D19" s="8">
        <v>1.5</v>
      </c>
      <c r="E19" s="2" t="s">
        <v>73</v>
      </c>
      <c r="F19" s="187">
        <f>'管理シート（本体）'!CFS24</f>
        <v>0</v>
      </c>
      <c r="G19" s="182" t="e">
        <f>'R8.05'!I19</f>
        <v>#N/A</v>
      </c>
      <c r="H19" s="182" t="e">
        <f>'管理シート（本体）'!DB24</f>
        <v>#N/A</v>
      </c>
      <c r="I19" s="182" t="e">
        <f t="shared" si="0"/>
        <v>#N/A</v>
      </c>
      <c r="J19" s="183"/>
    </row>
    <row r="20" spans="1:10">
      <c r="A20" s="2">
        <v>8</v>
      </c>
      <c r="B20" s="2"/>
      <c r="C20" s="147"/>
      <c r="D20" s="8">
        <v>1.5</v>
      </c>
      <c r="E20" s="2" t="s">
        <v>72</v>
      </c>
      <c r="F20" s="187">
        <f>'管理シート（本体）'!CFS25</f>
        <v>0</v>
      </c>
      <c r="G20" s="182" t="e">
        <f>'R8.05'!I20</f>
        <v>#N/A</v>
      </c>
      <c r="H20" s="182" t="e">
        <f>'管理シート（本体）'!DB25</f>
        <v>#N/A</v>
      </c>
      <c r="I20" s="182" t="e">
        <f t="shared" si="0"/>
        <v>#N/A</v>
      </c>
      <c r="J20" s="183"/>
    </row>
    <row r="21" spans="1:10">
      <c r="A21" s="2">
        <v>9</v>
      </c>
      <c r="B21" s="2"/>
      <c r="C21" s="147"/>
      <c r="D21" s="8">
        <v>1.5</v>
      </c>
      <c r="E21" s="2" t="s">
        <v>72</v>
      </c>
      <c r="F21" s="187">
        <f>'管理シート（本体）'!CFS26</f>
        <v>0</v>
      </c>
      <c r="G21" s="182" t="e">
        <f>'R8.05'!I21</f>
        <v>#N/A</v>
      </c>
      <c r="H21" s="182" t="e">
        <f>'管理シート（本体）'!DB26</f>
        <v>#N/A</v>
      </c>
      <c r="I21" s="182" t="e">
        <f t="shared" si="0"/>
        <v>#N/A</v>
      </c>
      <c r="J21" s="183"/>
    </row>
    <row r="22" spans="1:10">
      <c r="A22" s="2">
        <v>10</v>
      </c>
      <c r="B22" s="2"/>
      <c r="C22" s="147"/>
      <c r="D22" s="8">
        <v>1.5</v>
      </c>
      <c r="E22" s="2" t="s">
        <v>72</v>
      </c>
      <c r="F22" s="187">
        <f>'管理シート（本体）'!CFS27</f>
        <v>0</v>
      </c>
      <c r="G22" s="182" t="e">
        <f>'R8.05'!I22</f>
        <v>#N/A</v>
      </c>
      <c r="H22" s="182" t="e">
        <f>'管理シート（本体）'!DB27</f>
        <v>#N/A</v>
      </c>
      <c r="I22" s="182" t="e">
        <f t="shared" si="0"/>
        <v>#N/A</v>
      </c>
      <c r="J22" s="183"/>
    </row>
    <row r="23" spans="1:10">
      <c r="A23" s="3">
        <v>11</v>
      </c>
      <c r="B23" s="3"/>
      <c r="C23" s="146"/>
      <c r="D23" s="8">
        <v>1.5</v>
      </c>
      <c r="E23" s="2" t="s">
        <v>72</v>
      </c>
      <c r="F23" s="187">
        <f>'管理シート（本体）'!CFS28</f>
        <v>0</v>
      </c>
      <c r="G23" s="182" t="e">
        <f>'R8.05'!I23</f>
        <v>#N/A</v>
      </c>
      <c r="H23" s="182" t="e">
        <f>'管理シート（本体）'!DB28</f>
        <v>#N/A</v>
      </c>
      <c r="I23" s="182" t="e">
        <f t="shared" si="0"/>
        <v>#N/A</v>
      </c>
      <c r="J23" s="183"/>
    </row>
    <row r="24" spans="1:10">
      <c r="A24" s="322" t="s">
        <v>95</v>
      </c>
      <c r="B24" s="322"/>
      <c r="C24" s="322"/>
      <c r="D24" s="323">
        <v>1.1499999999999999</v>
      </c>
      <c r="E24" s="178" t="s">
        <v>96</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97</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101</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96</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97</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101</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96</v>
      </c>
      <c r="F30" s="188">
        <f>SUMIFS($F$8:$F$23,$D$8:$D$23,$D$30,$E$8:$E$23,E30)</f>
        <v>0</v>
      </c>
      <c r="G30" s="182" t="e">
        <f>SUMIFS($G$8:$G$23,$D$8:$D$23,$D$30,$E$8:$E$23,E30)</f>
        <v>#N/A</v>
      </c>
      <c r="H30" s="182" t="e">
        <f>SUMIFS($H$8:$H$23,$D$8:$D$23,$D$30,$E$8:$E$23,E30)</f>
        <v>#N/A</v>
      </c>
      <c r="I30" s="182" t="e">
        <f>SUMIFS($I$8:$I$23,$D$8:$D$23,$D$30,$E$8:$E$23,E30)</f>
        <v>#N/A</v>
      </c>
      <c r="J30" s="182"/>
    </row>
    <row r="31" spans="1:10">
      <c r="A31" s="322"/>
      <c r="B31" s="322"/>
      <c r="C31" s="322"/>
      <c r="D31" s="326"/>
      <c r="E31" s="178" t="s">
        <v>97</v>
      </c>
      <c r="F31" s="188">
        <f>SUMIFS($F$8:$F$23,$D$8:$D$23,$D$30,$E$8:$E$23,E31)</f>
        <v>0</v>
      </c>
      <c r="G31" s="182" t="e">
        <f>SUMIFS($G$8:$G$23,$D$8:$D$23,$D$30,$E$8:$E$23,E31)</f>
        <v>#N/A</v>
      </c>
      <c r="H31" s="182" t="e">
        <f>SUMIFS($H$8:$H$23,$D$8:$D$23,$D$30,$E$8:$E$23,E31)</f>
        <v>#N/A</v>
      </c>
      <c r="I31" s="182" t="e">
        <f>SUMIFS($I$8:$I$23,$D$8:$D$23,$D$30,$E$8:$E$23,E31)</f>
        <v>#N/A</v>
      </c>
      <c r="J31" s="182"/>
    </row>
    <row r="32" spans="1:10">
      <c r="A32" s="322"/>
      <c r="B32" s="322"/>
      <c r="C32" s="322"/>
      <c r="D32" s="326"/>
      <c r="E32" s="184" t="s">
        <v>101</v>
      </c>
      <c r="F32" s="188">
        <f>SUMIFS($F$8:$F$23,$D$8:$D$23,$D$30,$E$8:$E$23,E32)</f>
        <v>0</v>
      </c>
      <c r="G32" s="182" t="e">
        <f>SUMIFS($G$8:$G$23,$D$8:$D$23,$D$30,$E$8:$E$23,E32)</f>
        <v>#N/A</v>
      </c>
      <c r="H32" s="182" t="e">
        <f>SUMIFS($H$8:$H$23,$D$8:$D$23,$D$30,$E$8:$E$23,E32)</f>
        <v>#N/A</v>
      </c>
      <c r="I32" s="182" t="e">
        <f>SUMIFS($I$8:$I$23,$D$8:$D$23,$D$30,$E$8:$E$23,E32)</f>
        <v>#N/A</v>
      </c>
      <c r="J32" s="182"/>
    </row>
    <row r="33" spans="1:10">
      <c r="A33" s="322"/>
      <c r="B33" s="322"/>
      <c r="C33" s="322"/>
      <c r="D33" s="326">
        <v>1.7</v>
      </c>
      <c r="E33" s="178" t="s">
        <v>96</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97</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101</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98</v>
      </c>
      <c r="E36" s="322"/>
      <c r="F36" s="188">
        <f>SUM(F8:F23)</f>
        <v>0</v>
      </c>
      <c r="G36" s="182" t="e">
        <f>SUM(G8:G23)</f>
        <v>#N/A</v>
      </c>
      <c r="H36" s="182" t="e">
        <f>SUM(H8:H23)</f>
        <v>#N/A</v>
      </c>
      <c r="I36" s="182" t="e">
        <f>SUM(I8:I23)</f>
        <v>#N/A</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管理シート（本体）</vt:lpstr>
      <vt:lpstr>R7.10</vt:lpstr>
      <vt:lpstr>R7.11</vt:lpstr>
      <vt:lpstr>R7.12</vt:lpstr>
      <vt:lpstr>R8.01</vt:lpstr>
      <vt:lpstr>R8.02</vt:lpstr>
      <vt:lpstr>R8.03</vt:lpstr>
      <vt:lpstr>R8.04</vt:lpstr>
      <vt:lpstr>R8.05</vt:lpstr>
      <vt:lpstr>R8.06</vt:lpstr>
      <vt:lpstr>'管理シート（本体）'!Print_Area</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2025-06-06T05:57:31Z</dcterms:modified>
</cp:coreProperties>
</file>