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AD10" i="4" s="1"/>
  <c r="P6" i="5"/>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W8"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<sst xmlns="http://schemas.openxmlformats.org/spreadsheetml/2006/main" count="224" uniqueCount="111">
  <si>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</si>
  <si>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</si>
  <si>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</si>
  <si>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</si>
  <si>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</si>
  <si>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</si>
  <si>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</si>
  <si>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</si>
  <si>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</si>
  <si>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</si>
  <si>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</si>
  <si>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</si>
  <si>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</si>
  <si>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</si>
  <si>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</si>
  <si>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</si>
  <si>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</si>
  <si>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</si>
  <si>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</si>
  <si>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</si>
  <si>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</si>
  <si>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</si>
  <si>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</si>
  <si>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</si>
  <si>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</si>
  <si>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</si>
  <si>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</si>
  <si>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</si>
  <si>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</si>
  <si>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</si>
  <si>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</si>
  <si>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</si>
  <si>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</si>
  <si>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</si>
  <si>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</si>
  <si>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</si>
  <si>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</si>
  <si>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</si>
  <si>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</si>
  <si>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</si>
  <si>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</si>
  <si>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</si>
  <si>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</si>
  <si>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</si>
  <si>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</si>
  <si>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</si>
  <si>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</si>
  <si>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</si>
  <si>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</si>
  <si>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</si>
  <si>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</si>
  <si>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</si>
  <si>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</si>
  <si>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</si>
  <si>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</si>
  <si>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</si>
  <si>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</si>
  <si>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</si>
  <si>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</si>
  <si>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</si>
  <si>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</si>
  <si>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</si>
  <si>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</si>
  <si>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</si>
  <si>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</si>
  <si>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</si>
  <si>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</si>
  <si>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</si>
  <si>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</si>
  <si>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</si>
  <si>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</si>
  <si>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</si>
  <si>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</si>
  <si>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</si>
  <si>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</si>
  <si>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</si>
  <si>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</si>
  <si>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</si>
  <si>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</si>
  <si>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</si>
  <si>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</si>
  <si>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</si>
  <si>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</si>
  <si>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</si>
  <si>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</si>
  <si>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</si>
  <si>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</si>
  <si>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</si>
  <si>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</si>
  <si>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</si>
  <si>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</si>
  <si>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</si>
  <si>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</si>
  <si>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</si>
  <si>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</si>
  <si>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</si>
  <si>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おいらせ町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</si>
  <si>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</si>
  <si>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</si>
  <si>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</si>
  <si>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</si>
  <si>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</si>
  <si>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</si>
  <si>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</si>
  <si>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</si>
  <si>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</si>
  <si>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</si>
  <si>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</si>
  <si>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後15年経過している。マンホールポンプ・制御盤等については、老朽化が進みつつあるため、計画的な更新計画をたて少しづつ更新をしているが、管渠については一部、地震・使用頻度や硫化水素等の影響で劣化が進んでいる箇所が見受けられるため、計画的な更新・長寿命化計画を対策をしていかなければならない。</t>
    <rPh sb="1" eb="3">
      <t>キョウヨウ</t>
    </rPh>
    <rPh sb="3" eb="6">
      <t>カイシゴ</t>
    </rPh>
    <rPh sb="8" eb="9">
      <t>ネン</t>
    </rPh>
    <rPh sb="9" eb="11">
      <t>ケイカ</t>
    </rPh>
    <rPh sb="25" eb="28">
      <t>セイギョバン</t>
    </rPh>
    <rPh sb="28" eb="29">
      <t>トウ</t>
    </rPh>
    <rPh sb="35" eb="38">
      <t>ロウキュウカ</t>
    </rPh>
    <rPh sb="39" eb="40">
      <t>スス</t>
    </rPh>
    <rPh sb="48" eb="51">
      <t>ケイカクテキ</t>
    </rPh>
    <rPh sb="52" eb="54">
      <t>コウシン</t>
    </rPh>
    <rPh sb="54" eb="56">
      <t>ケイカク</t>
    </rPh>
    <rPh sb="59" eb="60">
      <t>スコ</t>
    </rPh>
    <rPh sb="63" eb="65">
      <t>コウシン</t>
    </rPh>
    <rPh sb="72" eb="74">
      <t>カンキョ</t>
    </rPh>
    <rPh sb="79" eb="81">
      <t>イチブ</t>
    </rPh>
    <rPh sb="82" eb="84">
      <t>ジシン</t>
    </rPh>
    <rPh sb="85" eb="87">
      <t>シヨウ</t>
    </rPh>
    <rPh sb="87" eb="89">
      <t>ヒンド</t>
    </rPh>
    <rPh sb="90" eb="92">
      <t>リュウカ</t>
    </rPh>
    <rPh sb="92" eb="94">
      <t>スイソ</t>
    </rPh>
    <rPh sb="94" eb="95">
      <t>トウ</t>
    </rPh>
    <rPh sb="96" eb="98">
      <t>エイキョウ</t>
    </rPh>
    <rPh sb="99" eb="101">
      <t>レッカ</t>
    </rPh>
    <rPh sb="102" eb="103">
      <t>スス</t>
    </rPh>
    <rPh sb="107" eb="109">
      <t>カショ</t>
    </rPh>
    <rPh sb="110" eb="112">
      <t>ミウ</t>
    </rPh>
    <rPh sb="119" eb="121">
      <t>ケイカク</t>
    </rPh>
    <rPh sb="121" eb="122">
      <t>テキ</t>
    </rPh>
    <rPh sb="123" eb="125">
      <t>コウシン</t>
    </rPh>
    <rPh sb="126" eb="127">
      <t>チョウ</t>
    </rPh>
    <rPh sb="127" eb="130">
      <t>ジュミョウカ</t>
    </rPh>
    <rPh sb="130" eb="132">
      <t>ケイカク</t>
    </rPh>
    <rPh sb="133" eb="135">
      <t>タイサク</t>
    </rPh>
    <phoneticPr fontId="1"/>
  </si>
  <si>
    <t>　比較的健全性を維持しているといえる状況であるものの、今後見込まれる更新、長寿命化対策を適切に計画し進めていく必要がある。ただし、これらは、企業債残高が残る中で進めていく必要があることに留意しなければならない。
　汚水処理原価が類似団体と比較し、低い状態である反面、企業債残高は高い状態である。使用料単価については、将来の更新費用を見込んでいないため、これを考慮した適切な使用料改定を進める必要性がある。</t>
    <rPh sb="1" eb="4">
      <t>ヒカクテキ</t>
    </rPh>
    <rPh sb="4" eb="7">
      <t>ケンゼンセイ</t>
    </rPh>
    <rPh sb="8" eb="10">
      <t>イジ</t>
    </rPh>
    <rPh sb="18" eb="20">
      <t>ジョウキョウ</t>
    </rPh>
    <rPh sb="27" eb="29">
      <t>コンゴ</t>
    </rPh>
    <rPh sb="29" eb="31">
      <t>ミコ</t>
    </rPh>
    <rPh sb="34" eb="36">
      <t>コウシン</t>
    </rPh>
    <rPh sb="37" eb="38">
      <t>チョウ</t>
    </rPh>
    <rPh sb="38" eb="41">
      <t>ジュミョウカ</t>
    </rPh>
    <rPh sb="41" eb="43">
      <t>タイサク</t>
    </rPh>
    <rPh sb="44" eb="46">
      <t>テキセツ</t>
    </rPh>
    <rPh sb="47" eb="49">
      <t>ケイカク</t>
    </rPh>
    <rPh sb="50" eb="51">
      <t>スス</t>
    </rPh>
    <rPh sb="55" eb="57">
      <t>ヒツヨウ</t>
    </rPh>
    <rPh sb="70" eb="72">
      <t>キギョウ</t>
    </rPh>
    <rPh sb="72" eb="73">
      <t>サイ</t>
    </rPh>
    <rPh sb="73" eb="75">
      <t>ザンダカ</t>
    </rPh>
    <rPh sb="76" eb="77">
      <t>ノコ</t>
    </rPh>
    <rPh sb="78" eb="79">
      <t>ナカ</t>
    </rPh>
    <rPh sb="80" eb="81">
      <t>スス</t>
    </rPh>
    <phoneticPr fontId="1"/>
  </si>
  <si>
    <t>　経費回収率は類似団体と比較しても同等であるため、表面的には健全性はあるといえる。
　ただし、収益的収支比率が60％前後で推移し、企業債残高も高い状況である。水洗化率が100％であり、将来的使用料収入が見込めない状況から必ずしも健全性を保てているとは言えない。
　各数値を確認すると概ね類似団体等の平均値であること、特に汚水処理原価は類似団体と比較しても低く、経営効率性保てているといえる。
【注記】
 ⑦施設利用率において、Ｈ24年度以前の数値が無い理由は、決算統計報告数値入力誤りがあったため。</t>
    <rPh sb="1" eb="3">
      <t>ケイヒ</t>
    </rPh>
    <rPh sb="3" eb="5">
      <t>カイシュウ</t>
    </rPh>
    <rPh sb="5" eb="6">
      <t>リツ</t>
    </rPh>
    <rPh sb="7" eb="9">
      <t>ルイジ</t>
    </rPh>
    <rPh sb="9" eb="11">
      <t>ダンタイ</t>
    </rPh>
    <rPh sb="12" eb="14">
      <t>ヒカク</t>
    </rPh>
    <rPh sb="17" eb="19">
      <t>ドウトウ</t>
    </rPh>
    <rPh sb="25" eb="28">
      <t>ヒョウメンテキ</t>
    </rPh>
    <rPh sb="30" eb="33">
      <t>ケンゼンセイ</t>
    </rPh>
    <rPh sb="47" eb="50">
      <t>シュウエキテキ</t>
    </rPh>
    <rPh sb="50" eb="52">
      <t>シュウシ</t>
    </rPh>
    <rPh sb="52" eb="54">
      <t>ヒリツ</t>
    </rPh>
    <rPh sb="58" eb="60">
      <t>ゼンゴ</t>
    </rPh>
    <rPh sb="61" eb="63">
      <t>スイイ</t>
    </rPh>
    <rPh sb="65" eb="67">
      <t>キギョウ</t>
    </rPh>
    <rPh sb="67" eb="68">
      <t>サイ</t>
    </rPh>
    <rPh sb="68" eb="70">
      <t>ザンダカ</t>
    </rPh>
    <rPh sb="71" eb="72">
      <t>タカ</t>
    </rPh>
    <rPh sb="73" eb="75">
      <t>ジョウキョウ</t>
    </rPh>
    <rPh sb="79" eb="82">
      <t>スイセンカ</t>
    </rPh>
    <rPh sb="82" eb="83">
      <t>リツ</t>
    </rPh>
    <rPh sb="92" eb="95">
      <t>ショウライテキ</t>
    </rPh>
    <rPh sb="95" eb="98">
      <t>シヨウリョウ</t>
    </rPh>
    <rPh sb="98" eb="100">
      <t>シュウニュウ</t>
    </rPh>
    <rPh sb="101" eb="103">
      <t>ミコ</t>
    </rPh>
    <rPh sb="106" eb="108">
      <t>ジョウキョウ</t>
    </rPh>
    <rPh sb="110" eb="111">
      <t>カナラ</t>
    </rPh>
    <rPh sb="114" eb="117">
      <t>ケンゼンセイ</t>
    </rPh>
    <rPh sb="118" eb="119">
      <t>タモ</t>
    </rPh>
    <rPh sb="125" eb="126">
      <t>イ</t>
    </rPh>
    <rPh sb="132" eb="133">
      <t>カク</t>
    </rPh>
    <rPh sb="133" eb="135">
      <t>スウチ</t>
    </rPh>
    <rPh sb="136" eb="138">
      <t>カクニン</t>
    </rPh>
    <rPh sb="141" eb="142">
      <t>オオム</t>
    </rPh>
    <rPh sb="143" eb="145">
      <t>ルイジ</t>
    </rPh>
    <rPh sb="145" eb="147">
      <t>ダンタイ</t>
    </rPh>
    <rPh sb="147" eb="148">
      <t>トウ</t>
    </rPh>
    <rPh sb="149" eb="152">
      <t>ヘイキンチ</t>
    </rPh>
    <rPh sb="158" eb="159">
      <t>トク</t>
    </rPh>
    <rPh sb="160" eb="162">
      <t>オスイ</t>
    </rPh>
    <rPh sb="162" eb="164">
      <t>ショリ</t>
    </rPh>
    <rPh sb="164" eb="166">
      <t>ゲンカ</t>
    </rPh>
    <rPh sb="167" eb="169">
      <t>ルイジ</t>
    </rPh>
    <rPh sb="169" eb="171">
      <t>ダンタイ</t>
    </rPh>
    <rPh sb="172" eb="174">
      <t>ヒカク</t>
    </rPh>
    <rPh sb="177" eb="178">
      <t>ヒク</t>
    </rPh>
    <rPh sb="180" eb="182">
      <t>ケイエイ</t>
    </rPh>
    <rPh sb="182" eb="185">
      <t>コウリツセイ</t>
    </rPh>
    <rPh sb="185" eb="186">
      <t>タモ</t>
    </rPh>
    <rPh sb="200" eb="202">
      <t>チュウキ</t>
    </rPh>
    <rPh sb="206" eb="208">
      <t>シセツ</t>
    </rPh>
    <rPh sb="208" eb="211">
      <t>リヨウリツ</t>
    </rPh>
    <rPh sb="219" eb="220">
      <t>ネン</t>
    </rPh>
    <rPh sb="220" eb="221">
      <t>ド</t>
    </rPh>
    <rPh sb="221" eb="223">
      <t>イゼン</t>
    </rPh>
    <rPh sb="224" eb="226">
      <t>スウチ</t>
    </rPh>
    <rPh sb="227" eb="228">
      <t>ナ</t>
    </rPh>
    <rPh sb="229" eb="231">
      <t>リユウ</t>
    </rPh>
    <rPh sb="233" eb="235">
      <t>ケッサン</t>
    </rPh>
    <rPh sb="235" eb="237">
      <t>トウケイ</t>
    </rPh>
    <rPh sb="237" eb="239">
      <t>ホウコク</t>
    </rPh>
    <rPh sb="239" eb="241">
      <t>スウチ</t>
    </rPh>
    <rPh sb="241" eb="243">
      <t>ニュウリョク</t>
    </rPh>
    <rPh sb="243" eb="244">
      <t>アヤマ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</si>
</sst>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0011736"/>
        <c:axId val="4100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410011736"/>
        <c:axId val="410012128"/>
      </c:lineChart>
      <c:dateAx>
        <c:axId val="410011736"/>
        <c:scaling>
          <c:orientation val="minMax"/>
        </c:scaling>
        <c:delete val="1"/>
        <c:axPos val="b"/>
        <c:numFmt formatCode="ge" sourceLinked="1"/>
        <c:majorTickMark val="none"/>
        <c:minorTickMark val="none"/>
        <c:tickLblPos val="none"/>
        <c:crossAx val="410012128"/>
        <c:crosses val="autoZero"/>
        <c:auto val="1"/>
        <c:lblOffset val="100"/>
        <c:baseTimeUnit val="years"/>
      </c:dateAx>
      <c:valAx>
        <c:axId val="4100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1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65.150000000000006</c:v>
                </c:pt>
                <c:pt idx="4">
                  <c:v>64.349999999999994</c:v>
                </c:pt>
              </c:numCache>
            </c:numRef>
          </c:val>
        </c:ser>
        <c:dLbls>
          <c:showLegendKey val="0"/>
          <c:showVal val="0"/>
          <c:showCatName val="0"/>
          <c:showSerName val="0"/>
          <c:showPercent val="0"/>
          <c:showBubbleSize val="0"/>
        </c:dLbls>
        <c:gapWidth val="150"/>
        <c:axId val="411699280"/>
        <c:axId val="41169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411699280"/>
        <c:axId val="411699672"/>
      </c:lineChart>
      <c:dateAx>
        <c:axId val="411699280"/>
        <c:scaling>
          <c:orientation val="minMax"/>
        </c:scaling>
        <c:delete val="1"/>
        <c:axPos val="b"/>
        <c:numFmt formatCode="ge" sourceLinked="1"/>
        <c:majorTickMark val="none"/>
        <c:minorTickMark val="none"/>
        <c:tickLblPos val="none"/>
        <c:crossAx val="411699672"/>
        <c:crosses val="autoZero"/>
        <c:auto val="1"/>
        <c:lblOffset val="100"/>
        <c:baseTimeUnit val="years"/>
      </c:dateAx>
      <c:valAx>
        <c:axId val="41169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12072312"/>
        <c:axId val="4120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412072312"/>
        <c:axId val="412072704"/>
      </c:lineChart>
      <c:dateAx>
        <c:axId val="412072312"/>
        <c:scaling>
          <c:orientation val="minMax"/>
        </c:scaling>
        <c:delete val="1"/>
        <c:axPos val="b"/>
        <c:numFmt formatCode="ge" sourceLinked="1"/>
        <c:majorTickMark val="none"/>
        <c:minorTickMark val="none"/>
        <c:tickLblPos val="none"/>
        <c:crossAx val="412072704"/>
        <c:crosses val="autoZero"/>
        <c:auto val="1"/>
        <c:lblOffset val="100"/>
        <c:baseTimeUnit val="years"/>
      </c:dateAx>
      <c:valAx>
        <c:axId val="4120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7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61.19</c:v>
                </c:pt>
                <c:pt idx="1">
                  <c:v>58.25</c:v>
                </c:pt>
                <c:pt idx="2">
                  <c:v>60.71</c:v>
                </c:pt>
                <c:pt idx="3">
                  <c:v>60.28</c:v>
                </c:pt>
                <c:pt idx="4">
                  <c:v>62.07</c:v>
                </c:pt>
              </c:numCache>
            </c:numRef>
          </c:val>
        </c:ser>
        <c:dLbls>
          <c:showLegendKey val="0"/>
          <c:showVal val="0"/>
          <c:showCatName val="0"/>
          <c:showSerName val="0"/>
          <c:showPercent val="0"/>
          <c:showBubbleSize val="0"/>
        </c:dLbls>
        <c:gapWidth val="150"/>
        <c:axId val="411058376"/>
        <c:axId val="41105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058376"/>
        <c:axId val="411058768"/>
      </c:lineChart>
      <c:dateAx>
        <c:axId val="411058376"/>
        <c:scaling>
          <c:orientation val="minMax"/>
        </c:scaling>
        <c:delete val="1"/>
        <c:axPos val="b"/>
        <c:numFmt formatCode="ge" sourceLinked="1"/>
        <c:majorTickMark val="none"/>
        <c:minorTickMark val="none"/>
        <c:tickLblPos val="none"/>
        <c:crossAx val="411058768"/>
        <c:crosses val="autoZero"/>
        <c:auto val="1"/>
        <c:lblOffset val="100"/>
        <c:baseTimeUnit val="years"/>
      </c:dateAx>
      <c:valAx>
        <c:axId val="41105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5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059944"/>
        <c:axId val="41106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059944"/>
        <c:axId val="411060336"/>
      </c:lineChart>
      <c:dateAx>
        <c:axId val="411059944"/>
        <c:scaling>
          <c:orientation val="minMax"/>
        </c:scaling>
        <c:delete val="1"/>
        <c:axPos val="b"/>
        <c:numFmt formatCode="ge" sourceLinked="1"/>
        <c:majorTickMark val="none"/>
        <c:minorTickMark val="none"/>
        <c:tickLblPos val="none"/>
        <c:crossAx val="411060336"/>
        <c:crosses val="autoZero"/>
        <c:auto val="1"/>
        <c:lblOffset val="100"/>
        <c:baseTimeUnit val="years"/>
      </c:dateAx>
      <c:valAx>
        <c:axId val="41106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5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061512"/>
        <c:axId val="41106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061512"/>
        <c:axId val="411061904"/>
      </c:lineChart>
      <c:dateAx>
        <c:axId val="411061512"/>
        <c:scaling>
          <c:orientation val="minMax"/>
        </c:scaling>
        <c:delete val="1"/>
        <c:axPos val="b"/>
        <c:numFmt formatCode="ge" sourceLinked="1"/>
        <c:majorTickMark val="none"/>
        <c:minorTickMark val="none"/>
        <c:tickLblPos val="none"/>
        <c:crossAx val="411061904"/>
        <c:crosses val="autoZero"/>
        <c:auto val="1"/>
        <c:lblOffset val="100"/>
        <c:baseTimeUnit val="years"/>
      </c:dateAx>
      <c:valAx>
        <c:axId val="41106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6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064648"/>
        <c:axId val="41106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064648"/>
        <c:axId val="411065040"/>
      </c:lineChart>
      <c:dateAx>
        <c:axId val="411064648"/>
        <c:scaling>
          <c:orientation val="minMax"/>
        </c:scaling>
        <c:delete val="1"/>
        <c:axPos val="b"/>
        <c:numFmt formatCode="ge" sourceLinked="1"/>
        <c:majorTickMark val="none"/>
        <c:minorTickMark val="none"/>
        <c:tickLblPos val="none"/>
        <c:crossAx val="411065040"/>
        <c:crosses val="autoZero"/>
        <c:auto val="1"/>
        <c:lblOffset val="100"/>
        <c:baseTimeUnit val="years"/>
      </c:dateAx>
      <c:valAx>
        <c:axId val="41106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6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693008"/>
        <c:axId val="41169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693008"/>
        <c:axId val="411693400"/>
      </c:lineChart>
      <c:dateAx>
        <c:axId val="411693008"/>
        <c:scaling>
          <c:orientation val="minMax"/>
        </c:scaling>
        <c:delete val="1"/>
        <c:axPos val="b"/>
        <c:numFmt formatCode="ge" sourceLinked="1"/>
        <c:majorTickMark val="none"/>
        <c:minorTickMark val="none"/>
        <c:tickLblPos val="none"/>
        <c:crossAx val="411693400"/>
        <c:crosses val="autoZero"/>
        <c:auto val="1"/>
        <c:lblOffset val="100"/>
        <c:baseTimeUnit val="years"/>
      </c:dateAx>
      <c:valAx>
        <c:axId val="41169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2264.39</c:v>
                </c:pt>
                <c:pt idx="1">
                  <c:v>2225.9499999999998</c:v>
                </c:pt>
                <c:pt idx="2">
                  <c:v>2083.31</c:v>
                </c:pt>
                <c:pt idx="3">
                  <c:v>1965.6</c:v>
                </c:pt>
                <c:pt idx="4">
                  <c:v>1909.42</c:v>
                </c:pt>
              </c:numCache>
            </c:numRef>
          </c:val>
        </c:ser>
        <c:dLbls>
          <c:showLegendKey val="0"/>
          <c:showVal val="0"/>
          <c:showCatName val="0"/>
          <c:showSerName val="0"/>
          <c:showPercent val="0"/>
          <c:showBubbleSize val="0"/>
        </c:dLbls>
        <c:gapWidth val="150"/>
        <c:axId val="411694576"/>
        <c:axId val="41169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411694576"/>
        <c:axId val="411694968"/>
      </c:lineChart>
      <c:dateAx>
        <c:axId val="411694576"/>
        <c:scaling>
          <c:orientation val="minMax"/>
        </c:scaling>
        <c:delete val="1"/>
        <c:axPos val="b"/>
        <c:numFmt formatCode="ge" sourceLinked="1"/>
        <c:majorTickMark val="none"/>
        <c:minorTickMark val="none"/>
        <c:tickLblPos val="none"/>
        <c:crossAx val="411694968"/>
        <c:crosses val="autoZero"/>
        <c:auto val="1"/>
        <c:lblOffset val="100"/>
        <c:baseTimeUnit val="years"/>
      </c:dateAx>
      <c:valAx>
        <c:axId val="41169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44.84</c:v>
                </c:pt>
                <c:pt idx="1">
                  <c:v>42.71</c:v>
                </c:pt>
                <c:pt idx="2">
                  <c:v>44.3</c:v>
                </c:pt>
                <c:pt idx="3">
                  <c:v>43.45</c:v>
                </c:pt>
                <c:pt idx="4">
                  <c:v>38.21</c:v>
                </c:pt>
              </c:numCache>
            </c:numRef>
          </c:val>
        </c:ser>
        <c:dLbls>
          <c:showLegendKey val="0"/>
          <c:showVal val="0"/>
          <c:showCatName val="0"/>
          <c:showSerName val="0"/>
          <c:showPercent val="0"/>
          <c:showBubbleSize val="0"/>
        </c:dLbls>
        <c:gapWidth val="150"/>
        <c:axId val="411696144"/>
        <c:axId val="41169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411696144"/>
        <c:axId val="411696536"/>
      </c:lineChart>
      <c:dateAx>
        <c:axId val="411696144"/>
        <c:scaling>
          <c:orientation val="minMax"/>
        </c:scaling>
        <c:delete val="1"/>
        <c:axPos val="b"/>
        <c:numFmt formatCode="ge" sourceLinked="1"/>
        <c:majorTickMark val="none"/>
        <c:minorTickMark val="none"/>
        <c:tickLblPos val="none"/>
        <c:crossAx val="411696536"/>
        <c:crosses val="autoZero"/>
        <c:auto val="1"/>
        <c:lblOffset val="100"/>
        <c:baseTimeUnit val="years"/>
      </c:dateAx>
      <c:valAx>
        <c:axId val="41169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300.38</c:v>
                </c:pt>
                <c:pt idx="1">
                  <c:v>319.08999999999997</c:v>
                </c:pt>
                <c:pt idx="2">
                  <c:v>311.83999999999997</c:v>
                </c:pt>
                <c:pt idx="3">
                  <c:v>317.05</c:v>
                </c:pt>
                <c:pt idx="4">
                  <c:v>364.6</c:v>
                </c:pt>
              </c:numCache>
            </c:numRef>
          </c:val>
        </c:ser>
        <c:dLbls>
          <c:showLegendKey val="0"/>
          <c:showVal val="0"/>
          <c:showCatName val="0"/>
          <c:showSerName val="0"/>
          <c:showPercent val="0"/>
          <c:showBubbleSize val="0"/>
        </c:dLbls>
        <c:gapWidth val="150"/>
        <c:axId val="411697712"/>
        <c:axId val="41169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411697712"/>
        <c:axId val="411698104"/>
      </c:lineChart>
      <c:dateAx>
        <c:axId val="411697712"/>
        <c:scaling>
          <c:orientation val="minMax"/>
        </c:scaling>
        <c:delete val="1"/>
        <c:axPos val="b"/>
        <c:numFmt formatCode="ge" sourceLinked="1"/>
        <c:majorTickMark val="none"/>
        <c:minorTickMark val="none"/>
        <c:tickLblPos val="none"/>
        <c:crossAx val="411698104"/>
        <c:crosses val="autoZero"/>
        <c:auto val="1"/>
        <c:lblOffset val="100"/>
        <c:baseTimeUnit val="years"/>
      </c:dateAx>
      <c:valAx>
        <c:axId val="41169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おいらせ町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25234</v>
      </c>
      <c r="AM8" s="47"/>
      <c r="AN8" s="47"/>
      <c r="AO8" s="47"/>
      <c r="AP8" s="47"/>
      <c r="AQ8" s="47"/>
      <c r="AR8" s="47"/>
      <c r="AS8" s="47"/>
      <c r="AT8" s="43">
        <f>データ!S6</f>
        <v>71.959999999999994</v>
      </c>
      <c r="AU8" s="43"/>
      <c r="AV8" s="43"/>
      <c r="AW8" s="43"/>
      <c r="AX8" s="43"/>
      <c r="AY8" s="43"/>
      <c r="AZ8" s="43"/>
      <c r="BA8" s="43"/>
      <c r="BB8" s="43">
        <f>データ!T6</f>
        <v>350.67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12.93</v>
      </c>
      <c r="Q10" s="43"/>
      <c r="R10" s="43"/>
      <c r="S10" s="43"/>
      <c r="T10" s="43"/>
      <c r="U10" s="43"/>
      <c r="V10" s="43"/>
      <c r="W10" s="43">
        <f>データ!P6</f>
        <v>94.69</v>
      </c>
      <c r="X10" s="43"/>
      <c r="Y10" s="43"/>
      <c r="Z10" s="43"/>
      <c r="AA10" s="43"/>
      <c r="AB10" s="43"/>
      <c r="AC10" s="43"/>
      <c r="AD10" s="47">
        <f>データ!Q6</f>
        <v>2592</v>
      </c>
      <c r="AE10" s="47"/>
      <c r="AF10" s="47"/>
      <c r="AG10" s="47"/>
      <c r="AH10" s="47"/>
      <c r="AI10" s="47"/>
      <c r="AJ10" s="47"/>
      <c r="AK10" s="2"/>
      <c r="AL10" s="47">
        <f>データ!U6</f>
        <v>3250</v>
      </c>
      <c r="AM10" s="47"/>
      <c r="AN10" s="47"/>
      <c r="AO10" s="47"/>
      <c r="AP10" s="47"/>
      <c r="AQ10" s="47"/>
      <c r="AR10" s="47"/>
      <c r="AS10" s="47"/>
      <c r="AT10" s="43">
        <f>データ!V6</f>
        <v>1.83</v>
      </c>
      <c r="AU10" s="43"/>
      <c r="AV10" s="43"/>
      <c r="AW10" s="43"/>
      <c r="AX10" s="43"/>
      <c r="AY10" s="43"/>
      <c r="AZ10" s="43"/>
      <c r="BA10" s="43"/>
      <c r="BB10" s="43">
        <f>データ!W6</f>
        <v>1775.96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24121</v>
      </c>
      <c r="D6" s="31">
        <f t="shared" si="3"/>
        <v>47</v>
      </c>
      <c r="E6" s="31">
        <f t="shared" si="3"/>
        <v>17</v>
      </c>
      <c r="F6" s="31">
        <f t="shared" si="3"/>
        <v>5</v>
      </c>
      <c r="G6" s="31">
        <f t="shared" si="3"/>
        <v>0</v>
      </c>
      <c r="H6" s="31" t="str">
        <f t="shared" si="3"/>
        <v>青森県　おいらせ町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12.93</v>
      </c>
      <c r="P6" s="32">
        <f t="shared" si="3"/>
        <v>94.69</v>
      </c>
      <c r="Q6" s="32">
        <f t="shared" si="3"/>
        <v>2592</v>
      </c>
      <c r="R6" s="32">
        <f t="shared" si="3"/>
        <v>25234</v>
      </c>
      <c r="S6" s="32">
        <f t="shared" si="3"/>
        <v>71.959999999999994</v>
      </c>
      <c r="T6" s="32">
        <f t="shared" si="3"/>
        <v>350.67</v>
      </c>
      <c r="U6" s="32">
        <f t="shared" si="3"/>
        <v>3250</v>
      </c>
      <c r="V6" s="32">
        <f t="shared" si="3"/>
        <v>1.83</v>
      </c>
      <c r="W6" s="32">
        <f t="shared" si="3"/>
        <v>1775.96</v>
      </c>
      <c r="X6" s="33">
        <f>IF(X7="",NA(),X7)</f>
        <v>61.19</v>
      </c>
      <c r="Y6" s="33">
        <f t="shared" ref="Y6:AG6" si="4">IF(Y7="",NA(),Y7)</f>
        <v>58.25</v>
      </c>
      <c r="Z6" s="33">
        <f t="shared" si="4"/>
        <v>60.71</v>
      </c>
      <c r="AA6" s="33">
        <f t="shared" si="4"/>
        <v>60.28</v>
      </c>
      <c r="AB6" s="33">
        <f t="shared" si="4"/>
        <v>62.07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2264.39</v>
      </c>
      <c r="BF6" s="33">
        <f t="shared" ref="BF6:BN6" si="7">IF(BF7="",NA(),BF7)</f>
        <v>2225.9499999999998</v>
      </c>
      <c r="BG6" s="33">
        <f t="shared" si="7"/>
        <v>2083.31</v>
      </c>
      <c r="BH6" s="33">
        <f t="shared" si="7"/>
        <v>1965.6</v>
      </c>
      <c r="BI6" s="33">
        <f t="shared" si="7"/>
        <v>1909.42</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44.84</v>
      </c>
      <c r="BQ6" s="33">
        <f t="shared" ref="BQ6:BY6" si="8">IF(BQ7="",NA(),BQ7)</f>
        <v>42.71</v>
      </c>
      <c r="BR6" s="33">
        <f t="shared" si="8"/>
        <v>44.3</v>
      </c>
      <c r="BS6" s="33">
        <f t="shared" si="8"/>
        <v>43.45</v>
      </c>
      <c r="BT6" s="33">
        <f t="shared" si="8"/>
        <v>38.21</v>
      </c>
      <c r="BU6" s="33">
        <f t="shared" si="8"/>
        <v>43.24</v>
      </c>
      <c r="BV6" s="33">
        <f t="shared" si="8"/>
        <v>42.13</v>
      </c>
      <c r="BW6" s="33">
        <f t="shared" si="8"/>
        <v>42.48</v>
      </c>
      <c r="BX6" s="33">
        <f t="shared" si="8"/>
        <v>41.04</v>
      </c>
      <c r="BY6" s="33">
        <f t="shared" si="8"/>
        <v>41.08</v>
      </c>
      <c r="BZ6" s="32" t="str">
        <f>IF(BZ7="","",IF(BZ7="-","【-】","【"&amp;SUBSTITUTE(TEXT(BZ7,"#,##0.00"),"-","△")&amp;"】"))</f>
        <v>【51.49】</v>
      </c>
      <c r="CA6" s="33">
        <f>IF(CA7="",NA(),CA7)</f>
        <v>300.38</v>
      </c>
      <c r="CB6" s="33">
        <f t="shared" ref="CB6:CJ6" si="9">IF(CB7="",NA(),CB7)</f>
        <v>319.08999999999997</v>
      </c>
      <c r="CC6" s="33">
        <f t="shared" si="9"/>
        <v>311.83999999999997</v>
      </c>
      <c r="CD6" s="33">
        <f t="shared" si="9"/>
        <v>317.05</v>
      </c>
      <c r="CE6" s="33">
        <f t="shared" si="9"/>
        <v>364.6</v>
      </c>
      <c r="CF6" s="33">
        <f t="shared" si="9"/>
        <v>338.76</v>
      </c>
      <c r="CG6" s="33">
        <f t="shared" si="9"/>
        <v>348.41</v>
      </c>
      <c r="CH6" s="33">
        <f t="shared" si="9"/>
        <v>343.8</v>
      </c>
      <c r="CI6" s="33">
        <f t="shared" si="9"/>
        <v>357.08</v>
      </c>
      <c r="CJ6" s="33">
        <f t="shared" si="9"/>
        <v>378.08</v>
      </c>
      <c r="CK6" s="32" t="str">
        <f>IF(CK7="","",IF(CK7="-","【-】","【"&amp;SUBSTITUTE(TEXT(CK7,"#,##0.00"),"-","△")&amp;"】"))</f>
        <v>【295.10】</v>
      </c>
      <c r="CL6" s="33" t="str">
        <f>IF(CL7="",NA(),CL7)</f>
        <v>-</v>
      </c>
      <c r="CM6" s="33" t="str">
        <f t="shared" ref="CM6:CU6" si="10">IF(CM7="",NA(),CM7)</f>
        <v>-</v>
      </c>
      <c r="CN6" s="33" t="str">
        <f t="shared" si="10"/>
        <v>-</v>
      </c>
      <c r="CO6" s="33">
        <f t="shared" si="10"/>
        <v>65.150000000000006</v>
      </c>
      <c r="CP6" s="33">
        <f t="shared" si="10"/>
        <v>64.349999999999994</v>
      </c>
      <c r="CQ6" s="33">
        <f t="shared" si="10"/>
        <v>44.65</v>
      </c>
      <c r="CR6" s="33">
        <f t="shared" si="10"/>
        <v>46.85</v>
      </c>
      <c r="CS6" s="33">
        <f t="shared" si="10"/>
        <v>46.06</v>
      </c>
      <c r="CT6" s="33">
        <f t="shared" si="10"/>
        <v>45.95</v>
      </c>
      <c r="CU6" s="33">
        <f t="shared" si="10"/>
        <v>44.69</v>
      </c>
      <c r="CV6" s="32" t="str">
        <f>IF(CV7="","",IF(CV7="-","【-】","【"&amp;SUBSTITUTE(TEXT(CV7,"#,##0.00"),"-","△")&amp;"】"))</f>
        <v>【53.32】</v>
      </c>
      <c r="CW6" s="33">
        <f>IF(CW7="",NA(),CW7)</f>
        <v>100</v>
      </c>
      <c r="CX6" s="33">
        <f t="shared" ref="CX6:DF6" si="11">IF(CX7="",NA(),CX7)</f>
        <v>100</v>
      </c>
      <c r="CY6" s="33">
        <f t="shared" si="11"/>
        <v>100</v>
      </c>
      <c r="CZ6" s="33">
        <f t="shared" si="11"/>
        <v>100</v>
      </c>
      <c r="DA6" s="33">
        <f t="shared" si="11"/>
        <v>100</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24121</v>
      </c>
      <c r="D7" s="35">
        <v>47</v>
      </c>
      <c r="E7" s="35">
        <v>17</v>
      </c>
      <c r="F7" s="35">
        <v>5</v>
      </c>
      <c r="G7" s="35">
        <v>0</v>
      </c>
      <c r="H7" s="35" t="s">
        <v>96</v>
      </c>
      <c r="I7" s="35" t="s">
        <v>97</v>
      </c>
      <c r="J7" s="35" t="s">
        <v>98</v>
      </c>
      <c r="K7" s="35" t="s">
        <v>99</v>
      </c>
      <c r="L7" s="35" t="s">
        <v>100</v>
      </c>
      <c r="M7" s="36" t="s">
        <v>101</v>
      </c>
      <c r="N7" s="36" t="s">
        <v>102</v>
      </c>
      <c r="O7" s="36">
        <v>12.93</v>
      </c>
      <c r="P7" s="36">
        <v>94.69</v>
      </c>
      <c r="Q7" s="36">
        <v>2592</v>
      </c>
      <c r="R7" s="36">
        <v>25234</v>
      </c>
      <c r="S7" s="36">
        <v>71.959999999999994</v>
      </c>
      <c r="T7" s="36">
        <v>350.67</v>
      </c>
      <c r="U7" s="36">
        <v>3250</v>
      </c>
      <c r="V7" s="36">
        <v>1.83</v>
      </c>
      <c r="W7" s="36">
        <v>1775.96</v>
      </c>
      <c r="X7" s="36">
        <v>61.19</v>
      </c>
      <c r="Y7" s="36">
        <v>58.25</v>
      </c>
      <c r="Z7" s="36">
        <v>60.71</v>
      </c>
      <c r="AA7" s="36">
        <v>60.28</v>
      </c>
      <c r="AB7" s="36">
        <v>62.07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2264.39</v>
      </c>
      <c r="BF7" s="36">
        <v>2225.9499999999998</v>
      </c>
      <c r="BG7" s="36">
        <v>2083.31</v>
      </c>
      <c r="BH7" s="36">
        <v>1965.6</v>
      </c>
      <c r="BI7" s="36">
        <v>1909.42</v>
      </c>
      <c r="BJ7" s="36">
        <v>1316.7</v>
      </c>
      <c r="BK7" s="36">
        <v>1224.75</v>
      </c>
      <c r="BL7" s="36">
        <v>1144.05</v>
      </c>
      <c r="BM7" s="36">
        <v>1117.1099999999999</v>
      </c>
      <c r="BN7" s="36">
        <v>1161.05</v>
      </c>
      <c r="BO7" s="36">
        <v>992.47</v>
      </c>
      <c r="BP7" s="36">
        <v>44.84</v>
      </c>
      <c r="BQ7" s="36">
        <v>42.71</v>
      </c>
      <c r="BR7" s="36">
        <v>44.3</v>
      </c>
      <c r="BS7" s="36">
        <v>43.45</v>
      </c>
      <c r="BT7" s="36">
        <v>38.21</v>
      </c>
      <c r="BU7" s="36">
        <v>43.24</v>
      </c>
      <c r="BV7" s="36">
        <v>42.13</v>
      </c>
      <c r="BW7" s="36">
        <v>42.48</v>
      </c>
      <c r="BX7" s="36">
        <v>41.04</v>
      </c>
      <c r="BY7" s="36">
        <v>41.08</v>
      </c>
      <c r="BZ7" s="36">
        <v>51.49</v>
      </c>
      <c r="CA7" s="36">
        <v>300.38</v>
      </c>
      <c r="CB7" s="36">
        <v>319.08999999999997</v>
      </c>
      <c r="CC7" s="36">
        <v>311.83999999999997</v>
      </c>
      <c r="CD7" s="36">
        <v>317.05</v>
      </c>
      <c r="CE7" s="36">
        <v>364.6</v>
      </c>
      <c r="CF7" s="36">
        <v>338.76</v>
      </c>
      <c r="CG7" s="36">
        <v>348.41</v>
      </c>
      <c r="CH7" s="36">
        <v>343.8</v>
      </c>
      <c r="CI7" s="36">
        <v>357.08</v>
      </c>
      <c r="CJ7" s="36">
        <v>378.08</v>
      </c>
      <c r="CK7" s="36">
        <v>295.10000000000002</v>
      </c>
      <c r="CL7" s="36" t="s">
        <v>101</v>
      </c>
      <c r="CM7" s="36" t="s">
        <v>101</v>
      </c>
      <c r="CN7" s="36" t="s">
        <v>101</v>
      </c>
      <c r="CO7" s="36">
        <v>65.150000000000006</v>
      </c>
      <c r="CP7" s="36">
        <v>64.349999999999994</v>
      </c>
      <c r="CQ7" s="36">
        <v>44.65</v>
      </c>
      <c r="CR7" s="36">
        <v>46.85</v>
      </c>
      <c r="CS7" s="36">
        <v>46.06</v>
      </c>
      <c r="CT7" s="36">
        <v>45.95</v>
      </c>
      <c r="CU7" s="36">
        <v>44.69</v>
      </c>
      <c r="CV7" s="36">
        <v>53.32</v>
      </c>
      <c r="CW7" s="36">
        <v>100</v>
      </c>
      <c r="CX7" s="36">
        <v>100</v>
      </c>
      <c r="CY7" s="36">
        <v>100</v>
      </c>
      <c r="CZ7" s="36">
        <v>100</v>
      </c>
      <c r="DA7" s="36">
        <v>100</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2016-02-19T04:52:45Z</cp:lastPrinted>
  <dcterms:created xsi:type="dcterms:W3CDTF">2016-02-03T09:08:46Z</dcterms:created>
  <dcterms:modified xsi:type="dcterms:W3CDTF">2016-02-19T04:52:47Z</dcterms:modified>
  <cp:category/>
</cp:coreProperties>
</file>