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105" yWindow="-105" windowWidth="19410" windowHeight="140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C36" i="10"/>
  <c r="BE35" i="10"/>
  <c r="C35" i="10"/>
  <c r="CO34" i="10"/>
  <c r="CO35" i="10" s="1"/>
  <c r="CO36" i="10" s="1"/>
  <c r="CO37" i="10" s="1"/>
  <c r="BW34" i="10"/>
  <c r="BW35" i="10" s="1"/>
  <c r="BW36" i="10" s="1"/>
  <c r="BW37" i="10" s="1"/>
  <c r="BW38" i="10" s="1"/>
  <c r="BW39" i="10" s="1"/>
  <c r="BW40" i="10" s="1"/>
  <c r="BW41" i="10" s="1"/>
  <c r="BW42" i="10" s="1"/>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<sst xmlns="http://schemas.openxmlformats.org/spreadsheetml/2006/main" count="1078" uniqueCount="603">
  <si>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</si>
  <si>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</si>
  <si>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</si>
  <si>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</si>
  <si>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</si>
  <si>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</si>
  <si>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</si>
  <si>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</si>
  <si>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</si>
  <si>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</si>
  <si>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</si>
  <si>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</si>
  <si>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</si>
  <si>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</si>
  <si>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</si>
  <si>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</si>
  <si>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</si>
  <si>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</si>
  <si>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</si>
  <si>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</si>
  <si>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</si>
  <si>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</si>
  <si>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</si>
  <si>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</si>
  <si>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</si>
  <si>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</si>
  <si>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</si>
  <si>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</si>
  <si>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</si>
  <si>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</si>
  <si>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</si>
  <si>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</si>
  <si>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</si>
  <si>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</si>
  <si>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</si>
  <si>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</si>
  <si>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</si>
  <si>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</si>
  <si>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</si>
  <si>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</si>
  <si>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</si>
  <si>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</si>
  <si>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</si>
  <si>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</si>
  <si>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</si>
  <si>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</si>
  <si>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</si>
  <si>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</si>
  <si>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</si>
  <si>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</si>
  <si>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</si>
  <si>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</si>
  <si>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</si>
  <si>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</si>
  <si>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</si>
  <si>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</si>
  <si>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</si>
  <si>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</si>
  <si>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</si>
  <si>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</si>
  <si>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</si>
  <si>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</si>
  <si>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</si>
  <si>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</si>
  <si>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</si>
  <si>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</si>
  <si>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</si>
  <si>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</si>
  <si>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</si>
  <si>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</si>
  <si>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</si>
  <si>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</si>
  <si>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</si>
  <si>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</si>
  <si>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</si>
  <si>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</si>
  <si>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</si>
  <si>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</si>
  <si>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</si>
  <si>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</si>
  <si>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</si>
  <si>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</si>
  <si>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</si>
  <si>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</si>
  <si>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</si>
  <si>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</si>
  <si>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</si>
  <si>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</si>
  <si>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</si>
  <si>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</si>
  <si>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</si>
  <si>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</si>
  <si>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弘前市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</si>
  <si>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</si>
  <si>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</si>
  <si>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</si>
  <si>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</si>
  <si>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</si>
  <si>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</si>
  <si>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</si>
  <si>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</si>
  <si>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</si>
  <si>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</si>
  <si>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</si>
  <si>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</si>
  <si>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</si>
  <si>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</si>
  <si>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</si>
  <si>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</si>
  <si>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</si>
  <si>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</si>
  <si>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</si>
  <si>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</si>
  <si>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</si>
  <si>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</si>
  <si>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</si>
  <si>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</si>
  <si>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</si>
  <si>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</si>
  <si>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</si>
  <si>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</si>
  <si>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</si>
  <si>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</si>
  <si>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</si>
  <si>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</si>
  <si>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</si>
  <si>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</si>
  <si>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</si>
  <si>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</si>
  <si>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</si>
  <si>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</si>
  <si>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</si>
  <si>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</si>
  <si>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</si>
  <si>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</si>
  <si>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</si>
  <si>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</si>
  <si>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</si>
  <si>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</si>
  <si>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</si>
  <si>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</si>
  <si>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</si>
  <si>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</si>
  <si>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</si>
  <si>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</si>
  <si>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</si>
  <si>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病院事業会計</t>
    <phoneticPr fontId="5"/>
  </si>
  <si>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</si>
  <si>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</si>
  <si>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</si>
  <si>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</si>
  <si>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</si>
  <si>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</si>
  <si>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</si>
  <si>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</si>
  <si>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</si>
  <si>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</si>
  <si>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</si>
  <si>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</si>
  <si>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</si>
  <si>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</si>
  <si>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</si>
  <si>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</si>
  <si>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</si>
  <si>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</si>
  <si>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</si>
  <si>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</si>
  <si>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</si>
  <si>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</si>
  <si>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</si>
  <si>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</si>
  <si>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</si>
  <si>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</si>
  <si>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</si>
  <si>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</si>
  <si>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</si>
  <si>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</si>
  <si>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</si>
  <si>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</si>
  <si>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</si>
  <si>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</si>
  <si>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</si>
  <si>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</si>
  <si>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</si>
  <si>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</si>
  <si>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</si>
  <si>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</si>
  <si>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</si>
  <si>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</si>
  <si>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</si>
  <si>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</si>
  <si>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</si>
  <si>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</si>
  <si>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</si>
  <si>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</si>
  <si>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</si>
  <si>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</si>
  <si>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</si>
  <si>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</si>
  <si>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</si>
  <si>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</si>
  <si>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</si>
  <si>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</si>
  <si>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</si>
  <si>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</si>
  <si>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</si>
  <si>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</si>
  <si>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青森県弘前市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</si>
  <si>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</si>
  <si>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</si>
  <si>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</si>
  <si>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</si>
  <si>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</si>
  <si>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</si>
  <si>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</si>
  <si>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</si>
  <si>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</si>
  <si>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</si>
  <si>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</si>
  <si>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</si>
  <si>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</si>
  <si>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</si>
  <si>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</si>
  <si>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</si>
  <si>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</si>
  <si>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</si>
  <si>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</si>
  <si>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</si>
  <si>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</si>
  <si>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</si>
  <si>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</si>
  <si>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</si>
  <si>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</si>
  <si>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</si>
  <si>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</si>
  <si>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</si>
  <si>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</si>
  <si>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</si>
  <si>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</si>
  <si>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</si>
  <si>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</si>
  <si>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</si>
  <si>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</si>
  <si>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</si>
  <si>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</si>
  <si>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</si>
  <si>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</si>
  <si>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</si>
  <si>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</si>
  <si>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</si>
  <si>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</si>
  <si>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</si>
  <si>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</si>
  <si>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</si>
  <si>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</si>
  <si>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</si>
  <si>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</si>
  <si>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</si>
  <si>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</si>
  <si>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</si>
  <si>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</si>
  <si>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</si>
  <si>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</si>
  <si>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</si>
  <si>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</si>
  <si>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</si>
  <si>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</si>
  <si>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</si>
  <si>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</si>
  <si>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</si>
  <si>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</si>
  <si>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</si>
  <si>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</si>
  <si>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</si>
  <si>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</si>
  <si>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</si>
  <si>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</si>
  <si>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</si>
  <si>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</si>
  <si>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</si>
  <si>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</si>
  <si>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</si>
  <si>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</si>
  <si>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</si>
  <si>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</si>
  <si>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</si>
  <si>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</si>
  <si>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</si>
  <si>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</si>
  <si>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</si>
  <si>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</si>
  <si>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</si>
  <si>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</si>
  <si>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</si>
  <si>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</si>
  <si>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</si>
  <si>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</si>
  <si>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</si>
  <si>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</si>
  <si>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</si>
  <si>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</si>
  <si>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</si>
  <si>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</si>
  <si>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</si>
  <si>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</si>
  <si>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</si>
  <si>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</si>
  <si>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</si>
  <si>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</si>
  <si>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</si>
  <si>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</si>
  <si>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</si>
  <si>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</si>
  <si>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</si>
  <si>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</si>
  <si>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</si>
  <si>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</si>
  <si>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</si>
  <si>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</si>
  <si>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</si>
  <si>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</si>
  <si>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</si>
  <si>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</si>
  <si>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</si>
  <si>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</si>
  <si>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</si>
  <si>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</si>
  <si>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</si>
  <si>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</si>
  <si>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</si>
  <si>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</si>
  <si>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</si>
  <si>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</si>
  <si>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</si>
  <si>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</si>
  <si>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</si>
  <si>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</si>
  <si>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</si>
  <si>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</si>
  <si>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</si>
  <si>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</si>
  <si>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</si>
  <si>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</si>
  <si>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</si>
  <si>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</si>
  <si>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</si>
  <si>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</si>
  <si>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</si>
  <si>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</si>
  <si>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</si>
  <si>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</si>
  <si>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</si>
  <si>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</si>
  <si>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</si>
  <si>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</si>
  <si>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</si>
  <si>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</si>
  <si>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</si>
  <si>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青森県弘前市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</si>
  <si>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</si>
  <si>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</si>
  <si>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</si>
  <si>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</si>
  <si>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</si>
  <si>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</si>
  <si>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</si>
  <si>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</si>
  <si>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</si>
  <si>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</si>
  <si>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</si>
  <si>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</si>
  <si>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</si>
  <si>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</si>
  <si>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</si>
  <si>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</si>
  <si>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</si>
  <si>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</si>
  <si>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</si>
  <si>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</si>
  <si>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</si>
  <si>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</si>
  <si>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</si>
  <si>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</si>
  <si>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</si>
  <si>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</si>
  <si>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</si>
  <si>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</si>
  <si>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</si>
  <si>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</si>
  <si>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</si>
  <si>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</si>
  <si>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</si>
  <si>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</si>
  <si>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</si>
  <si>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</si>
  <si>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</si>
  <si>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</si>
  <si>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</si>
  <si>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</si>
  <si>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</si>
  <si>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</si>
  <si>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</si>
  <si>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</si>
  <si>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</si>
  <si>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</si>
  <si>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</si>
  <si>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</si>
  <si>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</si>
  <si>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</si>
  <si>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</si>
  <si>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</si>
  <si>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</si>
  <si>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</si>
  <si>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</si>
  <si>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</si>
  <si>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</si>
  <si>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</si>
  <si>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</si>
  <si>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</si>
  <si>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</si>
  <si>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</si>
  <si>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</si>
  <si>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</si>
  <si>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</si>
  <si>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</si>
  <si>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</si>
  <si>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</si>
  <si>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</si>
  <si>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</si>
  <si>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</si>
  <si>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</si>
  <si>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</si>
  <si>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</si>
  <si>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</si>
  <si>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</si>
  <si>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</si>
  <si>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</si>
  <si>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</si>
  <si>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</si>
  <si>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</si>
  <si>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</si>
  <si>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</si>
  <si>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</si>
  <si>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</si>
  <si>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</si>
  <si>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</si>
  <si>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</si>
  <si>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</si>
  <si>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</si>
  <si>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</si>
  <si>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</si>
  <si>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</si>
  <si>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</si>
  <si>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</si>
  <si>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</si>
  <si>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</si>
  <si>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</si>
  <si>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</si>
  <si>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</si>
  <si>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</si>
  <si>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</si>
  <si>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</si>
  <si>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</si>
  <si>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</si>
  <si>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</si>
  <si>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</si>
  <si>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</si>
  <si>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</si>
  <si>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</si>
  <si>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</si>
  <si>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</si>
  <si>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</si>
  <si>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</si>
  <si>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</si>
  <si>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</si>
  <si>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</si>
  <si>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</si>
  <si>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</si>
  <si>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</si>
  <si>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</si>
  <si>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</si>
  <si>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</si>
  <si>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</si>
  <si>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</si>
  <si>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</si>
  <si>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</si>
  <si>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</si>
  <si>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</si>
  <si>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</si>
  <si>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</si>
  <si>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</si>
  <si>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</si>
  <si>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</si>
  <si>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</si>
  <si>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</si>
  <si>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</si>
  <si>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</si>
  <si>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</si>
  <si>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</si>
  <si>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</si>
  <si>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</si>
  <si>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</si>
  <si>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</si>
  <si>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</si>
  <si>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</si>
  <si>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</si>
  <si>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</si>
  <si>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</si>
  <si>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</si>
  <si>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</si>
  <si>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</si>
  <si>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</si>
  <si>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</si>
  <si>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</si>
  <si>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</si>
  <si>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</si>
  <si>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</si>
  <si>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</si>
  <si>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</si>
  <si>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</si>
  <si>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</si>
  <si>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</si>
  <si>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</si>
  <si>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</si>
  <si>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</si>
  <si>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</si>
  <si>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</si>
  <si>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</si>
  <si>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</si>
  <si>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</si>
  <si>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</si>
  <si>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</si>
  <si>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</si>
  <si>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</si>
  <si>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</si>
  <si>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</si>
  <si>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</si>
  <si>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</si>
  <si>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</si>
  <si>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</si>
  <si>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</si>
  <si>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</si>
  <si>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</si>
  <si>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</si>
  <si>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</si>
  <si>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</si>
  <si>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</si>
  <si>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</si>
  <si>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</si>
  <si>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</si>
  <si>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0.70</t>
  </si>
  <si>
    <t>▲ 0.08</t>
  </si>
  <si>
    <t>▲ 0.02</t>
  </si>
  <si>
    <t>病院事業会計</t>
  </si>
  <si>
    <t>▲ 0.14</t>
  </si>
  <si>
    <t>水道事業会計</t>
  </si>
  <si>
    <t>下水道事業会計</t>
  </si>
  <si>
    <t>一般会計</t>
  </si>
  <si>
    <t>介護保険特別会計</t>
  </si>
  <si>
    <t>後期高齢者医療特別会計</t>
  </si>
  <si>
    <t>国民健康保険特別会計</t>
  </si>
  <si>
    <t>▲ 1.50</t>
  </si>
  <si>
    <t>▲ 2.24</t>
  </si>
  <si>
    <t>▲ 4.09</t>
  </si>
  <si>
    <t>▲ 2.77</t>
  </si>
  <si>
    <t>その他会計（赤字）</t>
  </si>
  <si>
    <t>▲ 0.52</t>
  </si>
  <si>
    <t>▲ 0.23</t>
  </si>
  <si>
    <t>その他会計（黒字）</t>
  </si>
  <si>
    <t>弘前地区環境整備事務組合</t>
    <rPh sb="0" eb="2">
      <t>ヒロサキ</t>
    </rPh>
    <rPh sb="2" eb="4">
      <t>チク</t>
    </rPh>
    <rPh sb="4" eb="6">
      <t>カンキョウ</t>
    </rPh>
    <rPh sb="6" eb="8">
      <t>セイビ</t>
    </rPh>
    <rPh sb="8" eb="10">
      <t>ジム</t>
    </rPh>
    <rPh sb="10" eb="12">
      <t>クミアイ</t>
    </rPh>
    <phoneticPr fontId="2"/>
  </si>
  <si>
    <t>弘前地区消防事務組合</t>
    <rPh sb="0" eb="2">
      <t>ヒロサキ</t>
    </rPh>
    <rPh sb="2" eb="4">
      <t>チク</t>
    </rPh>
    <rPh sb="4" eb="6">
      <t>ショウボウ</t>
    </rPh>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</si>
  <si>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</si>
  <si>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津軽広域連合</t>
    <rPh sb="0" eb="2">
      <t>ツガル</t>
    </rPh>
    <rPh sb="2" eb="4">
      <t>コウイキ</t>
    </rPh>
    <rPh sb="4" eb="6">
      <t>レンゴウ</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</si>
  <si>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</si>
  <si>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</si>
  <si>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青森県市長会館管理組合</t>
    <rPh sb="0" eb="3">
      <t>アオモリケン</t>
    </rPh>
    <rPh sb="3" eb="5">
      <t>シチョウ</t>
    </rPh>
    <rPh sb="5" eb="7">
      <t>カイカン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</si>
  <si>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</si>
  <si>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青森県市町村総合事務組合</t>
    <rPh sb="0" eb="3">
      <t>アオモリケン</t>
    </rPh>
    <rPh sb="3" eb="6">
      <t>シチョウソン</t>
    </rPh>
    <rPh sb="6" eb="8">
      <t>ソウゴウ</t>
    </rPh>
    <rPh sb="8" eb="10">
      <t>ジム</t>
    </rPh>
    <rPh sb="10" eb="11">
      <t>グミ</t>
    </rPh>
    <rPh sb="11" eb="12">
      <t>ア</t>
    </rPh>
    <phoneticPr fontId="2"/>
  </si>
  <si>
    <t>法適用企業</t>
  </si>
  <si>
    <t>一般財団法人　弘前市みどりの協会</t>
    <rPh sb="0" eb="2">
      <t>イッパン</t>
    </rPh>
    <rPh sb="2" eb="4">
      <t>ザイダン</t>
    </rPh>
    <rPh sb="4" eb="6">
      <t>ホウジン</t>
    </rPh>
    <rPh sb="7" eb="10">
      <t>ヒロサキシ</t>
    </rPh>
    <rPh sb="14" eb="16">
      <t>キョウカイ</t>
    </rPh>
    <phoneticPr fontId="2"/>
  </si>
  <si>
    <t>弘前市土地開発公社</t>
    <rPh sb="0" eb="3">
      <t>ヒロサキシ</t>
    </rPh>
    <rPh sb="3" eb="5">
      <t>トチ</t>
    </rPh>
    <rPh sb="5" eb="7">
      <t>カイハツ</t>
    </rPh>
    <rPh sb="7" eb="9">
      <t>コウシャ</t>
    </rPh>
    <phoneticPr fontId="2"/>
  </si>
  <si>
    <t>一般財団法人　岩木振興公社</t>
    <rPh sb="7" eb="9">
      <t>イワキ</t>
    </rPh>
    <rPh sb="9" eb="11">
      <t>シンコウ</t>
    </rPh>
    <rPh sb="11" eb="13">
      <t>コウシャ</t>
    </rPh>
    <phoneticPr fontId="2"/>
  </si>
  <si>
    <t>一般財団法人　星と森のロマントピアそうま</t>
    <rPh sb="7" eb="8">
      <t>ホシ</t>
    </rPh>
    <rPh sb="9" eb="10">
      <t>モリ</t>
    </rPh>
    <phoneticPr fontId="2"/>
  </si>
  <si>
    <t>○</t>
    <phoneticPr fontId="2"/>
  </si>
  <si>
    <t>まちづくり振興基金</t>
    <rPh sb="5" eb="7">
      <t>シンコウ</t>
    </rPh>
    <rPh sb="7" eb="9">
      <t>キキン</t>
    </rPh>
    <phoneticPr fontId="11"/>
  </si>
  <si>
    <t>地域福祉基金</t>
    <rPh sb="0" eb="2">
      <t>チイキ</t>
    </rPh>
    <rPh sb="2" eb="4">
      <t>フクシ</t>
    </rPh>
    <rPh sb="4" eb="6">
      <t>キキン</t>
    </rPh>
    <phoneticPr fontId="11"/>
  </si>
  <si>
    <t>地域経済活性化基金</t>
    <rPh sb="0" eb="2">
      <t>チイキ</t>
    </rPh>
    <rPh sb="2" eb="4">
      <t>ケイザイ</t>
    </rPh>
    <rPh sb="4" eb="7">
      <t>カッセイカ</t>
    </rPh>
    <rPh sb="7" eb="9">
      <t>キキン</t>
    </rPh>
    <phoneticPr fontId="11"/>
  </si>
  <si>
    <t>子ども未来基金</t>
    <rPh sb="0" eb="1">
      <t>コ</t>
    </rPh>
    <rPh sb="3" eb="5">
      <t>ミライ</t>
    </rPh>
    <rPh sb="5" eb="7">
      <t>キキン</t>
    </rPh>
    <phoneticPr fontId="11"/>
  </si>
  <si>
    <t>弘前公園お城とさくら基金</t>
    <rPh sb="0" eb="2">
      <t>ヒロサキ</t>
    </rPh>
    <rPh sb="2" eb="4">
      <t>コウエン</t>
    </rPh>
    <rPh sb="5" eb="6">
      <t>シロ</t>
    </rPh>
    <rPh sb="10" eb="12">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</si>
  <si>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</si>
  <si>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</si>
  <si>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</si>
  <si>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</si>
  <si>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</si>
  <si>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内平均と比較して低い水準にあるものの、将来負担比率は高い水準にある。庁舎増改築事業など施設の更新を行ってきたことが要因と考えられるが、有形固定資産減価償却率は増加傾向にあることから、施設の老朽化に更新が追い付いていない状況が推察される。今後施設の更新を更に実施していくことで、有形固定資産減価償却率は横ばい若しくは減少傾向に転じることが可能となるが、その財源として地方債を活用することで将来負担比率は増加傾向となることが想定される。健全な財政運営と施設の更新を両立させながら実施していくためには、交付税算入のある地方債の活用などを引き続き行っていくほか、施設の適正化により更新費用の抑制などを図っていく必要がある。</t>
    <rPh sb="0" eb="2">
      <t>ユウケイ</t>
    </rPh>
    <rPh sb="2" eb="4">
      <t>コテイ</t>
    </rPh>
    <rPh sb="4" eb="6">
      <t>シサン</t>
    </rPh>
    <rPh sb="6" eb="8">
      <t>ゲンカ</t>
    </rPh>
    <rPh sb="8" eb="10">
      <t>ショウキャク</t>
    </rPh>
    <rPh sb="10" eb="11">
      <t>リツ</t>
    </rPh>
    <rPh sb="12" eb="14">
      <t>ルイジ</t>
    </rPh>
    <rPh sb="14" eb="16">
      <t>ダンタイ</t>
    </rPh>
    <rPh sb="16" eb="17">
      <t>ナイ</t>
    </rPh>
    <rPh sb="17" eb="19">
      <t>ヘイキン</t>
    </rPh>
    <rPh sb="20" eb="22">
      <t>ヒカク</t>
    </rPh>
    <rPh sb="24" eb="25">
      <t>ヒク</t>
    </rPh>
    <rPh sb="26" eb="28">
      <t>スイジュン</t>
    </rPh>
    <rPh sb="35" eb="37">
      <t>ショウライ</t>
    </rPh>
    <rPh sb="37" eb="39">
      <t>フタン</t>
    </rPh>
    <rPh sb="39" eb="41">
      <t>ヒリツ</t>
    </rPh>
    <rPh sb="42" eb="43">
      <t>タカ</t>
    </rPh>
    <rPh sb="44" eb="46">
      <t>スイジュン</t>
    </rPh>
    <rPh sb="50" eb="52">
      <t>チョウシャ</t>
    </rPh>
    <rPh sb="52" eb="55">
      <t>ゾウカイチク</t>
    </rPh>
    <rPh sb="55" eb="57">
      <t>ジギョウ</t>
    </rPh>
    <rPh sb="59" eb="61">
      <t>シセツ</t>
    </rPh>
    <rPh sb="62" eb="64">
      <t>コウシン</t>
    </rPh>
    <rPh sb="65" eb="66">
      <t>オコナ</t>
    </rPh>
    <rPh sb="73" eb="75">
      <t>ヨウイン</t>
    </rPh>
    <rPh sb="76" eb="77">
      <t>カンガ</t>
    </rPh>
    <rPh sb="83" eb="85">
      <t>ユウケイ</t>
    </rPh>
    <rPh sb="85" eb="87">
      <t>コテイ</t>
    </rPh>
    <rPh sb="87" eb="89">
      <t>シサン</t>
    </rPh>
    <rPh sb="89" eb="91">
      <t>ゲンカ</t>
    </rPh>
    <rPh sb="91" eb="93">
      <t>ショウキャク</t>
    </rPh>
    <rPh sb="93" eb="94">
      <t>リツ</t>
    </rPh>
    <rPh sb="95" eb="97">
      <t>ゾウカ</t>
    </rPh>
    <rPh sb="97" eb="99">
      <t>ケイコウ</t>
    </rPh>
    <rPh sb="107" eb="109">
      <t>シセツ</t>
    </rPh>
    <rPh sb="110" eb="113">
      <t>ロウキュウカ</t>
    </rPh>
    <rPh sb="114" eb="116">
      <t>コウシン</t>
    </rPh>
    <rPh sb="117" eb="118">
      <t>オ</t>
    </rPh>
    <rPh sb="119" eb="120">
      <t>ツ</t>
    </rPh>
    <rPh sb="125" eb="127">
      <t>ジョウキョウ</t>
    </rPh>
    <rPh sb="128" eb="130">
      <t>スイサツ</t>
    </rPh>
    <rPh sb="134" eb="136">
      <t>コンゴ</t>
    </rPh>
    <rPh sb="136" eb="138">
      <t>シセツ</t>
    </rPh>
    <rPh sb="139" eb="141">
      <t>コウシン</t>
    </rPh>
    <rPh sb="142" eb="143">
      <t>サラ</t>
    </rPh>
    <rPh sb="144" eb="146">
      <t>ジッシ</t>
    </rPh>
    <rPh sb="154" eb="156">
      <t>ユウケイ</t>
    </rPh>
    <rPh sb="156" eb="158">
      <t>コテイ</t>
    </rPh>
    <rPh sb="158" eb="160">
      <t>シサン</t>
    </rPh>
    <rPh sb="160" eb="162">
      <t>ゲンカ</t>
    </rPh>
    <rPh sb="162" eb="164">
      <t>ショウキャク</t>
    </rPh>
    <rPh sb="164" eb="165">
      <t>リツ</t>
    </rPh>
    <rPh sb="166" eb="167">
      <t>ヨコ</t>
    </rPh>
    <rPh sb="169" eb="170">
      <t>モ</t>
    </rPh>
    <rPh sb="173" eb="175">
      <t>ゲンショウ</t>
    </rPh>
    <rPh sb="175" eb="177">
      <t>ケイコウ</t>
    </rPh>
    <rPh sb="178" eb="179">
      <t>テン</t>
    </rPh>
    <rPh sb="184" eb="186">
      <t>カノウ</t>
    </rPh>
    <rPh sb="193" eb="195">
      <t>ザイゲン</t>
    </rPh>
    <rPh sb="198" eb="201">
      <t>チホウサイ</t>
    </rPh>
    <rPh sb="202" eb="204">
      <t>カツヨウ</t>
    </rPh>
    <rPh sb="209" eb="211">
      <t>ショウライ</t>
    </rPh>
    <rPh sb="211" eb="213">
      <t>フタン</t>
    </rPh>
    <rPh sb="213" eb="215">
      <t>ヒリツ</t>
    </rPh>
    <rPh sb="216" eb="218">
      <t>ゾウカ</t>
    </rPh>
    <rPh sb="218" eb="220">
      <t>ケイコウ</t>
    </rPh>
    <rPh sb="226" eb="228">
      <t>ソウテイ</t>
    </rPh>
    <rPh sb="232" eb="234">
      <t>ケンゼン</t>
    </rPh>
    <rPh sb="235" eb="237">
      <t>ザイセイ</t>
    </rPh>
    <rPh sb="237" eb="239">
      <t>ウンエイ</t>
    </rPh>
    <rPh sb="240" eb="242">
      <t>シセツ</t>
    </rPh>
    <rPh sb="243" eb="245">
      <t>コウシン</t>
    </rPh>
    <rPh sb="246" eb="248">
      <t>リョウリツ</t>
    </rPh>
    <rPh sb="253" eb="255">
      <t>ジッシ</t>
    </rPh>
    <rPh sb="264" eb="267">
      <t>コウフゼイ</t>
    </rPh>
    <rPh sb="267" eb="269">
      <t>サンニュウ</t>
    </rPh>
    <rPh sb="272" eb="275">
      <t>チホウサイ</t>
    </rPh>
    <rPh sb="276" eb="278">
      <t>カツヨウ</t>
    </rPh>
    <rPh sb="281" eb="282">
      <t>ヒ</t>
    </rPh>
    <rPh sb="283" eb="284">
      <t>ツヅ</t>
    </rPh>
    <rPh sb="285" eb="286">
      <t>オコナ</t>
    </rPh>
    <rPh sb="293" eb="295">
      <t>シセツ</t>
    </rPh>
    <rPh sb="296" eb="299">
      <t>テキセイカ</t>
    </rPh>
    <rPh sb="302" eb="304">
      <t>コウシン</t>
    </rPh>
    <rPh sb="304" eb="306">
      <t>ヒヨウ</t>
    </rPh>
    <rPh sb="307" eb="309">
      <t>ヨクセイ</t>
    </rPh>
    <rPh sb="312" eb="313">
      <t>ハカ</t>
    </rPh>
    <rPh sb="317" eb="319">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</si>
  <si>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</si>
  <si>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</si>
  <si>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</si>
  <si>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</si>
  <si>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</si>
  <si>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</si>
  <si>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と比較していずれの比率においても高い水準にあるものの、地方債の計画的な借入、高利率な地方債の繰上償還のほか交付税算入のある有利な地方債の活用、毎年度の基金の積み増し等により平成25年度から平成26年度にかけては低下している。平成27年度以降は施設の老朽化に伴う庁舎増改築事業等の大規模建設事業により地方債残高は増加傾向にあるため、今後健全な財政運営を維持できるよう取り組む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</si>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</sst>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pplyAlignment="1"/>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5"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Border="1" applyAlignment="1">
      <alignment horizontal="center" vertical="center" wrapText="1"/>
    </xf>
    <xf numFmtId="177" fontId="8" fillId="0" borderId="5" xfId="5" applyNumberFormat="1" applyFont="1" applyBorder="1" applyAlignment="1">
      <alignment horizontal="right" vertical="center" shrinkToFit="1"/>
    </xf>
    <xf numFmtId="177" fontId="8" fillId="0" borderId="10" xfId="5" applyNumberFormat="1" applyFont="1" applyBorder="1" applyAlignment="1">
      <alignment horizontal="right" vertical="center" shrinkToFit="1"/>
    </xf>
    <xf numFmtId="0" fontId="8" fillId="0" borderId="11" xfId="1" applyFont="1" applyBorder="1" applyAlignment="1">
      <alignment horizontal="center" vertical="center" wrapText="1"/>
    </xf>
    <xf numFmtId="177" fontId="8" fillId="0" borderId="15" xfId="5" applyNumberFormat="1" applyFont="1" applyBorder="1" applyAlignment="1">
      <alignment horizontal="right" vertical="center" shrinkToFit="1"/>
    </xf>
    <xf numFmtId="177" fontId="8" fillId="0" borderId="16" xfId="5" applyNumberFormat="1" applyFont="1" applyBorder="1" applyAlignment="1">
      <alignment horizontal="right" vertical="center" shrinkToFit="1"/>
    </xf>
    <xf numFmtId="177" fontId="8" fillId="0" borderId="34" xfId="5" applyNumberFormat="1" applyFont="1" applyBorder="1" applyAlignment="1">
      <alignment horizontal="right" vertical="center" shrinkToFit="1"/>
    </xf>
    <xf numFmtId="177" fontId="8" fillId="0" borderId="35" xfId="5" applyNumberFormat="1" applyFont="1" applyBorder="1" applyAlignment="1">
      <alignment horizontal="right" vertical="center" shrinkToFit="1"/>
    </xf>
    <xf numFmtId="0" fontId="8" fillId="0" borderId="47" xfId="1" applyFont="1" applyBorder="1" applyAlignment="1">
      <alignment horizontal="center" vertical="center"/>
    </xf>
    <xf numFmtId="177" fontId="8" fillId="0" borderId="34" xfId="5" applyNumberFormat="1" applyFont="1" applyBorder="1" applyAlignment="1" applyProtection="1">
      <alignment horizontal="right" vertical="center" shrinkToFit="1"/>
      <protection locked="0"/>
    </xf>
    <xf numFmtId="177" fontId="8" fillId="0" borderId="35" xfId="5" applyNumberFormat="1" applyFont="1" applyBorder="1" applyAlignment="1" applyProtection="1">
      <alignment horizontal="right" vertical="center" shrinkToFit="1"/>
      <protection locked="0"/>
    </xf>
    <xf numFmtId="0" fontId="8" fillId="0" borderId="48" xfId="1" applyFont="1" applyBorder="1" applyAlignment="1">
      <alignment horizontal="center" vertical="center"/>
    </xf>
    <xf numFmtId="177" fontId="8" fillId="0" borderId="21" xfId="5" applyNumberFormat="1" applyFont="1" applyBorder="1" applyAlignment="1" applyProtection="1">
      <alignment horizontal="right" vertical="center" shrinkToFit="1"/>
      <protection locked="0"/>
    </xf>
    <xf numFmtId="177" fontId="8" fillId="0" borderId="22" xfId="5" applyNumberFormat="1" applyFont="1" applyBorder="1" applyAlignment="1" applyProtection="1">
      <alignment horizontal="right" vertical="center" shrinkToFit="1"/>
      <protection locked="0"/>
    </xf>
    <xf numFmtId="0" fontId="8" fillId="0" borderId="1" xfId="1" applyFont="1" applyBorder="1" applyAlignment="1">
      <alignment horizontal="center" vertical="center"/>
    </xf>
    <xf numFmtId="177" fontId="8" fillId="0" borderId="49" xfId="5" applyNumberFormat="1" applyFont="1" applyBorder="1" applyAlignment="1">
      <alignment horizontal="right" vertical="center" shrinkToFit="1"/>
    </xf>
    <xf numFmtId="177" fontId="8" fillId="0" borderId="6" xfId="5" applyNumberFormat="1" applyFont="1" applyBorder="1" applyAlignment="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54" xfId="6" applyNumberFormat="1" applyFont="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Border="1" applyAlignment="1">
      <alignment vertical="center"/>
    </xf>
    <xf numFmtId="179" fontId="13" fillId="0" borderId="57" xfId="6" applyNumberFormat="1" applyFont="1" applyBorder="1" applyAlignment="1">
      <alignment vertical="center"/>
    </xf>
    <xf numFmtId="180" fontId="13" fillId="0" borderId="55" xfId="6" applyNumberFormat="1" applyFont="1" applyBorder="1" applyAlignment="1">
      <alignment vertical="center"/>
    </xf>
    <xf numFmtId="179" fontId="13" fillId="0" borderId="58" xfId="6" applyNumberFormat="1" applyFont="1" applyBorder="1" applyAlignment="1">
      <alignment vertical="center"/>
    </xf>
    <xf numFmtId="180" fontId="13" fillId="0" borderId="59" xfId="6" applyNumberFormat="1" applyFont="1" applyBorder="1" applyAlignment="1">
      <alignment vertical="center"/>
    </xf>
    <xf numFmtId="180" fontId="13" fillId="0" borderId="56" xfId="6" applyNumberFormat="1" applyFont="1" applyBorder="1" applyAlignment="1">
      <alignment vertical="center"/>
    </xf>
    <xf numFmtId="179" fontId="13" fillId="0" borderId="56" xfId="6" applyNumberFormat="1" applyFont="1" applyBorder="1" applyAlignment="1">
      <alignment vertical="center" wrapText="1"/>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lignment vertical="center"/>
    </xf>
    <xf numFmtId="49" fontId="15" fillId="0" borderId="0" xfId="8" applyNumberFormat="1" applyFont="1">
      <alignment vertical="center"/>
    </xf>
    <xf numFmtId="0" fontId="17" fillId="0" borderId="0" xfId="8" applyFont="1">
      <alignment vertical="center"/>
    </xf>
    <xf numFmtId="0" fontId="18" fillId="0" borderId="0" xfId="8" applyFont="1">
      <alignment vertical="center"/>
    </xf>
    <xf numFmtId="0" fontId="15" fillId="0" borderId="7" xfId="8" applyFont="1" applyBorder="1" applyAlignment="1">
      <alignment horizontal="center" vertical="center"/>
    </xf>
    <xf numFmtId="0" fontId="15" fillId="0" borderId="0" xfId="8" applyFont="1" applyAlignment="1">
      <alignment horizontal="center" vertical="center"/>
    </xf>
    <xf numFmtId="0" fontId="15" fillId="0" borderId="64" xfId="8" applyFont="1" applyBorder="1" applyAlignment="1">
      <alignment horizontal="center" vertical="center"/>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0" fontId="15" fillId="0" borderId="7" xfId="8" applyFont="1" applyBorder="1" applyAlignment="1">
      <alignment horizontal="left" vertical="center"/>
    </xf>
    <xf numFmtId="49" fontId="15" fillId="0" borderId="0" xfId="8" applyNumberFormat="1" applyFont="1" applyAlignment="1">
      <alignment horizontal="center" vertical="center"/>
    </xf>
    <xf numFmtId="0" fontId="15" fillId="0" borderId="72" xfId="8" applyFont="1" applyBorder="1" applyAlignment="1">
      <alignment horizontal="center" vertical="center"/>
    </xf>
    <xf numFmtId="184" fontId="15" fillId="0" borderId="36" xfId="8" applyNumberFormat="1" applyFont="1" applyBorder="1" applyAlignment="1">
      <alignment horizontal="right" vertical="center" shrinkToFit="1"/>
    </xf>
    <xf numFmtId="184" fontId="15" fillId="0" borderId="8" xfId="8" applyNumberFormat="1" applyFont="1" applyBorder="1" applyAlignment="1">
      <alignment horizontal="right" vertical="center" shrinkToFit="1"/>
    </xf>
    <xf numFmtId="184" fontId="15" fillId="0" borderId="9" xfId="8" applyNumberFormat="1" applyFont="1" applyBorder="1" applyAlignment="1">
      <alignment horizontal="right" vertical="center" shrinkToFit="1"/>
    </xf>
    <xf numFmtId="0" fontId="19" fillId="0" borderId="45" xfId="9" applyFont="1" applyBorder="1">
      <alignment vertical="center"/>
    </xf>
    <xf numFmtId="184" fontId="15" fillId="0" borderId="36" xfId="8" applyNumberFormat="1" applyFont="1" applyBorder="1" applyAlignment="1">
      <alignment vertical="center" shrinkToFit="1"/>
    </xf>
    <xf numFmtId="184" fontId="15" fillId="0" borderId="8" xfId="8" applyNumberFormat="1" applyFont="1" applyBorder="1" applyAlignment="1">
      <alignment vertical="center" shrinkToFit="1"/>
    </xf>
    <xf numFmtId="184" fontId="15" fillId="0" borderId="9" xfId="8" applyNumberFormat="1" applyFont="1" applyBorder="1" applyAlignment="1">
      <alignment vertical="center" shrinkToFit="1"/>
    </xf>
    <xf numFmtId="0" fontId="19" fillId="0" borderId="69" xfId="9" applyFont="1" applyBorder="1" applyAlignment="1">
      <alignment horizontal="center" vertical="center"/>
    </xf>
    <xf numFmtId="0" fontId="21" fillId="0" borderId="73" xfId="8" applyFont="1" applyBorder="1" applyAlignment="1">
      <alignment vertical="center" wrapText="1"/>
    </xf>
    <xf numFmtId="0" fontId="21" fillId="0" borderId="74" xfId="8" applyFont="1" applyBorder="1" applyAlignment="1">
      <alignment vertical="center" wrapText="1"/>
    </xf>
    <xf numFmtId="181" fontId="15" fillId="0" borderId="72" xfId="8" applyNumberFormat="1" applyFont="1" applyBorder="1">
      <alignment vertical="center"/>
    </xf>
    <xf numFmtId="181" fontId="15" fillId="0" borderId="73" xfId="8" applyNumberFormat="1" applyFont="1" applyBorder="1">
      <alignment vertical="center"/>
    </xf>
    <xf numFmtId="181" fontId="15" fillId="0" borderId="74" xfId="8" applyNumberFormat="1" applyFont="1" applyBorder="1">
      <alignment vertical="center"/>
    </xf>
    <xf numFmtId="0" fontId="15" fillId="0" borderId="7" xfId="8" applyFont="1" applyBorder="1">
      <alignment vertical="center"/>
    </xf>
    <xf numFmtId="0" fontId="15" fillId="0" borderId="64" xfId="8" applyFont="1" applyBorder="1">
      <alignment vertical="center"/>
    </xf>
    <xf numFmtId="49" fontId="15" fillId="0" borderId="7" xfId="8" applyNumberFormat="1" applyFont="1" applyBorder="1">
      <alignment vertical="center"/>
    </xf>
    <xf numFmtId="0" fontId="15" fillId="0" borderId="72" xfId="8" applyFont="1" applyBorder="1">
      <alignment vertical="center"/>
    </xf>
    <xf numFmtId="0" fontId="15" fillId="0" borderId="73" xfId="8" applyFont="1" applyBorder="1">
      <alignment vertical="center"/>
    </xf>
    <xf numFmtId="0" fontId="15" fillId="0" borderId="74" xfId="8" applyFont="1" applyBorder="1">
      <alignment vertical="center"/>
    </xf>
    <xf numFmtId="0" fontId="15" fillId="0" borderId="0" xfId="10">
      <alignment vertical="center"/>
    </xf>
    <xf numFmtId="49" fontId="25" fillId="0" borderId="0" xfId="11" applyNumberFormat="1" applyFont="1">
      <alignment vertical="center"/>
    </xf>
    <xf numFmtId="49" fontId="15" fillId="0" borderId="0" xfId="11" applyNumberFormat="1" applyFont="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0" xfId="11" applyFont="1" applyAlignment="1">
      <alignment horizontal="center" vertical="center" wrapText="1"/>
    </xf>
    <xf numFmtId="0" fontId="15" fillId="0" borderId="52" xfId="11" applyFont="1" applyBorder="1" applyAlignment="1">
      <alignment horizontal="center" vertical="center" wrapText="1"/>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Alignment="1">
      <alignment horizontal="center"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lignment vertical="center"/>
    </xf>
    <xf numFmtId="0" fontId="15" fillId="6" borderId="0" xfId="12" applyFont="1" applyFill="1">
      <alignment vertical="center"/>
    </xf>
    <xf numFmtId="0" fontId="15" fillId="6" borderId="73" xfId="12" applyFont="1" applyFill="1" applyBorder="1">
      <alignment vertical="center"/>
    </xf>
    <xf numFmtId="0" fontId="1" fillId="6" borderId="0" xfId="13" applyFill="1">
      <alignment vertical="center"/>
    </xf>
    <xf numFmtId="0" fontId="1" fillId="0" borderId="0" xfId="13">
      <alignment vertical="center"/>
    </xf>
    <xf numFmtId="0" fontId="27" fillId="6" borderId="0" xfId="12" applyFont="1" applyFill="1">
      <alignment vertical="center"/>
    </xf>
    <xf numFmtId="0" fontId="29" fillId="6" borderId="0" xfId="12" applyFont="1" applyFill="1">
      <alignment vertical="center"/>
    </xf>
    <xf numFmtId="0" fontId="30" fillId="6" borderId="0" xfId="12" applyFont="1" applyFill="1">
      <alignment vertical="center"/>
    </xf>
    <xf numFmtId="0" fontId="30" fillId="6" borderId="0" xfId="13" applyFont="1" applyFill="1">
      <alignment vertical="center"/>
    </xf>
    <xf numFmtId="0" fontId="30" fillId="0" borderId="0" xfId="13" applyFont="1">
      <alignment vertical="center"/>
    </xf>
    <xf numFmtId="0" fontId="29" fillId="0" borderId="97" xfId="12" applyFont="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29" fillId="0" borderId="144" xfId="12" applyFont="1" applyBorder="1" applyAlignment="1" applyProtection="1">
      <alignment horizontal="center" vertical="center" shrinkToFit="1"/>
      <protection locked="0"/>
    </xf>
    <xf numFmtId="0" fontId="29" fillId="6" borderId="0" xfId="12" applyFont="1" applyFill="1" applyAlignment="1">
      <alignment horizontal="center" vertical="center" shrinkToFit="1"/>
    </xf>
    <xf numFmtId="0" fontId="29" fillId="6" borderId="0" xfId="12" applyFont="1" applyFill="1" applyAlignment="1">
      <alignment horizontal="left" vertical="center" shrinkToFit="1"/>
    </xf>
    <xf numFmtId="177" fontId="29" fillId="6" borderId="0" xfId="12" applyNumberFormat="1" applyFont="1" applyFill="1" applyAlignment="1">
      <alignment horizontal="right" vertical="center" shrinkToFit="1"/>
    </xf>
    <xf numFmtId="177" fontId="29" fillId="6" borderId="0" xfId="12" applyNumberFormat="1" applyFont="1" applyFill="1" applyAlignment="1">
      <alignment horizontal="left" vertical="center" shrinkToFit="1"/>
    </xf>
    <xf numFmtId="0" fontId="29" fillId="6" borderId="73" xfId="12" applyFont="1" applyFill="1" applyBorder="1">
      <alignment vertical="center"/>
    </xf>
    <xf numFmtId="0" fontId="29" fillId="6" borderId="73" xfId="12" applyFont="1" applyFill="1" applyBorder="1" applyAlignment="1">
      <alignment horizontal="center" vertical="center"/>
    </xf>
    <xf numFmtId="0" fontId="29" fillId="6" borderId="11" xfId="12" applyFont="1" applyFill="1" applyBorder="1">
      <alignment vertical="center"/>
    </xf>
    <xf numFmtId="0" fontId="29" fillId="6" borderId="12" xfId="12" applyFont="1" applyFill="1" applyBorder="1">
      <alignment vertical="center"/>
    </xf>
    <xf numFmtId="0" fontId="29" fillId="6" borderId="31" xfId="12" applyFont="1" applyFill="1" applyBorder="1">
      <alignment vertical="center"/>
    </xf>
    <xf numFmtId="0" fontId="29" fillId="6" borderId="64" xfId="12" applyFont="1" applyFill="1" applyBorder="1">
      <alignment vertical="center"/>
    </xf>
    <xf numFmtId="0" fontId="29" fillId="6" borderId="0" xfId="12" applyFont="1" applyFill="1" applyAlignment="1">
      <alignment horizontal="center" vertical="center"/>
    </xf>
    <xf numFmtId="0" fontId="30" fillId="6" borderId="0" xfId="12" applyFont="1" applyFill="1" applyAlignment="1">
      <alignment horizontal="center" vertical="center"/>
    </xf>
    <xf numFmtId="0" fontId="30" fillId="6" borderId="7" xfId="12" applyFont="1" applyFill="1" applyBorder="1">
      <alignment vertical="center"/>
    </xf>
    <xf numFmtId="0" fontId="32" fillId="6" borderId="0" xfId="13" applyFont="1" applyFill="1">
      <alignment vertical="center"/>
    </xf>
    <xf numFmtId="0" fontId="12" fillId="6" borderId="0" xfId="6" applyFill="1" applyProtection="1">
      <protection hidden="1"/>
    </xf>
    <xf numFmtId="0" fontId="12" fillId="6" borderId="0" xfId="6" applyFill="1"/>
    <xf numFmtId="0" fontId="1" fillId="0" borderId="0" xfId="16" applyFont="1">
      <alignment vertical="center"/>
    </xf>
    <xf numFmtId="0" fontId="29" fillId="0" borderId="41" xfId="16" applyFont="1" applyBorder="1">
      <alignment vertical="center"/>
    </xf>
    <xf numFmtId="0" fontId="1" fillId="0" borderId="12" xfId="16" applyFont="1" applyBorder="1">
      <alignment vertical="center"/>
    </xf>
    <xf numFmtId="0" fontId="1" fillId="0" borderId="46" xfId="16" applyFont="1" applyBorder="1">
      <alignment vertical="center"/>
    </xf>
    <xf numFmtId="0" fontId="1" fillId="0" borderId="62"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0"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2" xfId="16" applyNumberFormat="1" applyFont="1" applyBorder="1">
      <alignment vertical="center"/>
    </xf>
    <xf numFmtId="190" fontId="13" fillId="0" borderId="34" xfId="16" applyNumberFormat="1" applyFont="1" applyBorder="1" applyAlignment="1">
      <alignment horizontal="right" vertical="center" shrinkToFit="1"/>
    </xf>
    <xf numFmtId="190" fontId="13" fillId="0" borderId="186" xfId="16" applyNumberFormat="1" applyFont="1" applyBorder="1" applyAlignment="1">
      <alignment horizontal="right" vertical="center" shrinkToFit="1"/>
    </xf>
    <xf numFmtId="190" fontId="3" fillId="0" borderId="50" xfId="16" applyNumberFormat="1" applyFont="1" applyBorder="1" applyAlignment="1">
      <alignment horizontal="right" vertical="center" shrinkToFit="1"/>
    </xf>
    <xf numFmtId="178" fontId="3" fillId="0" borderId="38" xfId="16" applyNumberFormat="1" applyFont="1" applyBorder="1">
      <alignment vertical="center"/>
    </xf>
    <xf numFmtId="187" fontId="13" fillId="0" borderId="34" xfId="16" applyNumberFormat="1" applyFont="1" applyBorder="1" applyAlignment="1">
      <alignment horizontal="right" vertical="center" shrinkToFit="1"/>
    </xf>
    <xf numFmtId="187" fontId="13" fillId="0" borderId="186" xfId="16" applyNumberFormat="1" applyFont="1" applyBorder="1" applyAlignment="1">
      <alignment horizontal="right" vertical="center" shrinkToFit="1"/>
    </xf>
    <xf numFmtId="187" fontId="3" fillId="0" borderId="50"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2" xfId="16" applyNumberFormat="1" applyFont="1" applyBorder="1">
      <alignment vertical="center"/>
    </xf>
    <xf numFmtId="189" fontId="3" fillId="0" borderId="52"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6"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2" xfId="16" applyFont="1" applyBorder="1">
      <alignment vertical="center"/>
    </xf>
    <xf numFmtId="0" fontId="29" fillId="0" borderId="62" xfId="16" applyFont="1" applyBorder="1">
      <alignment vertical="center"/>
    </xf>
    <xf numFmtId="0" fontId="1" fillId="0" borderId="52" xfId="17" applyFont="1" applyBorder="1">
      <alignment vertical="center"/>
    </xf>
    <xf numFmtId="189" fontId="3" fillId="0" borderId="52" xfId="17" applyNumberFormat="1" applyFont="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54" xfId="19" applyNumberFormat="1" applyFont="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Border="1" applyAlignment="1">
      <alignment horizontal="right" vertical="center" shrinkToFit="1"/>
    </xf>
    <xf numFmtId="177" fontId="13" fillId="0" borderId="57" xfId="19" applyNumberFormat="1" applyFont="1" applyBorder="1" applyAlignment="1">
      <alignment horizontal="right" vertical="center" shrinkToFit="1"/>
    </xf>
    <xf numFmtId="187" fontId="13" fillId="0" borderId="55" xfId="19" applyNumberFormat="1" applyFont="1" applyBorder="1" applyAlignment="1">
      <alignment horizontal="right" vertical="center" shrinkToFit="1"/>
    </xf>
    <xf numFmtId="177" fontId="13" fillId="0" borderId="58" xfId="19" applyNumberFormat="1" applyFont="1" applyBorder="1" applyAlignment="1">
      <alignment horizontal="right" vertical="center" shrinkToFit="1"/>
    </xf>
    <xf numFmtId="187" fontId="13" fillId="0" borderId="59" xfId="19" applyNumberFormat="1" applyFont="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87" fontId="13"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2"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29" fillId="0" borderId="0" xfId="16" applyFont="1">
      <alignment vertical="center"/>
    </xf>
    <xf numFmtId="0" fontId="1" fillId="0" borderId="3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Font="1" applyAlignment="1" applyProtection="1">
      <alignment horizontal="left" vertical="center" wrapText="1"/>
      <protection hidden="1"/>
    </xf>
    <xf numFmtId="186" fontId="15" fillId="0" borderId="0" xfId="8" applyNumberFormat="1" applyFont="1" applyAlignment="1" applyProtection="1">
      <alignment horizontal="center" vertical="center" shrinkToFit="1"/>
      <protection hidden="1"/>
    </xf>
    <xf numFmtId="0" fontId="15" fillId="0" borderId="0" xfId="8" applyFont="1" applyAlignment="1" applyProtection="1">
      <alignment horizontal="center" vertical="center" shrinkToFit="1"/>
      <protection hidden="1"/>
    </xf>
    <xf numFmtId="0" fontId="15" fillId="0" borderId="0" xfId="8" applyFont="1" applyAlignment="1">
      <alignment horizontal="center" vertical="center" shrinkToFit="1"/>
    </xf>
    <xf numFmtId="0" fontId="15" fillId="0" borderId="0" xfId="8" applyFont="1" applyAlignment="1">
      <alignment horizontal="center" vertical="center"/>
    </xf>
    <xf numFmtId="49" fontId="15" fillId="0" borderId="0" xfId="8" applyNumberFormat="1" applyFont="1" applyAlignment="1">
      <alignment horizontal="center" vertical="center"/>
    </xf>
    <xf numFmtId="181" fontId="15" fillId="0" borderId="44" xfId="8" applyNumberFormat="1" applyFont="1" applyBorder="1" applyAlignment="1">
      <alignment horizontal="right" vertical="center" shrinkToFit="1"/>
    </xf>
    <xf numFmtId="181" fontId="15" fillId="0" borderId="18" xfId="8" applyNumberFormat="1" applyFont="1" applyBorder="1" applyAlignment="1">
      <alignment horizontal="right" vertical="center" shrinkToFit="1"/>
    </xf>
    <xf numFmtId="181" fontId="15" fillId="0" borderId="19" xfId="8" applyNumberFormat="1" applyFont="1" applyBorder="1" applyAlignment="1">
      <alignment horizontal="right" vertical="center" shrinkToFit="1"/>
    </xf>
    <xf numFmtId="0" fontId="19" fillId="0" borderId="72" xfId="7" applyFont="1" applyBorder="1" applyAlignment="1">
      <alignment horizontal="left" vertical="center"/>
    </xf>
    <xf numFmtId="0" fontId="19" fillId="0" borderId="73" xfId="7" applyFont="1" applyBorder="1" applyAlignment="1">
      <alignment horizontal="left" vertical="center"/>
    </xf>
    <xf numFmtId="0" fontId="19" fillId="0" borderId="74" xfId="7" applyFont="1" applyBorder="1" applyAlignment="1">
      <alignment horizontal="left" vertical="center"/>
    </xf>
    <xf numFmtId="181" fontId="15" fillId="0" borderId="7" xfId="8" applyNumberFormat="1" applyFont="1" applyBorder="1" applyAlignment="1">
      <alignment horizontal="right" vertical="center" shrinkToFit="1"/>
    </xf>
    <xf numFmtId="181" fontId="15" fillId="0" borderId="0" xfId="8" applyNumberFormat="1" applyFont="1" applyAlignment="1">
      <alignment horizontal="right" vertical="center" shrinkToFit="1"/>
    </xf>
    <xf numFmtId="181" fontId="15" fillId="0" borderId="64" xfId="8" applyNumberFormat="1" applyFont="1" applyBorder="1" applyAlignment="1">
      <alignment horizontal="right" vertical="center" shrinkToFit="1"/>
    </xf>
    <xf numFmtId="0" fontId="15" fillId="0" borderId="39" xfId="8" applyFont="1" applyBorder="1">
      <alignment vertical="center"/>
    </xf>
    <xf numFmtId="0" fontId="15" fillId="0" borderId="31" xfId="8" applyFont="1" applyBorder="1">
      <alignment vertical="center"/>
    </xf>
    <xf numFmtId="0" fontId="15" fillId="0" borderId="42" xfId="8" applyFont="1" applyBorder="1">
      <alignment vertical="center"/>
    </xf>
    <xf numFmtId="178" fontId="15" fillId="0" borderId="39" xfId="8" applyNumberFormat="1" applyFont="1" applyBorder="1" applyAlignment="1">
      <alignment horizontal="right" vertical="center" shrinkToFit="1"/>
    </xf>
    <xf numFmtId="178" fontId="15" fillId="0" borderId="31" xfId="8" applyNumberFormat="1" applyFont="1" applyBorder="1" applyAlignment="1">
      <alignment horizontal="right" vertical="center" shrinkToFit="1"/>
    </xf>
    <xf numFmtId="178" fontId="15" fillId="0" borderId="42" xfId="8" applyNumberFormat="1" applyFont="1" applyBorder="1" applyAlignment="1">
      <alignment horizontal="right" vertical="center" shrinkToFit="1"/>
    </xf>
    <xf numFmtId="178" fontId="15" fillId="0" borderId="32" xfId="8" applyNumberFormat="1" applyFont="1" applyBorder="1" applyAlignment="1">
      <alignment horizontal="right" vertical="center" shrinkToFit="1"/>
    </xf>
    <xf numFmtId="0" fontId="19" fillId="0" borderId="7" xfId="7" applyFont="1" applyBorder="1" applyAlignment="1">
      <alignment horizontal="left" vertical="center"/>
    </xf>
    <xf numFmtId="0" fontId="19" fillId="0" borderId="0" xfId="7" applyFont="1" applyAlignment="1">
      <alignment horizontal="left" vertical="center"/>
    </xf>
    <xf numFmtId="0" fontId="19" fillId="0" borderId="64" xfId="7" applyFont="1" applyBorder="1" applyAlignment="1">
      <alignment horizontal="left" vertical="center"/>
    </xf>
    <xf numFmtId="0" fontId="19" fillId="0" borderId="36" xfId="7" applyFont="1" applyBorder="1" applyAlignment="1">
      <alignment horizontal="center" vertical="center" wrapText="1"/>
    </xf>
    <xf numFmtId="0" fontId="19" fillId="0" borderId="8" xfId="7" applyFont="1" applyBorder="1" applyAlignment="1">
      <alignment horizontal="center" vertical="center" wrapText="1"/>
    </xf>
    <xf numFmtId="0" fontId="19" fillId="0" borderId="9" xfId="7" applyFont="1" applyBorder="1" applyAlignment="1">
      <alignment horizontal="center" vertical="center" wrapText="1"/>
    </xf>
    <xf numFmtId="0" fontId="19" fillId="0" borderId="7" xfId="7" applyFont="1" applyBorder="1" applyAlignment="1">
      <alignment horizontal="center" vertical="center" wrapText="1"/>
    </xf>
    <xf numFmtId="0" fontId="19" fillId="0" borderId="0" xfId="7" applyFont="1" applyAlignment="1">
      <alignment horizontal="center" vertical="center" wrapText="1"/>
    </xf>
    <xf numFmtId="0" fontId="19" fillId="0" borderId="64" xfId="7" applyFont="1" applyBorder="1" applyAlignment="1">
      <alignment horizontal="center" vertical="center" wrapText="1"/>
    </xf>
    <xf numFmtId="0" fontId="19" fillId="0" borderId="72" xfId="7" applyFont="1" applyBorder="1" applyAlignment="1">
      <alignment horizontal="center" vertical="center" wrapText="1"/>
    </xf>
    <xf numFmtId="0" fontId="19" fillId="0" borderId="73" xfId="7" applyFont="1" applyBorder="1" applyAlignment="1">
      <alignment horizontal="center" vertical="center" wrapText="1"/>
    </xf>
    <xf numFmtId="0" fontId="19" fillId="0" borderId="74" xfId="7" applyFont="1" applyBorder="1" applyAlignment="1">
      <alignment horizontal="center" vertical="center" wrapText="1"/>
    </xf>
    <xf numFmtId="0" fontId="19" fillId="0" borderId="36" xfId="7" applyFont="1" applyBorder="1" applyAlignment="1">
      <alignment horizontal="left" vertical="center"/>
    </xf>
    <xf numFmtId="0" fontId="19" fillId="0" borderId="8" xfId="7" applyFont="1" applyBorder="1" applyAlignment="1">
      <alignment horizontal="left" vertical="center"/>
    </xf>
    <xf numFmtId="0" fontId="19" fillId="0" borderId="9" xfId="7" applyFont="1" applyBorder="1" applyAlignment="1">
      <alignment horizontal="left" vertical="center"/>
    </xf>
    <xf numFmtId="178" fontId="15" fillId="0" borderId="36" xfId="8" applyNumberFormat="1" applyFont="1" applyBorder="1" applyAlignment="1">
      <alignment horizontal="right" vertical="center" shrinkToFit="1"/>
    </xf>
    <xf numFmtId="178" fontId="15" fillId="0" borderId="8" xfId="8" applyNumberFormat="1" applyFont="1" applyBorder="1" applyAlignment="1">
      <alignment horizontal="right" vertical="center" shrinkToFit="1"/>
    </xf>
    <xf numFmtId="178" fontId="15" fillId="0" borderId="9" xfId="8" applyNumberFormat="1" applyFont="1" applyBorder="1" applyAlignment="1">
      <alignment horizontal="right" vertical="center" shrinkToFit="1"/>
    </xf>
    <xf numFmtId="0" fontId="21" fillId="0" borderId="0" xfId="8" applyFont="1" applyAlignment="1">
      <alignment horizontal="left" vertical="center" wrapText="1"/>
    </xf>
    <xf numFmtId="0" fontId="21" fillId="0" borderId="64" xfId="8" applyFont="1" applyBorder="1" applyAlignment="1">
      <alignment horizontal="left" vertical="center" wrapText="1"/>
    </xf>
    <xf numFmtId="178" fontId="15" fillId="0" borderId="7" xfId="8" applyNumberFormat="1" applyFont="1" applyBorder="1" applyAlignment="1">
      <alignment horizontal="right" vertical="center" shrinkToFit="1"/>
    </xf>
    <xf numFmtId="178" fontId="15" fillId="0" borderId="0" xfId="8" applyNumberFormat="1" applyFont="1" applyAlignment="1">
      <alignment horizontal="right" vertical="center" shrinkToFit="1"/>
    </xf>
    <xf numFmtId="178" fontId="15" fillId="0" borderId="64" xfId="8" applyNumberFormat="1" applyFont="1" applyBorder="1" applyAlignment="1">
      <alignment horizontal="right" vertical="center" shrinkToFit="1"/>
    </xf>
    <xf numFmtId="178" fontId="15" fillId="0" borderId="72" xfId="8" applyNumberFormat="1" applyFont="1" applyBorder="1" applyAlignment="1">
      <alignment horizontal="right" vertical="center" shrinkToFit="1"/>
    </xf>
    <xf numFmtId="178" fontId="15" fillId="0" borderId="73" xfId="8" applyNumberFormat="1" applyFont="1" applyBorder="1" applyAlignment="1">
      <alignment horizontal="right" vertical="center" shrinkToFit="1"/>
    </xf>
    <xf numFmtId="178" fontId="15" fillId="0" borderId="74" xfId="8" applyNumberFormat="1" applyFont="1" applyBorder="1" applyAlignment="1">
      <alignment horizontal="right" vertical="center" shrinkToFit="1"/>
    </xf>
    <xf numFmtId="0" fontId="15" fillId="0" borderId="72" xfId="8" applyFont="1" applyBorder="1" applyAlignment="1">
      <alignment horizontal="left" vertical="center"/>
    </xf>
    <xf numFmtId="0" fontId="15" fillId="0" borderId="73" xfId="8" applyFont="1" applyBorder="1" applyAlignment="1">
      <alignment horizontal="left" vertical="center"/>
    </xf>
    <xf numFmtId="0" fontId="15" fillId="0" borderId="74" xfId="8" applyFont="1" applyBorder="1" applyAlignment="1">
      <alignment horizontal="left" vertical="center"/>
    </xf>
    <xf numFmtId="0" fontId="15" fillId="0" borderId="7" xfId="8" applyFont="1" applyBorder="1" applyAlignment="1">
      <alignment horizontal="left" vertical="center"/>
    </xf>
    <xf numFmtId="0" fontId="15" fillId="0" borderId="0" xfId="8" applyFont="1" applyAlignment="1">
      <alignment horizontal="left" vertical="center"/>
    </xf>
    <xf numFmtId="0" fontId="15" fillId="0" borderId="64" xfId="8" applyFont="1" applyBorder="1" applyAlignment="1">
      <alignment horizontal="left" vertical="center"/>
    </xf>
    <xf numFmtId="0" fontId="15" fillId="0" borderId="41" xfId="8" applyFont="1" applyBorder="1" applyAlignment="1">
      <alignment horizontal="center" vertical="center" wrapText="1"/>
    </xf>
    <xf numFmtId="0" fontId="15" fillId="0" borderId="12" xfId="8" applyFont="1" applyBorder="1" applyAlignment="1">
      <alignment horizontal="center" vertical="center"/>
    </xf>
    <xf numFmtId="0" fontId="15" fillId="0" borderId="46" xfId="8" applyFont="1" applyBorder="1" applyAlignment="1">
      <alignment horizontal="center" vertical="center"/>
    </xf>
    <xf numFmtId="0" fontId="15" fillId="0" borderId="37" xfId="8" applyFont="1" applyBorder="1" applyAlignment="1">
      <alignment horizontal="center" vertical="center"/>
    </xf>
    <xf numFmtId="0" fontId="15" fillId="0" borderId="52" xfId="8" applyFont="1" applyBorder="1" applyAlignment="1">
      <alignment horizontal="center" vertical="center"/>
    </xf>
    <xf numFmtId="0" fontId="15" fillId="0" borderId="40" xfId="8" applyFont="1" applyBorder="1" applyAlignment="1">
      <alignment horizontal="center" vertical="center"/>
    </xf>
    <xf numFmtId="0" fontId="15" fillId="0" borderId="12" xfId="8" applyFont="1" applyBorder="1" applyAlignment="1">
      <alignment horizontal="center" vertical="center" wrapText="1"/>
    </xf>
    <xf numFmtId="0" fontId="15" fillId="0" borderId="46" xfId="8" applyFont="1" applyBorder="1" applyAlignment="1">
      <alignment horizontal="center" vertical="center" wrapText="1"/>
    </xf>
    <xf numFmtId="0" fontId="15" fillId="0" borderId="37" xfId="8" applyFont="1" applyBorder="1" applyAlignment="1">
      <alignment horizontal="center" vertical="center" wrapText="1"/>
    </xf>
    <xf numFmtId="0" fontId="15" fillId="0" borderId="52" xfId="8" applyFont="1" applyBorder="1" applyAlignment="1">
      <alignment horizontal="center" vertical="center" wrapText="1"/>
    </xf>
    <xf numFmtId="0" fontId="15" fillId="0" borderId="40" xfId="8" applyFont="1" applyBorder="1" applyAlignment="1">
      <alignment horizontal="center" vertical="center" wrapText="1"/>
    </xf>
    <xf numFmtId="0" fontId="21" fillId="0" borderId="4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13"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2" xfId="8" applyFont="1" applyBorder="1" applyAlignment="1">
      <alignment horizontal="center" vertical="center" wrapText="1"/>
    </xf>
    <xf numFmtId="0" fontId="21" fillId="0" borderId="65" xfId="8" applyFont="1" applyBorder="1" applyAlignment="1">
      <alignment horizontal="center" vertical="center" wrapText="1"/>
    </xf>
    <xf numFmtId="0" fontId="15" fillId="0" borderId="11" xfId="8" applyFont="1" applyBorder="1" applyAlignment="1">
      <alignment horizontal="center" vertical="center" textRotation="255"/>
    </xf>
    <xf numFmtId="0" fontId="15" fillId="0" borderId="12" xfId="8" applyFont="1" applyBorder="1" applyAlignment="1">
      <alignment horizontal="center" vertical="center" textRotation="255"/>
    </xf>
    <xf numFmtId="0" fontId="15" fillId="0" borderId="46" xfId="8" applyFont="1" applyBorder="1" applyAlignment="1">
      <alignment horizontal="center" vertical="center" textRotation="255"/>
    </xf>
    <xf numFmtId="0" fontId="15" fillId="0" borderId="7" xfId="8" applyFont="1" applyBorder="1" applyAlignment="1">
      <alignment horizontal="center" vertical="center" textRotation="255"/>
    </xf>
    <xf numFmtId="0" fontId="15" fillId="0" borderId="0" xfId="8" applyFont="1" applyAlignment="1">
      <alignment horizontal="center" vertical="center" textRotation="255"/>
    </xf>
    <xf numFmtId="0" fontId="15" fillId="0" borderId="38" xfId="8" applyFont="1" applyBorder="1" applyAlignment="1">
      <alignment horizontal="center" vertical="center" textRotation="255"/>
    </xf>
    <xf numFmtId="0" fontId="15" fillId="0" borderId="72" xfId="8" applyFont="1" applyBorder="1" applyAlignment="1">
      <alignment horizontal="center" vertical="center" textRotation="255"/>
    </xf>
    <xf numFmtId="0" fontId="15" fillId="0" borderId="73" xfId="8" applyFont="1" applyBorder="1" applyAlignment="1">
      <alignment horizontal="center" vertical="center" textRotation="255"/>
    </xf>
    <xf numFmtId="0" fontId="15" fillId="0" borderId="68" xfId="8" applyFont="1" applyBorder="1" applyAlignment="1">
      <alignment horizontal="center" vertical="center" textRotation="255"/>
    </xf>
    <xf numFmtId="0" fontId="15" fillId="0" borderId="41" xfId="8" applyFont="1" applyBorder="1" applyAlignment="1">
      <alignment horizontal="center" vertical="center"/>
    </xf>
    <xf numFmtId="0" fontId="21" fillId="0" borderId="46" xfId="8" applyFont="1" applyBorder="1" applyAlignment="1">
      <alignment horizontal="center" vertical="center" wrapText="1"/>
    </xf>
    <xf numFmtId="0" fontId="21" fillId="0" borderId="40" xfId="8" applyFont="1" applyBorder="1" applyAlignment="1">
      <alignment horizontal="center" vertical="center" wrapText="1"/>
    </xf>
    <xf numFmtId="0" fontId="15" fillId="0" borderId="41" xfId="8" applyFont="1" applyBorder="1" applyAlignment="1">
      <alignment horizontal="center" vertical="center" textRotation="255"/>
    </xf>
    <xf numFmtId="0" fontId="15" fillId="0" borderId="62" xfId="8" applyFont="1" applyBorder="1" applyAlignment="1">
      <alignment horizontal="center" vertical="center" textRotation="255"/>
    </xf>
    <xf numFmtId="0" fontId="15" fillId="0" borderId="37" xfId="8" applyFont="1" applyBorder="1" applyAlignment="1">
      <alignment horizontal="center" vertical="center" textRotation="255"/>
    </xf>
    <xf numFmtId="0" fontId="15" fillId="0" borderId="52" xfId="8" applyFont="1" applyBorder="1" applyAlignment="1">
      <alignment horizontal="center" vertical="center" textRotation="255"/>
    </xf>
    <xf numFmtId="0" fontId="15" fillId="0" borderId="40" xfId="8" applyFont="1" applyBorder="1" applyAlignment="1">
      <alignment horizontal="center" vertical="center" textRotation="255"/>
    </xf>
    <xf numFmtId="0" fontId="15" fillId="0" borderId="44" xfId="8" applyFont="1" applyBorder="1">
      <alignment vertical="center"/>
    </xf>
    <xf numFmtId="0" fontId="15" fillId="0" borderId="18" xfId="8" applyFont="1" applyBorder="1">
      <alignment vertical="center"/>
    </xf>
    <xf numFmtId="0" fontId="15" fillId="0" borderId="43" xfId="8" applyFont="1" applyBorder="1">
      <alignment vertical="center"/>
    </xf>
    <xf numFmtId="178" fontId="15" fillId="0" borderId="44" xfId="8" applyNumberFormat="1" applyFont="1" applyBorder="1" applyAlignment="1">
      <alignment horizontal="right" vertical="center"/>
    </xf>
    <xf numFmtId="178" fontId="15" fillId="0" borderId="18" xfId="8" applyNumberFormat="1" applyFont="1" applyBorder="1" applyAlignment="1">
      <alignment horizontal="right" vertical="center"/>
    </xf>
    <xf numFmtId="178" fontId="15" fillId="0" borderId="43" xfId="8" applyNumberFormat="1" applyFont="1" applyBorder="1" applyAlignment="1">
      <alignment horizontal="right" vertical="center"/>
    </xf>
    <xf numFmtId="0" fontId="15" fillId="0" borderId="70" xfId="8" applyFont="1" applyBorder="1" applyAlignment="1">
      <alignment horizontal="center" vertical="center" shrinkToFit="1"/>
    </xf>
    <xf numFmtId="0" fontId="15" fillId="0" borderId="73" xfId="8" applyFont="1" applyBorder="1" applyAlignment="1">
      <alignment horizontal="center" vertical="center" shrinkToFit="1"/>
    </xf>
    <xf numFmtId="0" fontId="15" fillId="0" borderId="68" xfId="8" applyFont="1" applyBorder="1" applyAlignment="1">
      <alignment horizontal="center" vertical="center" shrinkToFit="1"/>
    </xf>
    <xf numFmtId="0" fontId="22" fillId="0" borderId="31" xfId="8" applyFont="1" applyBorder="1">
      <alignment vertical="center"/>
    </xf>
    <xf numFmtId="0" fontId="22" fillId="0" borderId="42" xfId="8" applyFont="1" applyBorder="1">
      <alignment vertical="center"/>
    </xf>
    <xf numFmtId="0" fontId="15" fillId="0" borderId="39" xfId="8" applyFont="1" applyBorder="1" applyAlignment="1">
      <alignment horizontal="center" vertical="center"/>
    </xf>
    <xf numFmtId="0" fontId="15" fillId="0" borderId="31" xfId="8" applyFont="1" applyBorder="1" applyAlignment="1">
      <alignment horizontal="center" vertical="center"/>
    </xf>
    <xf numFmtId="0" fontId="15" fillId="0" borderId="81" xfId="8" applyFont="1" applyBorder="1" applyAlignment="1">
      <alignment horizontal="center" vertical="center"/>
    </xf>
    <xf numFmtId="0" fontId="15" fillId="0" borderId="25" xfId="8" applyFont="1" applyBorder="1" applyAlignment="1">
      <alignment horizontal="center" vertical="center"/>
    </xf>
    <xf numFmtId="0" fontId="15" fillId="0" borderId="26" xfId="8" applyFont="1" applyBorder="1" applyAlignment="1">
      <alignment horizontal="center" vertical="center"/>
    </xf>
    <xf numFmtId="0" fontId="15" fillId="0" borderId="78" xfId="8" applyFont="1" applyBorder="1" applyAlignment="1">
      <alignment horizontal="center" vertical="center"/>
    </xf>
    <xf numFmtId="0" fontId="15" fillId="0" borderId="75" xfId="8" applyFont="1" applyBorder="1" applyAlignment="1">
      <alignment horizontal="center" vertical="center"/>
    </xf>
    <xf numFmtId="0" fontId="15" fillId="0" borderId="49" xfId="8" applyFont="1" applyBorder="1" applyAlignment="1">
      <alignment horizontal="center" vertical="center"/>
    </xf>
    <xf numFmtId="183" fontId="15" fillId="0" borderId="49" xfId="8" applyNumberFormat="1" applyFont="1" applyBorder="1" applyAlignment="1">
      <alignment horizontal="right" vertical="center" shrinkToFit="1"/>
    </xf>
    <xf numFmtId="183" fontId="15" fillId="0" borderId="79" xfId="8" applyNumberFormat="1" applyFont="1" applyBorder="1" applyAlignment="1">
      <alignment horizontal="right" vertical="center" shrinkToFit="1"/>
    </xf>
    <xf numFmtId="183" fontId="15" fillId="0" borderId="6" xfId="8" applyNumberFormat="1" applyFont="1" applyBorder="1" applyAlignment="1">
      <alignment horizontal="right" vertical="center" shrinkToFit="1"/>
    </xf>
    <xf numFmtId="181" fontId="15" fillId="0" borderId="43" xfId="8" applyNumberFormat="1" applyFont="1" applyBorder="1" applyAlignment="1">
      <alignment horizontal="right" vertical="center" shrinkToFit="1"/>
    </xf>
    <xf numFmtId="0" fontId="15" fillId="0" borderId="30" xfId="8" applyFont="1" applyBorder="1">
      <alignment vertical="center"/>
    </xf>
    <xf numFmtId="178" fontId="15" fillId="0" borderId="49" xfId="8" applyNumberFormat="1" applyFont="1" applyBorder="1" applyAlignment="1">
      <alignment horizontal="right" vertical="center" shrinkToFit="1"/>
    </xf>
    <xf numFmtId="178" fontId="15" fillId="0" borderId="79" xfId="8" applyNumberFormat="1" applyFont="1" applyBorder="1" applyAlignment="1">
      <alignment horizontal="right" vertical="center" shrinkToFit="1"/>
    </xf>
    <xf numFmtId="178" fontId="15" fillId="0" borderId="6" xfId="8" applyNumberFormat="1" applyFont="1" applyBorder="1" applyAlignment="1">
      <alignment horizontal="right" vertical="center" shrinkToFit="1"/>
    </xf>
    <xf numFmtId="181" fontId="15" fillId="0" borderId="73" xfId="8" applyNumberFormat="1" applyFont="1" applyBorder="1" applyAlignment="1">
      <alignment horizontal="right" vertical="center"/>
    </xf>
    <xf numFmtId="181" fontId="15" fillId="0" borderId="74" xfId="8" applyNumberFormat="1" applyFont="1" applyBorder="1" applyAlignment="1">
      <alignment horizontal="right" vertical="center"/>
    </xf>
    <xf numFmtId="0" fontId="15" fillId="0" borderId="17" xfId="8" applyFont="1" applyBorder="1">
      <alignment vertical="center"/>
    </xf>
    <xf numFmtId="0" fontId="15" fillId="0" borderId="22" xfId="8" applyFont="1" applyBorder="1" applyAlignment="1">
      <alignment horizontal="center" vertical="center"/>
    </xf>
    <xf numFmtId="0" fontId="15" fillId="0" borderId="19" xfId="8" applyFont="1" applyBorder="1" applyAlignment="1">
      <alignment horizontal="center" vertical="center"/>
    </xf>
    <xf numFmtId="0" fontId="15" fillId="0" borderId="80" xfId="8" applyFont="1" applyBorder="1" applyAlignment="1">
      <alignment horizontal="center" vertical="center"/>
    </xf>
    <xf numFmtId="0" fontId="15" fillId="0" borderId="36" xfId="8" applyFont="1" applyBorder="1" applyAlignment="1">
      <alignment horizontal="center" vertical="center"/>
    </xf>
    <xf numFmtId="0" fontId="15" fillId="0" borderId="8" xfId="8" applyFont="1" applyBorder="1" applyAlignment="1">
      <alignment horizontal="center" vertical="center"/>
    </xf>
    <xf numFmtId="0" fontId="15" fillId="0" borderId="72" xfId="8" applyFont="1" applyBorder="1" applyAlignment="1">
      <alignment horizontal="center" vertical="center"/>
    </xf>
    <xf numFmtId="0" fontId="15" fillId="0" borderId="73" xfId="8" applyFont="1" applyBorder="1" applyAlignment="1">
      <alignment horizontal="center" vertical="center"/>
    </xf>
    <xf numFmtId="178" fontId="15" fillId="0" borderId="8" xfId="8" applyNumberFormat="1" applyFont="1" applyBorder="1" applyAlignment="1">
      <alignment horizontal="right" vertical="center"/>
    </xf>
    <xf numFmtId="178" fontId="15" fillId="0" borderId="9" xfId="8" applyNumberFormat="1" applyFont="1" applyBorder="1" applyAlignment="1">
      <alignment horizontal="right" vertical="center"/>
    </xf>
    <xf numFmtId="0" fontId="19" fillId="0" borderId="44" xfId="9" applyFont="1" applyBorder="1" applyAlignment="1">
      <alignment horizontal="center" vertical="center" shrinkToFit="1"/>
    </xf>
    <xf numFmtId="0" fontId="19" fillId="0" borderId="18" xfId="9" applyFont="1" applyBorder="1" applyAlignment="1">
      <alignment horizontal="center" vertical="center" shrinkToFit="1"/>
    </xf>
    <xf numFmtId="0" fontId="19" fillId="0" borderId="43" xfId="9" applyFont="1" applyBorder="1" applyAlignment="1">
      <alignment horizontal="center" vertical="center" shrinkToFit="1"/>
    </xf>
    <xf numFmtId="185" fontId="19" fillId="0" borderId="41" xfId="8" applyNumberFormat="1" applyFont="1" applyBorder="1" applyAlignment="1">
      <alignment horizontal="right" vertical="center" shrinkToFit="1"/>
    </xf>
    <xf numFmtId="185" fontId="19" fillId="0" borderId="12" xfId="8" applyNumberFormat="1" applyFont="1" applyBorder="1" applyAlignment="1">
      <alignment horizontal="right" vertical="center" shrinkToFit="1"/>
    </xf>
    <xf numFmtId="185" fontId="19" fillId="0" borderId="13" xfId="8" applyNumberFormat="1" applyFont="1" applyBorder="1" applyAlignment="1">
      <alignment horizontal="right" vertical="center" shrinkToFit="1"/>
    </xf>
    <xf numFmtId="0" fontId="15" fillId="0" borderId="11" xfId="8" applyFont="1" applyBorder="1" applyAlignment="1">
      <alignment horizontal="center" vertical="center"/>
    </xf>
    <xf numFmtId="0" fontId="15" fillId="0" borderId="68" xfId="8" applyFont="1" applyBorder="1" applyAlignment="1">
      <alignment horizontal="center" vertical="center"/>
    </xf>
    <xf numFmtId="0" fontId="19" fillId="0" borderId="41" xfId="8" applyFont="1" applyBorder="1">
      <alignment vertical="center"/>
    </xf>
    <xf numFmtId="0" fontId="19" fillId="0" borderId="12" xfId="8" applyFont="1" applyBorder="1">
      <alignment vertical="center"/>
    </xf>
    <xf numFmtId="0" fontId="19" fillId="0" borderId="46" xfId="8" applyFont="1" applyBorder="1">
      <alignment vertical="center"/>
    </xf>
    <xf numFmtId="181" fontId="15" fillId="0" borderId="39" xfId="8" applyNumberFormat="1" applyFont="1" applyBorder="1" applyAlignment="1">
      <alignment horizontal="right" vertical="center" shrinkToFit="1"/>
    </xf>
    <xf numFmtId="181" fontId="15" fillId="0" borderId="31" xfId="8" applyNumberFormat="1" applyFont="1" applyBorder="1" applyAlignment="1">
      <alignment horizontal="right" vertical="center" shrinkToFit="1"/>
    </xf>
    <xf numFmtId="181" fontId="15" fillId="0" borderId="42" xfId="8" applyNumberFormat="1" applyFont="1" applyBorder="1" applyAlignment="1">
      <alignment horizontal="right" vertical="center" shrinkToFit="1"/>
    </xf>
    <xf numFmtId="181" fontId="15" fillId="0" borderId="32" xfId="8" applyNumberFormat="1" applyFont="1" applyBorder="1" applyAlignment="1">
      <alignment horizontal="right" vertical="center" shrinkToFit="1"/>
    </xf>
    <xf numFmtId="0" fontId="19" fillId="0" borderId="41" xfId="9" applyFont="1" applyBorder="1" applyAlignment="1">
      <alignment horizontal="center" vertical="center" shrinkToFit="1"/>
    </xf>
    <xf numFmtId="0" fontId="19" fillId="0" borderId="12" xfId="9" applyFont="1" applyBorder="1" applyAlignment="1">
      <alignment horizontal="center" vertical="center" shrinkToFit="1"/>
    </xf>
    <xf numFmtId="0" fontId="19" fillId="0" borderId="46" xfId="9" applyFont="1" applyBorder="1" applyAlignment="1">
      <alignment horizontal="center" vertical="center" shrinkToFit="1"/>
    </xf>
    <xf numFmtId="178" fontId="19" fillId="0" borderId="39" xfId="8" applyNumberFormat="1" applyFont="1" applyBorder="1" applyAlignment="1">
      <alignment horizontal="right" vertical="center" shrinkToFit="1"/>
    </xf>
    <xf numFmtId="178" fontId="19" fillId="0" borderId="31" xfId="8" applyNumberFormat="1" applyFont="1" applyBorder="1" applyAlignment="1">
      <alignment horizontal="right" vertical="center" shrinkToFit="1"/>
    </xf>
    <xf numFmtId="178" fontId="19" fillId="0" borderId="32" xfId="8" applyNumberFormat="1" applyFont="1" applyBorder="1" applyAlignment="1">
      <alignment horizontal="right" vertical="center" shrinkToFit="1"/>
    </xf>
    <xf numFmtId="0" fontId="15" fillId="0" borderId="24" xfId="8" applyFont="1" applyBorder="1" applyAlignment="1">
      <alignment horizontal="center" vertical="center"/>
    </xf>
    <xf numFmtId="181" fontId="15" fillId="0" borderId="72" xfId="8" applyNumberFormat="1" applyFont="1" applyBorder="1" applyAlignment="1">
      <alignment horizontal="right" vertical="center" shrinkToFit="1"/>
    </xf>
    <xf numFmtId="181" fontId="15" fillId="0" borderId="73" xfId="8" applyNumberFormat="1" applyFont="1" applyBorder="1" applyAlignment="1">
      <alignment horizontal="right" vertical="center" shrinkToFit="1"/>
    </xf>
    <xf numFmtId="181" fontId="15" fillId="0" borderId="74" xfId="8" applyNumberFormat="1" applyFont="1" applyBorder="1" applyAlignment="1">
      <alignment horizontal="right" vertical="center" shrinkToFit="1"/>
    </xf>
    <xf numFmtId="0" fontId="15" fillId="0" borderId="36" xfId="10" applyBorder="1" applyAlignment="1">
      <alignment horizontal="left" vertical="center"/>
    </xf>
    <xf numFmtId="0" fontId="15" fillId="0" borderId="8" xfId="10" applyBorder="1" applyAlignment="1">
      <alignment horizontal="left" vertical="center"/>
    </xf>
    <xf numFmtId="0" fontId="15" fillId="0" borderId="9" xfId="10" applyBorder="1" applyAlignment="1">
      <alignment horizontal="left" vertical="center"/>
    </xf>
    <xf numFmtId="183" fontId="15" fillId="0" borderId="7" xfId="8" applyNumberFormat="1" applyFont="1" applyBorder="1" applyAlignment="1">
      <alignment horizontal="right" vertical="center" shrinkToFit="1"/>
    </xf>
    <xf numFmtId="183" fontId="15" fillId="0" borderId="0" xfId="8" applyNumberFormat="1" applyFont="1" applyAlignment="1">
      <alignment horizontal="right" vertical="center" shrinkToFit="1"/>
    </xf>
    <xf numFmtId="183" fontId="15" fillId="0" borderId="64" xfId="8" applyNumberFormat="1" applyFont="1" applyBorder="1" applyAlignment="1">
      <alignment horizontal="right" vertical="center" shrinkToFit="1"/>
    </xf>
    <xf numFmtId="0" fontId="15" fillId="0" borderId="36" xfId="8" applyFont="1" applyBorder="1" applyAlignment="1">
      <alignment horizontal="center" vertical="center" wrapText="1"/>
    </xf>
    <xf numFmtId="0" fontId="15" fillId="0" borderId="8" xfId="8" applyFont="1" applyBorder="1" applyAlignment="1">
      <alignment horizontal="center" vertical="center" wrapText="1"/>
    </xf>
    <xf numFmtId="0" fontId="15" fillId="0" borderId="23" xfId="8" applyFont="1" applyBorder="1" applyAlignment="1">
      <alignment horizontal="center" vertical="center" wrapText="1"/>
    </xf>
    <xf numFmtId="0" fontId="15" fillId="0" borderId="7" xfId="8" applyFont="1" applyBorder="1" applyAlignment="1">
      <alignment horizontal="center" vertical="center" wrapText="1"/>
    </xf>
    <xf numFmtId="0" fontId="15" fillId="0" borderId="0" xfId="8" applyFont="1" applyAlignment="1">
      <alignment horizontal="center" vertical="center" wrapText="1"/>
    </xf>
    <xf numFmtId="0" fontId="15" fillId="0" borderId="38" xfId="8" applyFont="1" applyBorder="1" applyAlignment="1">
      <alignment horizontal="center" vertical="center" wrapText="1"/>
    </xf>
    <xf numFmtId="0" fontId="15" fillId="0" borderId="72" xfId="8" applyFont="1" applyBorder="1" applyAlignment="1">
      <alignment horizontal="center" vertical="center" wrapText="1"/>
    </xf>
    <xf numFmtId="0" fontId="15" fillId="0" borderId="73" xfId="8" applyFont="1" applyBorder="1" applyAlignment="1">
      <alignment horizontal="center" vertical="center" wrapText="1"/>
    </xf>
    <xf numFmtId="0" fontId="15" fillId="0" borderId="68" xfId="8" applyFont="1" applyBorder="1" applyAlignment="1">
      <alignment horizontal="center" vertical="center" wrapText="1"/>
    </xf>
    <xf numFmtId="0" fontId="19" fillId="0" borderId="60" xfId="8" applyFont="1" applyBorder="1">
      <alignment vertical="center"/>
    </xf>
    <xf numFmtId="0" fontId="19" fillId="0" borderId="25" xfId="8" applyFont="1" applyBorder="1">
      <alignment vertical="center"/>
    </xf>
    <xf numFmtId="0" fontId="19" fillId="0" borderId="77" xfId="8" applyFont="1" applyBorder="1">
      <alignment vertical="center"/>
    </xf>
    <xf numFmtId="178" fontId="19" fillId="0" borderId="60" xfId="8" applyNumberFormat="1" applyFont="1" applyBorder="1" applyAlignment="1">
      <alignment horizontal="right" vertical="center" shrinkToFit="1"/>
    </xf>
    <xf numFmtId="178" fontId="19" fillId="0" borderId="8" xfId="8" applyNumberFormat="1" applyFont="1" applyBorder="1" applyAlignment="1">
      <alignment horizontal="right" vertical="center" shrinkToFit="1"/>
    </xf>
    <xf numFmtId="178" fontId="19" fillId="0" borderId="9" xfId="8" applyNumberFormat="1" applyFont="1" applyBorder="1" applyAlignment="1">
      <alignment horizontal="right" vertical="center" shrinkToFit="1"/>
    </xf>
    <xf numFmtId="0" fontId="15" fillId="0" borderId="30" xfId="8" applyFont="1" applyBorder="1" applyAlignment="1">
      <alignment horizontal="center" vertical="center"/>
    </xf>
    <xf numFmtId="0" fontId="15" fillId="0" borderId="42" xfId="8" applyFont="1" applyBorder="1" applyAlignment="1">
      <alignment horizontal="center" vertical="center"/>
    </xf>
    <xf numFmtId="0" fontId="15" fillId="0" borderId="32" xfId="8" applyFont="1" applyBorder="1" applyAlignment="1">
      <alignment horizontal="center" vertical="center"/>
    </xf>
    <xf numFmtId="0" fontId="19" fillId="0" borderId="31" xfId="8" applyFont="1" applyBorder="1">
      <alignment vertical="center"/>
    </xf>
    <xf numFmtId="0" fontId="19" fillId="0" borderId="42" xfId="8" applyFont="1" applyBorder="1">
      <alignment vertical="center"/>
    </xf>
    <xf numFmtId="185" fontId="15" fillId="0" borderId="44" xfId="8" applyNumberFormat="1" applyFont="1" applyBorder="1" applyAlignment="1">
      <alignment horizontal="right" vertical="center" shrinkToFit="1"/>
    </xf>
    <xf numFmtId="185" fontId="15" fillId="0" borderId="18" xfId="8" applyNumberFormat="1" applyFont="1" applyBorder="1" applyAlignment="1">
      <alignment horizontal="right" vertical="center" shrinkToFit="1"/>
    </xf>
    <xf numFmtId="185" fontId="15" fillId="0" borderId="19" xfId="8" applyNumberFormat="1" applyFont="1" applyBorder="1" applyAlignment="1">
      <alignment horizontal="right" vertical="center" shrinkToFit="1"/>
    </xf>
    <xf numFmtId="0" fontId="15" fillId="0" borderId="1" xfId="8" applyFont="1" applyBorder="1" applyAlignment="1">
      <alignment horizontal="center" vertical="center"/>
    </xf>
    <xf numFmtId="0" fontId="15" fillId="0" borderId="2" xfId="8" applyFont="1" applyBorder="1" applyAlignment="1">
      <alignment horizontal="center" vertical="center"/>
    </xf>
    <xf numFmtId="0" fontId="15" fillId="0" borderId="76" xfId="8" applyFont="1" applyBorder="1">
      <alignment vertical="center"/>
    </xf>
    <xf numFmtId="0" fontId="15" fillId="0" borderId="25" xfId="8" applyFont="1" applyBorder="1">
      <alignment vertical="center"/>
    </xf>
    <xf numFmtId="0" fontId="15" fillId="0" borderId="77" xfId="8" applyFont="1" applyBorder="1">
      <alignment vertical="center"/>
    </xf>
    <xf numFmtId="178" fontId="15" fillId="0" borderId="76" xfId="8" applyNumberFormat="1" applyFont="1" applyBorder="1" applyAlignment="1">
      <alignment horizontal="right" vertical="center" shrinkToFit="1"/>
    </xf>
    <xf numFmtId="178" fontId="15" fillId="0" borderId="25" xfId="8" applyNumberFormat="1" applyFont="1" applyBorder="1" applyAlignment="1">
      <alignment horizontal="right" vertical="center" shrinkToFit="1"/>
    </xf>
    <xf numFmtId="178" fontId="15" fillId="0" borderId="26" xfId="8" applyNumberFormat="1" applyFont="1" applyBorder="1" applyAlignment="1">
      <alignment horizontal="right" vertical="center" shrinkToFit="1"/>
    </xf>
    <xf numFmtId="0" fontId="15" fillId="0" borderId="9" xfId="8" applyFont="1" applyBorder="1" applyAlignment="1">
      <alignment horizontal="center" vertical="center"/>
    </xf>
    <xf numFmtId="0" fontId="15" fillId="0" borderId="7" xfId="8" applyFont="1" applyBorder="1" applyAlignment="1">
      <alignment horizontal="center" vertical="center"/>
    </xf>
    <xf numFmtId="0" fontId="15" fillId="0" borderId="64" xfId="8" applyFont="1" applyBorder="1" applyAlignment="1">
      <alignment horizontal="center" vertical="center"/>
    </xf>
    <xf numFmtId="182" fontId="15" fillId="0" borderId="7" xfId="8" applyNumberFormat="1" applyFont="1" applyBorder="1" applyAlignment="1">
      <alignment horizontal="right" vertical="center" shrinkToFit="1"/>
    </xf>
    <xf numFmtId="182" fontId="15" fillId="0" borderId="0" xfId="8" applyNumberFormat="1" applyFont="1" applyAlignment="1">
      <alignment horizontal="right" vertical="center" shrinkToFit="1"/>
    </xf>
    <xf numFmtId="182" fontId="15" fillId="0" borderId="64" xfId="8" applyNumberFormat="1" applyFont="1" applyBorder="1" applyAlignment="1">
      <alignment horizontal="right" vertical="center" shrinkToFit="1"/>
    </xf>
    <xf numFmtId="0" fontId="15" fillId="0" borderId="14" xfId="8" applyFont="1" applyBorder="1" applyAlignment="1">
      <alignment horizontal="center" vertical="center"/>
    </xf>
    <xf numFmtId="0" fontId="15" fillId="0" borderId="15" xfId="8" applyFont="1" applyBorder="1" applyAlignment="1">
      <alignment horizontal="center" vertical="center"/>
    </xf>
    <xf numFmtId="0" fontId="15" fillId="0" borderId="47" xfId="8" applyFont="1" applyBorder="1" applyAlignment="1">
      <alignment horizontal="center" vertical="center"/>
    </xf>
    <xf numFmtId="0" fontId="15" fillId="0" borderId="38" xfId="8" applyFont="1" applyBorder="1" applyAlignment="1">
      <alignment horizontal="center" vertical="center"/>
    </xf>
    <xf numFmtId="0" fontId="15" fillId="0" borderId="61" xfId="8" applyFont="1" applyBorder="1" applyAlignment="1">
      <alignment horizontal="center" vertical="center"/>
    </xf>
    <xf numFmtId="0" fontId="15" fillId="0" borderId="48" xfId="8" applyFont="1" applyBorder="1" applyAlignment="1">
      <alignment horizontal="center" vertical="center"/>
    </xf>
    <xf numFmtId="0" fontId="15" fillId="0" borderId="69" xfId="8" applyFont="1" applyBorder="1" applyAlignment="1">
      <alignment horizontal="center" vertical="center"/>
    </xf>
    <xf numFmtId="0" fontId="15" fillId="0" borderId="16" xfId="8" applyFont="1" applyBorder="1" applyAlignment="1">
      <alignment horizontal="center" vertical="center"/>
    </xf>
    <xf numFmtId="0" fontId="15" fillId="0" borderId="62" xfId="8" applyFont="1" applyBorder="1" applyAlignment="1">
      <alignment horizontal="center" vertical="center"/>
    </xf>
    <xf numFmtId="0" fontId="15" fillId="0" borderId="63" xfId="8" applyFont="1" applyBorder="1" applyAlignment="1">
      <alignment horizontal="center" vertical="center"/>
    </xf>
    <xf numFmtId="0" fontId="15" fillId="0" borderId="70" xfId="8" applyFont="1" applyBorder="1" applyAlignment="1">
      <alignment horizontal="center" vertical="center"/>
    </xf>
    <xf numFmtId="0" fontId="15" fillId="0" borderId="71" xfId="8" applyFont="1" applyBorder="1" applyAlignment="1">
      <alignment horizontal="center" vertical="center"/>
    </xf>
    <xf numFmtId="49" fontId="15" fillId="0" borderId="41" xfId="8" applyNumberFormat="1" applyFont="1" applyBorder="1" applyAlignment="1">
      <alignment horizontal="center" vertical="center"/>
    </xf>
    <xf numFmtId="49" fontId="15" fillId="0" borderId="12" xfId="8" applyNumberFormat="1" applyFont="1" applyBorder="1" applyAlignment="1">
      <alignment horizontal="center" vertical="center"/>
    </xf>
    <xf numFmtId="49" fontId="15" fillId="0" borderId="13" xfId="8" applyNumberFormat="1" applyFont="1" applyBorder="1" applyAlignment="1">
      <alignment horizontal="center" vertical="center"/>
    </xf>
    <xf numFmtId="49" fontId="15" fillId="0" borderId="62" xfId="8" applyNumberFormat="1" applyFont="1" applyBorder="1" applyAlignment="1">
      <alignment horizontal="center" vertical="center"/>
    </xf>
    <xf numFmtId="49" fontId="15" fillId="0" borderId="64" xfId="8" applyNumberFormat="1" applyFont="1" applyBorder="1" applyAlignment="1">
      <alignment horizontal="center" vertical="center"/>
    </xf>
    <xf numFmtId="49" fontId="15" fillId="0" borderId="70" xfId="8" applyNumberFormat="1" applyFont="1" applyBorder="1" applyAlignment="1">
      <alignment horizontal="center" vertical="center"/>
    </xf>
    <xf numFmtId="49" fontId="15" fillId="0" borderId="73" xfId="8" applyNumberFormat="1" applyFont="1" applyBorder="1" applyAlignment="1">
      <alignment horizontal="center" vertical="center"/>
    </xf>
    <xf numFmtId="49" fontId="15" fillId="0" borderId="74" xfId="8" applyNumberFormat="1" applyFont="1" applyBorder="1" applyAlignment="1">
      <alignment horizontal="center" vertical="center"/>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181" fontId="15" fillId="0" borderId="36" xfId="8" applyNumberFormat="1" applyFont="1" applyBorder="1" applyAlignment="1">
      <alignment horizontal="right" vertical="center" shrinkToFit="1"/>
    </xf>
    <xf numFmtId="181" fontId="15" fillId="0" borderId="8" xfId="8" applyNumberFormat="1" applyFont="1" applyBorder="1" applyAlignment="1">
      <alignment horizontal="right" vertical="center" shrinkToFit="1"/>
    </xf>
    <xf numFmtId="181" fontId="15" fillId="0" borderId="9" xfId="8" applyNumberFormat="1" applyFont="1" applyBorder="1" applyAlignment="1">
      <alignment horizontal="right" vertical="center" shrinkToFit="1"/>
    </xf>
    <xf numFmtId="49" fontId="16" fillId="0" borderId="0" xfId="8" applyNumberFormat="1" applyFont="1" applyAlignment="1">
      <alignment horizontal="center" vertical="center"/>
    </xf>
    <xf numFmtId="0" fontId="15" fillId="0" borderId="4" xfId="8" applyFont="1" applyBorder="1" applyAlignment="1">
      <alignment horizontal="center" vertical="center"/>
    </xf>
    <xf numFmtId="0" fontId="15" fillId="0" borderId="23" xfId="8" applyFont="1" applyBorder="1" applyAlignment="1">
      <alignment horizontal="center" vertical="center"/>
    </xf>
    <xf numFmtId="0" fontId="15" fillId="0" borderId="5" xfId="8" applyFont="1" applyBorder="1" applyAlignment="1">
      <alignment horizontal="center" vertical="center"/>
    </xf>
    <xf numFmtId="0" fontId="15" fillId="0" borderId="66" xfId="8" applyFont="1" applyBorder="1" applyAlignment="1">
      <alignment horizontal="center" vertical="center"/>
    </xf>
    <xf numFmtId="0" fontId="15" fillId="0" borderId="45" xfId="8" applyFont="1" applyBorder="1" applyAlignment="1">
      <alignment horizontal="center" vertical="center"/>
    </xf>
    <xf numFmtId="0" fontId="15" fillId="0" borderId="60" xfId="8" applyFont="1" applyBorder="1" applyAlignment="1">
      <alignment horizontal="center" vertical="center"/>
    </xf>
    <xf numFmtId="0" fontId="15" fillId="0" borderId="10" xfId="8" applyFont="1" applyBorder="1" applyAlignment="1">
      <alignment horizontal="center" vertical="center"/>
    </xf>
    <xf numFmtId="0" fontId="15" fillId="0" borderId="67" xfId="8" applyFont="1" applyBorder="1" applyAlignment="1">
      <alignment horizontal="center" vertical="center"/>
    </xf>
    <xf numFmtId="0" fontId="15" fillId="0" borderId="65" xfId="8" applyFont="1" applyBorder="1" applyAlignment="1">
      <alignment horizontal="center" vertical="center"/>
    </xf>
    <xf numFmtId="0" fontId="15" fillId="0" borderId="3" xfId="8" applyFont="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lignment vertical="center"/>
    </xf>
    <xf numFmtId="0" fontId="15" fillId="0" borderId="38" xfId="11" applyFont="1" applyBorder="1">
      <alignment vertical="center"/>
    </xf>
    <xf numFmtId="178" fontId="15" fillId="0" borderId="62"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78" fontId="15" fillId="0" borderId="0" xfId="11" applyNumberFormat="1" applyFont="1" applyAlignment="1">
      <alignment horizontal="right" vertical="center" shrinkToFit="1"/>
    </xf>
    <xf numFmtId="178" fontId="15" fillId="0" borderId="85" xfId="11" applyNumberFormat="1" applyFont="1" applyBorder="1" applyAlignment="1">
      <alignment horizontal="right" vertical="center" shrinkToFit="1"/>
    </xf>
    <xf numFmtId="181" fontId="15" fillId="0" borderId="88" xfId="11" applyNumberFormat="1" applyFont="1" applyBorder="1" applyAlignment="1">
      <alignment horizontal="right" vertical="center" shrinkToFit="1"/>
    </xf>
    <xf numFmtId="181" fontId="15" fillId="0" borderId="0" xfId="11" applyNumberFormat="1" applyFont="1" applyAlignment="1">
      <alignment horizontal="right" vertical="center" shrinkToFit="1"/>
    </xf>
    <xf numFmtId="181" fontId="15" fillId="0" borderId="85" xfId="11" applyNumberFormat="1" applyFont="1" applyBorder="1" applyAlignment="1">
      <alignment horizontal="right" vertical="center" shrinkToFit="1"/>
    </xf>
    <xf numFmtId="178" fontId="15" fillId="0" borderId="88" xfId="11" applyNumberFormat="1" applyFont="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Border="1" applyAlignment="1">
      <alignment horizontal="right" vertical="center" shrinkToFit="1"/>
    </xf>
    <xf numFmtId="0" fontId="1" fillId="0" borderId="52" xfId="11" applyBorder="1" applyAlignment="1">
      <alignment horizontal="right" vertical="center" shrinkToFit="1"/>
    </xf>
    <xf numFmtId="0" fontId="1" fillId="0" borderId="89" xfId="11" applyBorder="1" applyAlignment="1">
      <alignment horizontal="right" vertical="center" shrinkToFit="1"/>
    </xf>
    <xf numFmtId="181" fontId="15" fillId="0" borderId="91" xfId="11" applyNumberFormat="1" applyFont="1" applyBorder="1" applyAlignment="1">
      <alignment horizontal="right" vertical="center" shrinkToFit="1"/>
    </xf>
    <xf numFmtId="181" fontId="1" fillId="0" borderId="52"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15" fillId="0" borderId="91" xfId="11" applyNumberFormat="1" applyFont="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1" fillId="0" borderId="38" xfId="11" applyNumberFormat="1" applyBorder="1" applyAlignment="1">
      <alignment horizontal="right" vertical="center" shrinkToFit="1"/>
    </xf>
    <xf numFmtId="0" fontId="15" fillId="0" borderId="62" xfId="11" applyFont="1" applyBorder="1" applyAlignment="1">
      <alignment horizontal="left" vertical="center"/>
    </xf>
    <xf numFmtId="0" fontId="15" fillId="0" borderId="0" xfId="11" applyFont="1" applyAlignment="1">
      <alignment horizontal="left" vertical="center"/>
    </xf>
    <xf numFmtId="0" fontId="15" fillId="0" borderId="38" xfId="11" applyFont="1" applyBorder="1" applyAlignment="1">
      <alignment horizontal="left" vertical="center"/>
    </xf>
    <xf numFmtId="0" fontId="1" fillId="0" borderId="38" xfId="11" applyBorder="1" applyAlignment="1">
      <alignment horizontal="right" vertical="center" shrinkToFit="1"/>
    </xf>
    <xf numFmtId="178" fontId="15" fillId="0" borderId="38" xfId="11" applyNumberFormat="1" applyFont="1" applyBorder="1" applyAlignment="1">
      <alignment horizontal="right" vertical="center" shrinkToFit="1"/>
    </xf>
    <xf numFmtId="0" fontId="15" fillId="0" borderId="62" xfId="11" applyFont="1" applyBorder="1" applyAlignment="1">
      <alignment horizontal="center" vertical="center" wrapText="1"/>
    </xf>
    <xf numFmtId="0" fontId="15" fillId="0" borderId="0" xfId="11" applyFont="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37" xfId="11" applyFont="1" applyBorder="1" applyAlignment="1">
      <alignment horizontal="left" vertical="center"/>
    </xf>
    <xf numFmtId="0" fontId="15" fillId="0" borderId="52" xfId="11" applyFont="1" applyBorder="1" applyAlignment="1">
      <alignment horizontal="left" vertical="center"/>
    </xf>
    <xf numFmtId="0" fontId="15" fillId="0" borderId="40" xfId="11" applyFont="1" applyBorder="1" applyAlignment="1">
      <alignment horizontal="left" vertical="center"/>
    </xf>
    <xf numFmtId="178" fontId="15" fillId="0" borderId="52" xfId="11" applyNumberFormat="1" applyFont="1" applyBorder="1" applyAlignment="1">
      <alignment horizontal="right" vertical="center" shrinkToFit="1"/>
    </xf>
    <xf numFmtId="0" fontId="1" fillId="0" borderId="40" xfId="11" applyBorder="1" applyAlignment="1">
      <alignment horizontal="right" vertical="center" shrinkToFit="1"/>
    </xf>
    <xf numFmtId="178" fontId="15" fillId="0" borderId="40" xfId="11" applyNumberFormat="1" applyFont="1" applyBorder="1" applyAlignment="1">
      <alignment horizontal="right" vertical="center" shrinkToFit="1"/>
    </xf>
    <xf numFmtId="178" fontId="15" fillId="0" borderId="89" xfId="11" applyNumberFormat="1" applyFont="1" applyBorder="1" applyAlignment="1">
      <alignment horizontal="right" vertical="center" shrinkToFit="1"/>
    </xf>
    <xf numFmtId="181" fontId="15" fillId="0" borderId="90" xfId="11" applyNumberFormat="1" applyFont="1" applyBorder="1" applyAlignment="1">
      <alignment horizontal="right" vertical="center" shrinkToFit="1"/>
    </xf>
    <xf numFmtId="178" fontId="15" fillId="0" borderId="90" xfId="11" applyNumberFormat="1" applyFont="1" applyBorder="1" applyAlignment="1">
      <alignment horizontal="right" vertical="center" shrinkToFit="1"/>
    </xf>
    <xf numFmtId="181" fontId="15" fillId="0" borderId="52" xfId="11" applyNumberFormat="1" applyFont="1" applyBorder="1" applyAlignment="1">
      <alignment horizontal="right" vertical="center" shrinkToFit="1"/>
    </xf>
    <xf numFmtId="181" fontId="15" fillId="0" borderId="40" xfId="11" applyNumberFormat="1" applyFont="1" applyBorder="1" applyAlignment="1">
      <alignment horizontal="right" vertical="center" shrinkToFit="1"/>
    </xf>
    <xf numFmtId="181" fontId="15" fillId="0" borderId="86" xfId="11" applyNumberFormat="1" applyFont="1" applyBorder="1" applyAlignment="1">
      <alignment horizontal="right" vertical="center" shrinkToFit="1"/>
    </xf>
    <xf numFmtId="178" fontId="15" fillId="0" borderId="86" xfId="11" applyNumberFormat="1" applyFont="1" applyBorder="1" applyAlignment="1">
      <alignment horizontal="right" vertical="center" shrinkToFit="1"/>
    </xf>
    <xf numFmtId="181" fontId="15" fillId="0" borderId="38" xfId="11" applyNumberFormat="1" applyFont="1" applyBorder="1" applyAlignment="1">
      <alignment horizontal="right" vertical="center" shrinkToFit="1"/>
    </xf>
    <xf numFmtId="178" fontId="15" fillId="0" borderId="41" xfId="11" applyNumberFormat="1" applyFont="1" applyBorder="1" applyAlignment="1">
      <alignment horizontal="right" vertical="center" shrinkToFit="1"/>
    </xf>
    <xf numFmtId="178" fontId="15" fillId="0" borderId="12" xfId="11" applyNumberFormat="1" applyFont="1" applyBorder="1" applyAlignment="1">
      <alignment horizontal="right" vertical="center" shrinkToFit="1"/>
    </xf>
    <xf numFmtId="178" fontId="15" fillId="0" borderId="46" xfId="11" applyNumberFormat="1" applyFont="1" applyBorder="1" applyAlignment="1">
      <alignment horizontal="right" vertical="center" shrinkToFit="1"/>
    </xf>
    <xf numFmtId="0" fontId="15" fillId="0" borderId="41" xfId="11" applyFont="1" applyBorder="1" applyAlignment="1">
      <alignment horizontal="left" vertical="center"/>
    </xf>
    <xf numFmtId="0" fontId="15" fillId="0" borderId="12" xfId="11" applyFont="1" applyBorder="1" applyAlignment="1">
      <alignment horizontal="left" vertical="center"/>
    </xf>
    <xf numFmtId="0" fontId="15" fillId="0" borderId="46" xfId="11" applyFont="1" applyBorder="1" applyAlignment="1">
      <alignment horizontal="left"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Border="1" applyAlignment="1">
      <alignment horizontal="right" vertical="center" shrinkToFit="1"/>
    </xf>
    <xf numFmtId="181" fontId="15" fillId="0" borderId="62" xfId="11" applyNumberFormat="1" applyFont="1" applyBorder="1" applyAlignment="1">
      <alignment horizontal="right" vertical="center" shrinkToFit="1"/>
    </xf>
    <xf numFmtId="181" fontId="15"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15" fillId="0" borderId="12" xfId="11" applyNumberFormat="1" applyFont="1" applyBorder="1" applyAlignment="1">
      <alignment horizontal="right" vertical="center" shrinkToFit="1"/>
    </xf>
    <xf numFmtId="0" fontId="1" fillId="0" borderId="46" xfId="11" applyBorder="1" applyAlignment="1">
      <alignment horizontal="right" vertical="center" shrinkToFit="1"/>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Alignment="1">
      <alignment vertical="center" textRotation="255"/>
    </xf>
    <xf numFmtId="0" fontId="15" fillId="0" borderId="52"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Border="1" applyAlignment="1">
      <alignment horizontal="right" vertical="center" shrinkToFit="1"/>
    </xf>
    <xf numFmtId="0" fontId="21" fillId="0" borderId="62" xfId="11" applyFont="1" applyBorder="1">
      <alignment vertical="center"/>
    </xf>
    <xf numFmtId="0" fontId="21" fillId="0" borderId="0" xfId="11" applyFont="1">
      <alignment vertical="center"/>
    </xf>
    <xf numFmtId="0" fontId="21" fillId="0" borderId="38" xfId="11" applyFont="1" applyBorder="1">
      <alignment vertical="center"/>
    </xf>
    <xf numFmtId="0" fontId="12" fillId="0" borderId="0" xfId="6" applyAlignment="1">
      <alignment vertical="center"/>
    </xf>
    <xf numFmtId="0" fontId="12" fillId="0" borderId="38" xfId="6" applyBorder="1" applyAlignment="1">
      <alignment vertical="center"/>
    </xf>
    <xf numFmtId="178" fontId="15" fillId="0" borderId="84" xfId="11" applyNumberFormat="1" applyFont="1" applyBorder="1" applyAlignment="1">
      <alignment horizontal="right" vertical="center" shrinkToFit="1"/>
    </xf>
    <xf numFmtId="178" fontId="15" fillId="0" borderId="82" xfId="11" applyNumberFormat="1" applyFont="1" applyBorder="1" applyAlignment="1">
      <alignment horizontal="right" vertical="center" shrinkToFit="1"/>
    </xf>
    <xf numFmtId="181" fontId="15" fillId="0" borderId="84" xfId="11" applyNumberFormat="1" applyFont="1" applyBorder="1" applyAlignment="1">
      <alignment horizontal="right" vertical="center" shrinkToFit="1"/>
    </xf>
    <xf numFmtId="181" fontId="15" fillId="0" borderId="46" xfId="11" applyNumberFormat="1" applyFont="1" applyBorder="1" applyAlignment="1">
      <alignment horizontal="right" vertical="center" shrinkToFit="1"/>
    </xf>
    <xf numFmtId="181" fontId="15" fillId="0" borderId="82" xfId="11" applyNumberFormat="1" applyFont="1" applyBorder="1" applyAlignment="1">
      <alignment horizontal="right" vertical="center" shrinkToFit="1"/>
    </xf>
    <xf numFmtId="178" fontId="15" fillId="0" borderId="62" xfId="11" applyNumberFormat="1" applyFont="1" applyBorder="1" applyAlignment="1">
      <alignment horizontal="right" vertical="center"/>
    </xf>
    <xf numFmtId="178" fontId="15" fillId="0" borderId="0" xfId="11" applyNumberFormat="1" applyFont="1" applyAlignment="1">
      <alignment horizontal="right" vertical="center"/>
    </xf>
    <xf numFmtId="178" fontId="15" fillId="0" borderId="85" xfId="11" applyNumberFormat="1" applyFont="1" applyBorder="1" applyAlignment="1">
      <alignment horizontal="right" vertical="center"/>
    </xf>
    <xf numFmtId="181" fontId="15" fillId="0" borderId="86" xfId="11" applyNumberFormat="1" applyFont="1" applyBorder="1" applyAlignment="1">
      <alignment horizontal="right" vertical="center"/>
    </xf>
    <xf numFmtId="178" fontId="15" fillId="0" borderId="88" xfId="11" applyNumberFormat="1" applyFont="1" applyBorder="1" applyAlignment="1">
      <alignment horizontal="right"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178" fontId="15" fillId="0" borderId="38" xfId="11" applyNumberFormat="1" applyFont="1" applyBorder="1" applyAlignment="1">
      <alignment horizontal="right" vertical="center"/>
    </xf>
    <xf numFmtId="181" fontId="15" fillId="0" borderId="83" xfId="11" applyNumberFormat="1" applyFont="1" applyBorder="1" applyAlignment="1">
      <alignment horizontal="right" vertical="center" shrinkToFit="1"/>
    </xf>
    <xf numFmtId="178" fontId="15" fillId="0" borderId="83" xfId="11" applyNumberFormat="1" applyFont="1" applyBorder="1" applyAlignment="1">
      <alignment horizontal="right" vertical="center" shrinkToFit="1"/>
    </xf>
    <xf numFmtId="49" fontId="18" fillId="0" borderId="1" xfId="11" applyNumberFormat="1" applyFont="1" applyBorder="1" applyAlignment="1">
      <alignment horizontal="center" vertical="center"/>
    </xf>
    <xf numFmtId="49" fontId="18" fillId="0" borderId="2" xfId="11" applyNumberFormat="1" applyFont="1" applyBorder="1" applyAlignment="1">
      <alignment horizontal="center" vertical="center"/>
    </xf>
    <xf numFmtId="49" fontId="18" fillId="0" borderId="3" xfId="11" applyNumberFormat="1" applyFont="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lignment horizontal="center" vertical="center"/>
    </xf>
    <xf numFmtId="0" fontId="29" fillId="6" borderId="68" xfId="12" applyFont="1" applyFill="1" applyBorder="1" applyAlignment="1">
      <alignment horizontal="center" vertical="center"/>
    </xf>
    <xf numFmtId="187" fontId="29" fillId="6" borderId="130" xfId="14" applyNumberFormat="1" applyFont="1" applyFill="1" applyBorder="1" applyAlignment="1">
      <alignment horizontal="right" vertical="center" shrinkToFit="1"/>
    </xf>
    <xf numFmtId="187" fontId="29" fillId="6" borderId="18" xfId="14" applyNumberFormat="1" applyFont="1" applyFill="1" applyBorder="1" applyAlignment="1">
      <alignment horizontal="right" vertical="center" shrinkToFit="1"/>
    </xf>
    <xf numFmtId="187" fontId="29" fillId="6" borderId="184" xfId="14" applyNumberFormat="1" applyFont="1" applyFill="1" applyBorder="1" applyAlignment="1">
      <alignment horizontal="right" vertical="center" shrinkToFit="1"/>
    </xf>
    <xf numFmtId="187" fontId="29" fillId="6" borderId="166" xfId="14" applyNumberFormat="1" applyFont="1" applyFill="1" applyBorder="1" applyAlignment="1">
      <alignment horizontal="right" vertical="center" shrinkToFit="1"/>
    </xf>
    <xf numFmtId="187" fontId="29" fillId="6" borderId="167" xfId="14" applyNumberFormat="1" applyFont="1" applyFill="1" applyBorder="1" applyAlignment="1">
      <alignment horizontal="right" vertical="center" shrinkToFit="1"/>
    </xf>
    <xf numFmtId="187" fontId="29" fillId="6" borderId="185" xfId="14" applyNumberFormat="1" applyFont="1" applyFill="1" applyBorder="1" applyAlignment="1">
      <alignment horizontal="right" vertical="center" shrinkToFit="1"/>
    </xf>
    <xf numFmtId="0" fontId="29" fillId="6" borderId="72" xfId="12" applyFont="1" applyFill="1" applyBorder="1">
      <alignment vertical="center"/>
    </xf>
    <xf numFmtId="0" fontId="29" fillId="6" borderId="73" xfId="12" applyFont="1" applyFill="1" applyBorder="1">
      <alignment vertical="center"/>
    </xf>
    <xf numFmtId="0" fontId="29" fillId="6" borderId="68" xfId="12" applyFont="1" applyFill="1" applyBorder="1">
      <alignment vertical="center"/>
    </xf>
    <xf numFmtId="188" fontId="29" fillId="6" borderId="70" xfId="14" applyNumberFormat="1" applyFont="1" applyFill="1" applyBorder="1" applyAlignment="1">
      <alignment horizontal="right" vertical="center" shrinkToFit="1"/>
    </xf>
    <xf numFmtId="188" fontId="29" fillId="6" borderId="73" xfId="14" applyNumberFormat="1" applyFont="1" applyFill="1" applyBorder="1" applyAlignment="1">
      <alignment horizontal="right" vertical="center" shrinkToFit="1"/>
    </xf>
    <xf numFmtId="188" fontId="29" fillId="6" borderId="68" xfId="14" applyNumberFormat="1" applyFont="1" applyFill="1" applyBorder="1" applyAlignment="1">
      <alignment horizontal="right" vertical="center" shrinkToFit="1"/>
    </xf>
    <xf numFmtId="188" fontId="29" fillId="6" borderId="181" xfId="14" applyNumberFormat="1" applyFont="1" applyFill="1" applyBorder="1" applyAlignment="1">
      <alignment horizontal="right" vertical="center" shrinkToFit="1"/>
    </xf>
    <xf numFmtId="188" fontId="29" fillId="6" borderId="182" xfId="14" applyNumberFormat="1" applyFont="1" applyFill="1" applyBorder="1" applyAlignment="1">
      <alignment horizontal="right" vertical="center" shrinkToFit="1"/>
    </xf>
    <xf numFmtId="188" fontId="29" fillId="6" borderId="183" xfId="14" applyNumberFormat="1" applyFont="1" applyFill="1" applyBorder="1" applyAlignment="1">
      <alignment horizontal="right" vertical="center" shrinkToFit="1"/>
    </xf>
    <xf numFmtId="0" fontId="29" fillId="6" borderId="11" xfId="12" applyFont="1" applyFill="1" applyBorder="1" applyAlignment="1">
      <alignment horizontal="left" vertical="center" wrapText="1"/>
    </xf>
    <xf numFmtId="0" fontId="29" fillId="6" borderId="12" xfId="12" applyFont="1" applyFill="1" applyBorder="1" applyAlignment="1">
      <alignment horizontal="left" vertical="center" wrapText="1"/>
    </xf>
    <xf numFmtId="0" fontId="29" fillId="6" borderId="72" xfId="12" applyFont="1" applyFill="1" applyBorder="1" applyAlignment="1">
      <alignment horizontal="left" vertical="center" wrapText="1"/>
    </xf>
    <xf numFmtId="0" fontId="29" fillId="6" borderId="73" xfId="12" applyFont="1" applyFill="1" applyBorder="1" applyAlignment="1">
      <alignment horizontal="left" vertical="center" wrapText="1"/>
    </xf>
    <xf numFmtId="0" fontId="29" fillId="6" borderId="12" xfId="12" applyFont="1" applyFill="1" applyBorder="1" applyAlignment="1">
      <alignment horizontal="center" vertical="center"/>
    </xf>
    <xf numFmtId="0" fontId="29" fillId="6" borderId="46" xfId="12" applyFont="1" applyFill="1" applyBorder="1" applyAlignment="1">
      <alignment horizontal="center" vertical="center"/>
    </xf>
    <xf numFmtId="187" fontId="29" fillId="6" borderId="39" xfId="14" applyNumberFormat="1" applyFont="1" applyFill="1" applyBorder="1" applyAlignment="1">
      <alignment horizontal="right" vertical="center" shrinkToFit="1"/>
    </xf>
    <xf numFmtId="187" fontId="29" fillId="6" borderId="31" xfId="14" applyNumberFormat="1" applyFont="1" applyFill="1" applyBorder="1" applyAlignment="1">
      <alignment horizontal="right" vertical="center" shrinkToFit="1"/>
    </xf>
    <xf numFmtId="187" fontId="29" fillId="6" borderId="156" xfId="14" applyNumberFormat="1" applyFont="1" applyFill="1" applyBorder="1" applyAlignment="1">
      <alignment horizontal="right" vertical="center" shrinkToFit="1"/>
    </xf>
    <xf numFmtId="187" fontId="29" fillId="6" borderId="157" xfId="14" applyNumberFormat="1" applyFont="1" applyFill="1" applyBorder="1" applyAlignment="1">
      <alignment horizontal="right" vertical="center" shrinkToFit="1"/>
    </xf>
    <xf numFmtId="187" fontId="29" fillId="6" borderId="158" xfId="14" applyNumberFormat="1" applyFont="1" applyFill="1" applyBorder="1" applyAlignment="1">
      <alignment horizontal="right" vertical="center" shrinkToFit="1"/>
    </xf>
    <xf numFmtId="187" fontId="29" fillId="6" borderId="159" xfId="14" applyNumberFormat="1" applyFont="1" applyFill="1" applyBorder="1" applyAlignment="1">
      <alignment horizontal="right" vertical="center" shrinkToFit="1"/>
    </xf>
    <xf numFmtId="187" fontId="29" fillId="6" borderId="160" xfId="14" applyNumberFormat="1" applyFont="1" applyFill="1" applyBorder="1" applyAlignment="1">
      <alignment horizontal="right" vertical="center" shrinkToFit="1"/>
    </xf>
    <xf numFmtId="0" fontId="29" fillId="6" borderId="7" xfId="12" applyFont="1" applyFill="1" applyBorder="1">
      <alignment vertical="center"/>
    </xf>
    <xf numFmtId="0" fontId="29" fillId="6" borderId="0" xfId="12" applyFont="1" applyFill="1">
      <alignment vertical="center"/>
    </xf>
    <xf numFmtId="0" fontId="29" fillId="6" borderId="38" xfId="12" applyFont="1" applyFill="1" applyBorder="1">
      <alignment vertical="center"/>
    </xf>
    <xf numFmtId="188" fontId="29" fillId="6" borderId="62" xfId="14" applyNumberFormat="1" applyFont="1" applyFill="1" applyBorder="1" applyAlignment="1">
      <alignment horizontal="right" vertical="center" shrinkToFit="1"/>
    </xf>
    <xf numFmtId="188" fontId="29" fillId="6" borderId="0" xfId="14" applyNumberFormat="1" applyFont="1" applyFill="1" applyAlignment="1">
      <alignment horizontal="right" vertical="center" shrinkToFit="1"/>
    </xf>
    <xf numFmtId="188" fontId="29" fillId="6" borderId="38" xfId="14" applyNumberFormat="1" applyFont="1" applyFill="1" applyBorder="1" applyAlignment="1">
      <alignment horizontal="right" vertical="center" shrinkToFit="1"/>
    </xf>
    <xf numFmtId="188" fontId="29" fillId="6" borderId="64" xfId="14" applyNumberFormat="1" applyFont="1" applyFill="1" applyBorder="1" applyAlignment="1">
      <alignment horizontal="right" vertical="center" shrinkToFit="1"/>
    </xf>
    <xf numFmtId="0" fontId="31" fillId="6" borderId="24" xfId="12" applyFont="1" applyFill="1" applyBorder="1" applyAlignment="1">
      <alignment horizontal="left" vertical="center"/>
    </xf>
    <xf numFmtId="0" fontId="29" fillId="6" borderId="52" xfId="12" applyFont="1" applyFill="1" applyBorder="1" applyAlignment="1">
      <alignment horizontal="left" vertical="center"/>
    </xf>
    <xf numFmtId="0" fontId="29" fillId="6" borderId="52" xfId="12" applyFont="1" applyFill="1" applyBorder="1" applyAlignment="1">
      <alignment horizontal="right" vertical="center" wrapText="1"/>
    </xf>
    <xf numFmtId="0" fontId="29" fillId="6" borderId="52" xfId="12" applyFont="1" applyFill="1" applyBorder="1" applyAlignment="1">
      <alignment horizontal="right" vertical="center"/>
    </xf>
    <xf numFmtId="0" fontId="29" fillId="6" borderId="40" xfId="12" applyFont="1" applyFill="1" applyBorder="1" applyAlignment="1">
      <alignment horizontal="right" vertical="center"/>
    </xf>
    <xf numFmtId="177" fontId="29" fillId="6" borderId="37" xfId="14" applyNumberFormat="1" applyFont="1" applyFill="1" applyBorder="1" applyAlignment="1">
      <alignment horizontal="right" vertical="center" shrinkToFit="1"/>
    </xf>
    <xf numFmtId="177" fontId="29" fillId="6" borderId="52" xfId="14" applyNumberFormat="1" applyFont="1" applyFill="1" applyBorder="1" applyAlignment="1">
      <alignment horizontal="right" vertical="center" shrinkToFit="1"/>
    </xf>
    <xf numFmtId="177" fontId="29" fillId="6" borderId="89" xfId="14" applyNumberFormat="1" applyFont="1" applyFill="1" applyBorder="1" applyAlignment="1">
      <alignment horizontal="right" vertical="center" shrinkToFit="1"/>
    </xf>
    <xf numFmtId="177" fontId="29" fillId="6" borderId="91" xfId="14" applyNumberFormat="1" applyFont="1" applyFill="1" applyBorder="1" applyAlignment="1">
      <alignment horizontal="right" vertical="center" shrinkToFit="1"/>
    </xf>
    <xf numFmtId="187" fontId="29" fillId="6" borderId="178" xfId="14" applyNumberFormat="1" applyFont="1" applyFill="1" applyBorder="1" applyAlignment="1">
      <alignment horizontal="right" vertical="center" shrinkToFit="1"/>
    </xf>
    <xf numFmtId="187" fontId="29" fillId="6" borderId="179" xfId="14" applyNumberFormat="1" applyFont="1" applyFill="1" applyBorder="1" applyAlignment="1">
      <alignment horizontal="right" vertical="center" shrinkToFit="1"/>
    </xf>
    <xf numFmtId="187" fontId="29" fillId="6" borderId="180" xfId="14" applyNumberFormat="1" applyFont="1" applyFill="1" applyBorder="1" applyAlignment="1">
      <alignment horizontal="right" vertical="center" shrinkToFit="1"/>
    </xf>
    <xf numFmtId="176" fontId="29" fillId="6" borderId="62" xfId="14" applyNumberFormat="1" applyFont="1" applyFill="1" applyBorder="1" applyAlignment="1">
      <alignment horizontal="right" vertical="center" shrinkToFit="1"/>
    </xf>
    <xf numFmtId="176" fontId="29" fillId="6" borderId="0" xfId="14" applyNumberFormat="1" applyFont="1" applyFill="1" applyAlignment="1">
      <alignment horizontal="right" vertical="center" shrinkToFit="1"/>
    </xf>
    <xf numFmtId="176" fontId="29" fillId="6" borderId="38" xfId="14" applyNumberFormat="1" applyFont="1" applyFill="1" applyBorder="1" applyAlignment="1">
      <alignment horizontal="right" vertical="center" shrinkToFit="1"/>
    </xf>
    <xf numFmtId="176" fontId="29" fillId="6" borderId="64" xfId="14" applyNumberFormat="1" applyFont="1" applyFill="1" applyBorder="1" applyAlignment="1">
      <alignment horizontal="right" vertical="center" shrinkToFit="1"/>
    </xf>
    <xf numFmtId="0" fontId="29" fillId="6" borderId="7" xfId="12" applyFont="1" applyFill="1" applyBorder="1" applyAlignment="1">
      <alignment horizontal="left" vertical="center"/>
    </xf>
    <xf numFmtId="0" fontId="29" fillId="6" borderId="0" xfId="12" applyFont="1" applyFill="1" applyAlignment="1">
      <alignment horizontal="left" vertical="center"/>
    </xf>
    <xf numFmtId="0" fontId="29" fillId="6" borderId="0" xfId="12" applyFont="1" applyFill="1" applyAlignment="1">
      <alignment horizontal="right" vertical="center" wrapText="1"/>
    </xf>
    <xf numFmtId="0" fontId="29" fillId="6" borderId="0" xfId="12" applyFont="1" applyFill="1" applyAlignment="1">
      <alignment horizontal="right" vertical="center"/>
    </xf>
    <xf numFmtId="0" fontId="29" fillId="6" borderId="38" xfId="12" applyFont="1" applyFill="1" applyBorder="1" applyAlignment="1">
      <alignment horizontal="right" vertical="center"/>
    </xf>
    <xf numFmtId="177" fontId="29" fillId="6" borderId="62" xfId="14" applyNumberFormat="1" applyFont="1" applyFill="1" applyBorder="1" applyAlignment="1">
      <alignment horizontal="right" vertical="center" shrinkToFit="1"/>
    </xf>
    <xf numFmtId="177" fontId="29" fillId="6" borderId="0" xfId="14" applyNumberFormat="1" applyFont="1" applyFill="1" applyAlignment="1">
      <alignment horizontal="right" vertical="center" shrinkToFit="1"/>
    </xf>
    <xf numFmtId="177" fontId="29" fillId="6" borderId="85" xfId="14" applyNumberFormat="1" applyFont="1" applyFill="1" applyBorder="1" applyAlignment="1">
      <alignment horizontal="right" vertical="center" shrinkToFit="1"/>
    </xf>
    <xf numFmtId="177" fontId="29" fillId="6" borderId="88" xfId="14" applyNumberFormat="1" applyFont="1" applyFill="1" applyBorder="1" applyAlignment="1">
      <alignment horizontal="right" vertical="center" shrinkToFit="1"/>
    </xf>
    <xf numFmtId="187" fontId="29" fillId="6" borderId="175" xfId="14" applyNumberFormat="1" applyFont="1" applyFill="1" applyBorder="1" applyAlignment="1">
      <alignment horizontal="right" vertical="center" shrinkToFit="1"/>
    </xf>
    <xf numFmtId="187" fontId="29" fillId="6" borderId="176" xfId="14" applyNumberFormat="1" applyFont="1" applyFill="1" applyBorder="1" applyAlignment="1">
      <alignment horizontal="right" vertical="center" shrinkToFit="1"/>
    </xf>
    <xf numFmtId="187" fontId="29" fillId="6" borderId="177" xfId="14" applyNumberFormat="1" applyFont="1" applyFill="1" applyBorder="1" applyAlignment="1">
      <alignment horizontal="right" vertical="center" shrinkToFit="1"/>
    </xf>
    <xf numFmtId="176" fontId="29" fillId="6" borderId="41" xfId="14" applyNumberFormat="1" applyFont="1" applyFill="1" applyBorder="1" applyAlignment="1">
      <alignment horizontal="right" vertical="center" shrinkToFit="1"/>
    </xf>
    <xf numFmtId="176" fontId="29" fillId="6" borderId="12" xfId="14" applyNumberFormat="1" applyFont="1" applyFill="1" applyBorder="1" applyAlignment="1">
      <alignment horizontal="right" vertical="center" shrinkToFit="1"/>
    </xf>
    <xf numFmtId="176" fontId="29" fillId="6" borderId="13" xfId="14" applyNumberFormat="1" applyFont="1" applyFill="1" applyBorder="1" applyAlignment="1">
      <alignment horizontal="right" vertical="center" shrinkToFit="1"/>
    </xf>
    <xf numFmtId="0" fontId="29" fillId="6" borderId="70" xfId="12" applyFont="1" applyFill="1" applyBorder="1">
      <alignment vertical="center"/>
    </xf>
    <xf numFmtId="177" fontId="29" fillId="6" borderId="172" xfId="14" applyNumberFormat="1" applyFont="1" applyFill="1" applyBorder="1" applyAlignment="1">
      <alignment horizontal="right" vertical="center" shrinkToFit="1"/>
    </xf>
    <xf numFmtId="177" fontId="29" fillId="6" borderId="173" xfId="14" applyNumberFormat="1" applyFont="1" applyFill="1" applyBorder="1" applyAlignment="1">
      <alignment horizontal="right" vertical="center" shrinkToFit="1"/>
    </xf>
    <xf numFmtId="187" fontId="29" fillId="6" borderId="173" xfId="14" applyNumberFormat="1" applyFont="1" applyFill="1" applyBorder="1" applyAlignment="1">
      <alignment horizontal="right" vertical="center" shrinkToFit="1"/>
    </xf>
    <xf numFmtId="187" fontId="29" fillId="6" borderId="174" xfId="14" applyNumberFormat="1" applyFont="1" applyFill="1" applyBorder="1" applyAlignment="1">
      <alignment horizontal="right" vertical="center" shrinkToFit="1"/>
    </xf>
    <xf numFmtId="187" fontId="29" fillId="6" borderId="86" xfId="14" applyNumberFormat="1" applyFont="1" applyFill="1" applyBorder="1" applyAlignment="1">
      <alignment horizontal="right" vertical="center" shrinkToFit="1"/>
    </xf>
    <xf numFmtId="187" fontId="29" fillId="6" borderId="155" xfId="14" applyNumberFormat="1" applyFont="1" applyFill="1" applyBorder="1" applyAlignment="1">
      <alignment horizontal="right" vertical="center" shrinkToFit="1"/>
    </xf>
    <xf numFmtId="0" fontId="29" fillId="6" borderId="11" xfId="12" applyFont="1" applyFill="1" applyBorder="1" applyAlignment="1">
      <alignment horizontal="left" vertical="center"/>
    </xf>
    <xf numFmtId="0" fontId="29" fillId="6" borderId="12" xfId="12" applyFont="1" applyFill="1" applyBorder="1" applyAlignment="1">
      <alignment horizontal="left" vertical="center"/>
    </xf>
    <xf numFmtId="0" fontId="29" fillId="6" borderId="12" xfId="12" applyFont="1" applyFill="1" applyBorder="1" applyAlignment="1">
      <alignment horizontal="right" vertical="center"/>
    </xf>
    <xf numFmtId="0" fontId="29" fillId="6" borderId="46" xfId="12" applyFont="1" applyFill="1" applyBorder="1" applyAlignment="1">
      <alignment horizontal="right" vertical="center"/>
    </xf>
    <xf numFmtId="177" fontId="29" fillId="6" borderId="41" xfId="13" applyNumberFormat="1" applyFont="1" applyFill="1" applyBorder="1" applyAlignment="1">
      <alignment horizontal="right" vertical="center" shrinkToFit="1"/>
    </xf>
    <xf numFmtId="177" fontId="29" fillId="6" borderId="12" xfId="13" applyNumberFormat="1" applyFont="1" applyFill="1" applyBorder="1" applyAlignment="1">
      <alignment horizontal="right" vertical="center" shrinkToFit="1"/>
    </xf>
    <xf numFmtId="177" fontId="29" fillId="6" borderId="82" xfId="13" applyNumberFormat="1" applyFont="1" applyFill="1" applyBorder="1" applyAlignment="1">
      <alignment horizontal="right" vertical="center" shrinkToFit="1"/>
    </xf>
    <xf numFmtId="177" fontId="29" fillId="6" borderId="84" xfId="13" applyNumberFormat="1" applyFont="1" applyFill="1" applyBorder="1" applyAlignment="1">
      <alignment horizontal="right" vertical="center" shrinkToFit="1"/>
    </xf>
    <xf numFmtId="187" fontId="29" fillId="6" borderId="169" xfId="14" applyNumberFormat="1" applyFont="1" applyFill="1" applyBorder="1" applyAlignment="1">
      <alignment horizontal="right" vertical="center" shrinkToFit="1"/>
    </xf>
    <xf numFmtId="187" fontId="29" fillId="6" borderId="170" xfId="14" applyNumberFormat="1" applyFont="1" applyFill="1" applyBorder="1" applyAlignment="1">
      <alignment horizontal="right" vertical="center" shrinkToFit="1"/>
    </xf>
    <xf numFmtId="187" fontId="29" fillId="6" borderId="171" xfId="14" applyNumberFormat="1" applyFont="1" applyFill="1" applyBorder="1" applyAlignment="1">
      <alignment horizontal="right" vertical="center" shrinkToFit="1"/>
    </xf>
    <xf numFmtId="0" fontId="29" fillId="6" borderId="11" xfId="12" applyFont="1" applyFill="1" applyBorder="1">
      <alignment vertical="center"/>
    </xf>
    <xf numFmtId="0" fontId="29" fillId="6" borderId="12" xfId="12" applyFont="1" applyFill="1" applyBorder="1">
      <alignment vertical="center"/>
    </xf>
    <xf numFmtId="0" fontId="29" fillId="6" borderId="46" xfId="12" applyFont="1" applyFill="1" applyBorder="1">
      <alignment vertical="center"/>
    </xf>
    <xf numFmtId="176" fontId="29" fillId="6" borderId="46" xfId="14" applyNumberFormat="1" applyFont="1" applyFill="1" applyBorder="1" applyAlignment="1">
      <alignment horizontal="right" vertical="center" shrinkToFit="1"/>
    </xf>
    <xf numFmtId="0" fontId="29" fillId="6" borderId="76" xfId="12" applyFont="1" applyFill="1" applyBorder="1" applyAlignment="1">
      <alignment horizontal="center" vertical="center"/>
    </xf>
    <xf numFmtId="0" fontId="29" fillId="6" borderId="25" xfId="12" applyFont="1" applyFill="1" applyBorder="1" applyAlignment="1">
      <alignment horizontal="center" vertical="center"/>
    </xf>
    <xf numFmtId="0" fontId="29" fillId="6" borderId="77" xfId="12" applyFont="1" applyFill="1" applyBorder="1" applyAlignment="1">
      <alignment horizontal="center" vertical="center"/>
    </xf>
    <xf numFmtId="0" fontId="29" fillId="6" borderId="26" xfId="12" applyFont="1" applyFill="1" applyBorder="1" applyAlignment="1">
      <alignment horizontal="center" vertical="center"/>
    </xf>
    <xf numFmtId="0" fontId="29" fillId="6" borderId="62" xfId="12" applyFont="1" applyFill="1" applyBorder="1">
      <alignment vertical="center"/>
    </xf>
    <xf numFmtId="177" fontId="29" fillId="6" borderId="154" xfId="14" applyNumberFormat="1" applyFont="1" applyFill="1" applyBorder="1" applyAlignment="1">
      <alignment horizontal="right" vertical="center" shrinkToFit="1"/>
    </xf>
    <xf numFmtId="177" fontId="29" fillId="6" borderId="86" xfId="14" applyNumberFormat="1" applyFont="1" applyFill="1" applyBorder="1" applyAlignment="1">
      <alignment horizontal="right" vertical="center" shrinkToFit="1"/>
    </xf>
    <xf numFmtId="0" fontId="29" fillId="6" borderId="11" xfId="12" applyFont="1" applyFill="1" applyBorder="1" applyAlignment="1">
      <alignment horizontal="center" vertical="center" textRotation="255" wrapText="1"/>
    </xf>
    <xf numFmtId="0" fontId="29" fillId="6" borderId="46" xfId="12" applyFont="1" applyFill="1" applyBorder="1" applyAlignment="1">
      <alignment horizontal="center" vertical="center" textRotation="255" wrapText="1"/>
    </xf>
    <xf numFmtId="0" fontId="29" fillId="6" borderId="7" xfId="12" applyFont="1" applyFill="1" applyBorder="1" applyAlignment="1">
      <alignment horizontal="center" vertical="center" textRotation="255" wrapText="1"/>
    </xf>
    <xf numFmtId="0" fontId="29" fillId="6" borderId="38" xfId="12" applyFont="1" applyFill="1" applyBorder="1" applyAlignment="1">
      <alignment horizontal="center" vertical="center" textRotation="255" wrapText="1"/>
    </xf>
    <xf numFmtId="0" fontId="29" fillId="6" borderId="24" xfId="12" applyFont="1" applyFill="1" applyBorder="1" applyAlignment="1">
      <alignment horizontal="center" vertical="center" textRotation="255" wrapText="1"/>
    </xf>
    <xf numFmtId="0" fontId="29" fillId="6" borderId="40" xfId="12" applyFont="1" applyFill="1" applyBorder="1" applyAlignment="1">
      <alignment horizontal="center" vertical="center" textRotation="255" wrapText="1"/>
    </xf>
    <xf numFmtId="187" fontId="29" fillId="6" borderId="88" xfId="14" applyNumberFormat="1" applyFont="1" applyFill="1" applyBorder="1" applyAlignment="1">
      <alignment horizontal="right" vertical="center" shrinkToFit="1"/>
    </xf>
    <xf numFmtId="187" fontId="29" fillId="6" borderId="0" xfId="14" applyNumberFormat="1" applyFont="1" applyFill="1" applyAlignment="1">
      <alignment horizontal="right" vertical="center" shrinkToFit="1"/>
    </xf>
    <xf numFmtId="187" fontId="29" fillId="6" borderId="64" xfId="14" applyNumberFormat="1" applyFont="1" applyFill="1" applyBorder="1" applyAlignment="1">
      <alignment horizontal="right" vertical="center" shrinkToFit="1"/>
    </xf>
    <xf numFmtId="0" fontId="29" fillId="6" borderId="17" xfId="12" applyFont="1" applyFill="1" applyBorder="1" applyAlignment="1">
      <alignment horizontal="left" vertical="center" wrapText="1"/>
    </xf>
    <xf numFmtId="0" fontId="29" fillId="6" borderId="18" xfId="12" applyFont="1" applyFill="1" applyBorder="1" applyAlignment="1">
      <alignment horizontal="left" vertical="center"/>
    </xf>
    <xf numFmtId="0" fontId="29" fillId="6" borderId="43" xfId="12" applyFont="1" applyFill="1" applyBorder="1" applyAlignment="1">
      <alignment horizontal="left" vertical="center"/>
    </xf>
    <xf numFmtId="187" fontId="29" fillId="6" borderId="128" xfId="14" applyNumberFormat="1" applyFont="1" applyFill="1" applyBorder="1" applyAlignment="1">
      <alignment horizontal="right" vertical="center" shrinkToFit="1"/>
    </xf>
    <xf numFmtId="187" fontId="29" fillId="6" borderId="129" xfId="14" applyNumberFormat="1" applyFont="1" applyFill="1" applyBorder="1" applyAlignment="1">
      <alignment horizontal="right" vertical="center" shrinkToFit="1"/>
    </xf>
    <xf numFmtId="177" fontId="29" fillId="6" borderId="164" xfId="14" applyNumberFormat="1" applyFont="1" applyFill="1" applyBorder="1" applyAlignment="1">
      <alignment horizontal="right" vertical="center" shrinkToFit="1"/>
    </xf>
    <xf numFmtId="177" fontId="29" fillId="6" borderId="165" xfId="14" applyNumberFormat="1" applyFont="1" applyFill="1" applyBorder="1" applyAlignment="1">
      <alignment horizontal="right" vertical="center" shrinkToFit="1"/>
    </xf>
    <xf numFmtId="187" fontId="29" fillId="6" borderId="162" xfId="14" applyNumberFormat="1" applyFont="1" applyFill="1" applyBorder="1" applyAlignment="1">
      <alignment horizontal="right" vertical="center" shrinkToFit="1"/>
    </xf>
    <xf numFmtId="0" fontId="29" fillId="6" borderId="62" xfId="14" applyFont="1" applyFill="1" applyBorder="1" applyAlignment="1">
      <alignment horizontal="left" vertical="center" shrinkToFit="1"/>
    </xf>
    <xf numFmtId="0" fontId="29" fillId="6" borderId="0" xfId="14" applyFont="1" applyFill="1" applyAlignment="1">
      <alignment horizontal="left" vertical="center" shrinkToFit="1"/>
    </xf>
    <xf numFmtId="0" fontId="29" fillId="6" borderId="38" xfId="14" applyFont="1" applyFill="1" applyBorder="1" applyAlignment="1">
      <alignment horizontal="left" vertical="center" shrinkToFit="1"/>
    </xf>
    <xf numFmtId="0" fontId="29" fillId="6" borderId="37" xfId="12" applyFont="1" applyFill="1" applyBorder="1">
      <alignment vertical="center"/>
    </xf>
    <xf numFmtId="0" fontId="29" fillId="6" borderId="52" xfId="12" applyFont="1" applyFill="1" applyBorder="1">
      <alignment vertical="center"/>
    </xf>
    <xf numFmtId="0" fontId="29" fillId="6" borderId="40" xfId="12" applyFont="1" applyFill="1" applyBorder="1">
      <alignment vertical="center"/>
    </xf>
    <xf numFmtId="0" fontId="29" fillId="6" borderId="81" xfId="12" applyFont="1" applyFill="1" applyBorder="1" applyAlignment="1">
      <alignment horizontal="center" vertical="center"/>
    </xf>
    <xf numFmtId="177" fontId="29" fillId="6" borderId="83" xfId="14" applyNumberFormat="1" applyFont="1" applyFill="1" applyBorder="1" applyAlignment="1">
      <alignment horizontal="right" vertical="center" shrinkToFit="1"/>
    </xf>
    <xf numFmtId="187" fontId="29" fillId="6" borderId="83" xfId="14" applyNumberFormat="1" applyFont="1" applyFill="1" applyBorder="1" applyAlignment="1">
      <alignment horizontal="right" vertical="center" shrinkToFit="1"/>
    </xf>
    <xf numFmtId="187" fontId="29" fillId="6" borderId="153" xfId="14" applyNumberFormat="1" applyFont="1" applyFill="1" applyBorder="1" applyAlignment="1">
      <alignment horizontal="right" vertical="center" shrinkToFit="1"/>
    </xf>
    <xf numFmtId="177" fontId="29" fillId="6" borderId="90" xfId="14" applyNumberFormat="1" applyFont="1" applyFill="1" applyBorder="1" applyAlignment="1">
      <alignment horizontal="right" vertical="center" shrinkToFit="1"/>
    </xf>
    <xf numFmtId="187" fontId="29" fillId="6" borderId="163" xfId="14" applyNumberFormat="1" applyFont="1" applyFill="1" applyBorder="1" applyAlignment="1">
      <alignment horizontal="right" vertical="center" shrinkToFit="1"/>
    </xf>
    <xf numFmtId="187" fontId="29" fillId="6" borderId="45" xfId="14" applyNumberFormat="1" applyFont="1" applyFill="1" applyBorder="1" applyAlignment="1">
      <alignment horizontal="right" vertical="center" shrinkToFit="1"/>
    </xf>
    <xf numFmtId="187" fontId="29" fillId="6" borderId="91" xfId="14" applyNumberFormat="1" applyFont="1" applyFill="1" applyBorder="1" applyAlignment="1">
      <alignment horizontal="right" vertical="center" shrinkToFit="1"/>
    </xf>
    <xf numFmtId="187" fontId="29" fillId="6" borderId="52" xfId="14" applyNumberFormat="1" applyFont="1" applyFill="1" applyBorder="1" applyAlignment="1">
      <alignment horizontal="right" vertical="center" shrinkToFit="1"/>
    </xf>
    <xf numFmtId="187" fontId="29" fillId="6" borderId="65" xfId="14" applyNumberFormat="1" applyFont="1" applyFill="1" applyBorder="1" applyAlignment="1">
      <alignment horizontal="right" vertical="center" shrinkToFit="1"/>
    </xf>
    <xf numFmtId="0" fontId="29" fillId="6" borderId="11" xfId="12" applyFont="1" applyFill="1" applyBorder="1" applyAlignment="1">
      <alignment horizontal="center" vertical="center" wrapText="1"/>
    </xf>
    <xf numFmtId="0" fontId="29" fillId="6" borderId="12" xfId="12" applyFont="1" applyFill="1" applyBorder="1" applyAlignment="1">
      <alignment horizontal="center" vertical="center" wrapText="1"/>
    </xf>
    <xf numFmtId="0" fontId="29" fillId="6" borderId="46" xfId="12" applyFont="1" applyFill="1" applyBorder="1" applyAlignment="1">
      <alignment horizontal="center" vertical="center" wrapText="1"/>
    </xf>
    <xf numFmtId="0" fontId="29" fillId="6" borderId="7" xfId="12" applyFont="1" applyFill="1" applyBorder="1" applyAlignment="1">
      <alignment horizontal="center" vertical="center" wrapText="1"/>
    </xf>
    <xf numFmtId="0" fontId="29" fillId="6" borderId="0" xfId="12" applyFont="1" applyFill="1" applyAlignment="1">
      <alignment horizontal="center" vertical="center" wrapText="1"/>
    </xf>
    <xf numFmtId="0" fontId="29" fillId="6" borderId="38" xfId="12" applyFont="1" applyFill="1" applyBorder="1" applyAlignment="1">
      <alignment horizontal="center" vertical="center" wrapText="1"/>
    </xf>
    <xf numFmtId="0" fontId="29" fillId="6" borderId="72" xfId="12" applyFont="1" applyFill="1" applyBorder="1" applyAlignment="1">
      <alignment horizontal="center" vertical="center" wrapText="1"/>
    </xf>
    <xf numFmtId="0" fontId="29" fillId="6" borderId="73" xfId="12" applyFont="1" applyFill="1" applyBorder="1" applyAlignment="1">
      <alignment horizontal="center" vertical="center" wrapText="1"/>
    </xf>
    <xf numFmtId="0" fontId="29" fillId="6" borderId="68" xfId="12" applyFont="1" applyFill="1" applyBorder="1" applyAlignment="1">
      <alignment horizontal="center" vertical="center" wrapText="1"/>
    </xf>
    <xf numFmtId="0" fontId="29" fillId="6" borderId="41" xfId="12" applyFont="1" applyFill="1" applyBorder="1">
      <alignment vertical="center"/>
    </xf>
    <xf numFmtId="177" fontId="29" fillId="6" borderId="151" xfId="14" applyNumberFormat="1" applyFont="1" applyFill="1" applyBorder="1" applyAlignment="1">
      <alignment horizontal="right" vertical="center" shrinkToFit="1"/>
    </xf>
    <xf numFmtId="187" fontId="29" fillId="6" borderId="168" xfId="14" applyNumberFormat="1" applyFont="1" applyFill="1" applyBorder="1" applyAlignment="1">
      <alignment horizontal="right" vertical="center" shrinkToFit="1"/>
    </xf>
    <xf numFmtId="0" fontId="29" fillId="6" borderId="62" xfId="12" applyFont="1" applyFill="1" applyBorder="1" applyAlignment="1">
      <alignment vertical="center" shrinkToFit="1"/>
    </xf>
    <xf numFmtId="0" fontId="29" fillId="6" borderId="0" xfId="12" applyFont="1" applyFill="1" applyAlignment="1">
      <alignment vertical="center" shrinkToFit="1"/>
    </xf>
    <xf numFmtId="0" fontId="29" fillId="6" borderId="38" xfId="12" applyFont="1" applyFill="1" applyBorder="1" applyAlignment="1">
      <alignment vertical="center" shrinkToFit="1"/>
    </xf>
    <xf numFmtId="187" fontId="29" fillId="6" borderId="152" xfId="14" applyNumberFormat="1" applyFont="1" applyFill="1" applyBorder="1" applyAlignment="1">
      <alignment horizontal="right" vertical="center" shrinkToFit="1"/>
    </xf>
    <xf numFmtId="187" fontId="29" fillId="6" borderId="15" xfId="14" applyNumberFormat="1" applyFont="1" applyFill="1" applyBorder="1" applyAlignment="1">
      <alignment horizontal="right" vertical="center" shrinkToFit="1"/>
    </xf>
    <xf numFmtId="0" fontId="29" fillId="6" borderId="41" xfId="12" applyFont="1" applyFill="1" applyBorder="1" applyAlignment="1">
      <alignment horizontal="center" vertical="center" wrapText="1"/>
    </xf>
    <xf numFmtId="0" fontId="29" fillId="6" borderId="62" xfId="12" applyFont="1" applyFill="1" applyBorder="1" applyAlignment="1">
      <alignment horizontal="center" vertical="center" wrapText="1"/>
    </xf>
    <xf numFmtId="0" fontId="29" fillId="6" borderId="52" xfId="12" applyFont="1" applyFill="1" applyBorder="1" applyAlignment="1">
      <alignment horizontal="center" vertical="center" wrapText="1"/>
    </xf>
    <xf numFmtId="0" fontId="29" fillId="6" borderId="40" xfId="12" applyFont="1" applyFill="1" applyBorder="1" applyAlignment="1">
      <alignment horizontal="center" vertical="center" wrapText="1"/>
    </xf>
    <xf numFmtId="0" fontId="29" fillId="6" borderId="41" xfId="14" applyFont="1" applyFill="1" applyBorder="1" applyAlignment="1">
      <alignment horizontal="left" vertical="center" shrinkToFit="1"/>
    </xf>
    <xf numFmtId="0" fontId="29" fillId="6" borderId="12" xfId="14" applyFont="1" applyFill="1" applyBorder="1" applyAlignment="1">
      <alignment horizontal="left" vertical="center" shrinkToFit="1"/>
    </xf>
    <xf numFmtId="0" fontId="29" fillId="6" borderId="46" xfId="14" applyFont="1" applyFill="1" applyBorder="1" applyAlignment="1">
      <alignment horizontal="left" vertical="center" shrinkToFit="1"/>
    </xf>
    <xf numFmtId="187" fontId="29" fillId="6" borderId="87" xfId="14" applyNumberFormat="1" applyFont="1" applyFill="1" applyBorder="1" applyAlignment="1">
      <alignment horizontal="right" vertical="center" shrinkToFit="1"/>
    </xf>
    <xf numFmtId="187" fontId="29" fillId="6" borderId="61" xfId="14" applyNumberFormat="1" applyFont="1" applyFill="1" applyBorder="1" applyAlignment="1">
      <alignment horizontal="right" vertical="center" shrinkToFit="1"/>
    </xf>
    <xf numFmtId="0" fontId="29" fillId="6" borderId="31" xfId="12" applyFont="1" applyFill="1" applyBorder="1" applyAlignment="1">
      <alignment horizontal="center" vertical="center" wrapText="1"/>
    </xf>
    <xf numFmtId="0" fontId="31" fillId="6" borderId="42" xfId="12" applyFont="1" applyFill="1" applyBorder="1" applyAlignment="1">
      <alignment horizontal="center" vertical="center"/>
    </xf>
    <xf numFmtId="177" fontId="29" fillId="6" borderId="161" xfId="14" applyNumberFormat="1" applyFont="1" applyFill="1" applyBorder="1" applyAlignment="1">
      <alignment horizontal="right" vertical="center" shrinkToFit="1"/>
    </xf>
    <xf numFmtId="0" fontId="29" fillId="6" borderId="11" xfId="12" applyFont="1" applyFill="1" applyBorder="1" applyAlignment="1">
      <alignment horizontal="center" vertical="top" wrapText="1"/>
    </xf>
    <xf numFmtId="0" fontId="29" fillId="6" borderId="12" xfId="12" applyFont="1" applyFill="1" applyBorder="1" applyAlignment="1">
      <alignment horizontal="center" vertical="top" wrapText="1"/>
    </xf>
    <xf numFmtId="0" fontId="29" fillId="6" borderId="46" xfId="12" applyFont="1" applyFill="1" applyBorder="1" applyAlignment="1">
      <alignment horizontal="center" vertical="top" wrapText="1"/>
    </xf>
    <xf numFmtId="0" fontId="29" fillId="6" borderId="7" xfId="12" applyFont="1" applyFill="1" applyBorder="1" applyAlignment="1">
      <alignment horizontal="center" vertical="top" wrapText="1"/>
    </xf>
    <xf numFmtId="0" fontId="29" fillId="6" borderId="0" xfId="12" applyFont="1" applyFill="1" applyAlignment="1">
      <alignment horizontal="center" vertical="top" wrapText="1"/>
    </xf>
    <xf numFmtId="0" fontId="29" fillId="6" borderId="38" xfId="12" applyFont="1" applyFill="1" applyBorder="1" applyAlignment="1">
      <alignment horizontal="center" vertical="top" wrapText="1"/>
    </xf>
    <xf numFmtId="0" fontId="29" fillId="6" borderId="24" xfId="12" applyFont="1" applyFill="1" applyBorder="1" applyAlignment="1">
      <alignment horizontal="center" vertical="top" wrapText="1"/>
    </xf>
    <xf numFmtId="0" fontId="29" fillId="6" borderId="52" xfId="12" applyFont="1" applyFill="1" applyBorder="1" applyAlignment="1">
      <alignment horizontal="center" vertical="top" wrapText="1"/>
    </xf>
    <xf numFmtId="177" fontId="29" fillId="6" borderId="41" xfId="14" applyNumberFormat="1" applyFont="1" applyFill="1" applyBorder="1" applyAlignment="1">
      <alignment horizontal="right" vertical="center" shrinkToFit="1"/>
    </xf>
    <xf numFmtId="177" fontId="29" fillId="6" borderId="12" xfId="14" applyNumberFormat="1" applyFont="1" applyFill="1" applyBorder="1" applyAlignment="1">
      <alignment horizontal="right" vertical="center" shrinkToFit="1"/>
    </xf>
    <xf numFmtId="177" fontId="29" fillId="6" borderId="82" xfId="14" applyNumberFormat="1" applyFont="1" applyFill="1" applyBorder="1" applyAlignment="1">
      <alignment horizontal="right" vertical="center" shrinkToFit="1"/>
    </xf>
    <xf numFmtId="177" fontId="29" fillId="6" borderId="84" xfId="14" applyNumberFormat="1" applyFont="1" applyFill="1" applyBorder="1" applyAlignment="1">
      <alignment horizontal="right" vertical="center" shrinkToFit="1"/>
    </xf>
    <xf numFmtId="187" fontId="29" fillId="6" borderId="84" xfId="14" applyNumberFormat="1" applyFont="1" applyFill="1" applyBorder="1" applyAlignment="1">
      <alignment horizontal="right" vertical="center" shrinkToFit="1"/>
    </xf>
    <xf numFmtId="187" fontId="29" fillId="6" borderId="12" xfId="14" applyNumberFormat="1" applyFont="1" applyFill="1" applyBorder="1" applyAlignment="1">
      <alignment horizontal="right" vertical="center" shrinkToFit="1"/>
    </xf>
    <xf numFmtId="187" fontId="29" fillId="6" borderId="13" xfId="14" applyNumberFormat="1" applyFont="1" applyFill="1" applyBorder="1" applyAlignment="1">
      <alignment horizontal="right" vertical="center" shrinkToFit="1"/>
    </xf>
    <xf numFmtId="0" fontId="29" fillId="6" borderId="30" xfId="12" applyFont="1" applyFill="1" applyBorder="1" applyAlignment="1">
      <alignment horizontal="center" vertical="center"/>
    </xf>
    <xf numFmtId="0" fontId="29" fillId="6" borderId="31" xfId="12" applyFont="1" applyFill="1" applyBorder="1" applyAlignment="1">
      <alignment horizontal="center" vertical="center"/>
    </xf>
    <xf numFmtId="0" fontId="29" fillId="6" borderId="42" xfId="12" applyFont="1" applyFill="1" applyBorder="1" applyAlignment="1">
      <alignment horizontal="center" vertical="center"/>
    </xf>
    <xf numFmtId="0" fontId="29" fillId="6" borderId="39" xfId="12" applyFont="1" applyFill="1" applyBorder="1" applyAlignment="1">
      <alignment horizontal="center" vertical="center"/>
    </xf>
    <xf numFmtId="0" fontId="29" fillId="6" borderId="39" xfId="14" applyFont="1" applyFill="1" applyBorder="1" applyAlignment="1">
      <alignment horizontal="center" vertical="center"/>
    </xf>
    <xf numFmtId="0" fontId="29" fillId="6" borderId="31" xfId="14" applyFont="1" applyFill="1" applyBorder="1" applyAlignment="1">
      <alignment horizontal="center" vertical="center"/>
    </xf>
    <xf numFmtId="0" fontId="29" fillId="6" borderId="32" xfId="14" applyFont="1" applyFill="1" applyBorder="1" applyAlignment="1">
      <alignment horizontal="center" vertical="center"/>
    </xf>
    <xf numFmtId="177" fontId="29" fillId="6" borderId="39" xfId="14" applyNumberFormat="1" applyFont="1" applyFill="1" applyBorder="1" applyAlignment="1">
      <alignment horizontal="right" vertical="center" shrinkToFit="1"/>
    </xf>
    <xf numFmtId="177" fontId="29" fillId="6" borderId="31" xfId="14" applyNumberFormat="1" applyFont="1" applyFill="1" applyBorder="1" applyAlignment="1">
      <alignment horizontal="right" vertical="center" shrinkToFit="1"/>
    </xf>
    <xf numFmtId="177" fontId="29" fillId="6" borderId="156" xfId="14" applyNumberFormat="1" applyFont="1" applyFill="1" applyBorder="1" applyAlignment="1">
      <alignment horizontal="right" vertical="center" shrinkToFit="1"/>
    </xf>
    <xf numFmtId="177" fontId="29" fillId="6" borderId="157" xfId="14" applyNumberFormat="1" applyFont="1" applyFill="1" applyBorder="1" applyAlignment="1">
      <alignment horizontal="right" vertical="center" shrinkToFit="1"/>
    </xf>
    <xf numFmtId="177" fontId="29" fillId="6" borderId="158" xfId="14" applyNumberFormat="1" applyFont="1" applyFill="1" applyBorder="1" applyAlignment="1">
      <alignment horizontal="right" vertical="center" shrinkToFit="1"/>
    </xf>
    <xf numFmtId="177" fontId="29" fillId="6" borderId="159" xfId="14" applyNumberFormat="1" applyFont="1" applyFill="1" applyBorder="1" applyAlignment="1">
      <alignment horizontal="right" vertical="center" shrinkToFit="1"/>
    </xf>
    <xf numFmtId="177" fontId="29" fillId="6" borderId="160" xfId="14" applyNumberFormat="1" applyFont="1" applyFill="1" applyBorder="1" applyAlignment="1">
      <alignment horizontal="right" vertical="center" shrinkToFit="1"/>
    </xf>
    <xf numFmtId="0" fontId="29" fillId="6" borderId="11" xfId="12" applyFont="1" applyFill="1" applyBorder="1" applyAlignment="1">
      <alignment horizontal="center" vertical="center" textRotation="255" shrinkToFit="1"/>
    </xf>
    <xf numFmtId="0" fontId="29" fillId="6" borderId="46" xfId="12" applyFont="1" applyFill="1" applyBorder="1" applyAlignment="1">
      <alignment horizontal="center" vertical="center" textRotation="255" shrinkToFit="1"/>
    </xf>
    <xf numFmtId="0" fontId="29" fillId="6" borderId="7" xfId="12" applyFont="1" applyFill="1" applyBorder="1" applyAlignment="1">
      <alignment horizontal="center" vertical="center" textRotation="255" shrinkToFit="1"/>
    </xf>
    <xf numFmtId="0" fontId="29" fillId="6" borderId="38" xfId="12" applyFont="1" applyFill="1" applyBorder="1" applyAlignment="1">
      <alignment horizontal="center" vertical="center" textRotation="255" shrinkToFit="1"/>
    </xf>
    <xf numFmtId="0" fontId="29" fillId="6" borderId="24" xfId="12" applyFont="1" applyFill="1" applyBorder="1" applyAlignment="1">
      <alignment horizontal="center" vertical="center" textRotation="255" shrinkToFit="1"/>
    </xf>
    <xf numFmtId="0" fontId="29" fillId="6" borderId="40" xfId="12" applyFont="1" applyFill="1" applyBorder="1" applyAlignment="1">
      <alignment horizontal="center" vertical="center" textRotation="255" shrinkToFit="1"/>
    </xf>
    <xf numFmtId="177" fontId="29" fillId="6" borderId="62" xfId="13" applyNumberFormat="1" applyFont="1" applyFill="1" applyBorder="1" applyAlignment="1">
      <alignment horizontal="right" vertical="center" shrinkToFit="1"/>
    </xf>
    <xf numFmtId="177" fontId="29" fillId="6" borderId="0" xfId="13" applyNumberFormat="1" applyFont="1" applyFill="1" applyAlignment="1">
      <alignment horizontal="right" vertical="center" shrinkToFit="1"/>
    </xf>
    <xf numFmtId="177" fontId="29" fillId="6" borderId="85" xfId="13" applyNumberFormat="1" applyFont="1" applyFill="1" applyBorder="1" applyAlignment="1">
      <alignment horizontal="right" vertical="center" shrinkToFit="1"/>
    </xf>
    <xf numFmtId="177" fontId="29" fillId="6" borderId="88" xfId="13" applyNumberFormat="1" applyFont="1" applyFill="1" applyBorder="1" applyAlignment="1">
      <alignment horizontal="right" vertical="center" shrinkToFit="1"/>
    </xf>
    <xf numFmtId="187" fontId="29" fillId="6" borderId="88" xfId="13" applyNumberFormat="1" applyFont="1" applyFill="1" applyBorder="1" applyAlignment="1">
      <alignment horizontal="right" vertical="center" shrinkToFit="1"/>
    </xf>
    <xf numFmtId="187" fontId="29" fillId="6" borderId="0" xfId="13" applyNumberFormat="1" applyFont="1" applyFill="1" applyAlignment="1">
      <alignment horizontal="right" vertical="center" shrinkToFit="1"/>
    </xf>
    <xf numFmtId="187" fontId="29" fillId="6" borderId="64" xfId="13" applyNumberFormat="1" applyFont="1" applyFill="1" applyBorder="1" applyAlignment="1">
      <alignment horizontal="right" vertical="center" shrinkToFit="1"/>
    </xf>
    <xf numFmtId="0" fontId="29" fillId="6" borderId="38" xfId="12" applyFont="1" applyFill="1" applyBorder="1" applyAlignment="1">
      <alignment horizontal="left" vertical="center"/>
    </xf>
    <xf numFmtId="0" fontId="29" fillId="6" borderId="41" xfId="12" applyFont="1" applyFill="1" applyBorder="1" applyAlignment="1">
      <alignment horizontal="center" vertical="center" textRotation="255" wrapText="1"/>
    </xf>
    <xf numFmtId="0" fontId="29" fillId="6" borderId="62" xfId="12" applyFont="1" applyFill="1" applyBorder="1" applyAlignment="1">
      <alignment horizontal="center" vertical="center" textRotation="255" wrapText="1"/>
    </xf>
    <xf numFmtId="0" fontId="29" fillId="6" borderId="37" xfId="12" applyFont="1" applyFill="1" applyBorder="1" applyAlignment="1">
      <alignment horizontal="center" vertical="center" textRotation="255" wrapText="1"/>
    </xf>
    <xf numFmtId="0" fontId="29" fillId="6" borderId="32" xfId="12" applyFont="1" applyFill="1" applyBorder="1" applyAlignment="1">
      <alignment horizontal="center" vertical="center"/>
    </xf>
    <xf numFmtId="0" fontId="29" fillId="6" borderId="11" xfId="12" applyFont="1" applyFill="1" applyBorder="1" applyAlignment="1">
      <alignment horizontal="center" vertical="top"/>
    </xf>
    <xf numFmtId="0" fontId="29" fillId="6" borderId="12" xfId="12" applyFont="1" applyFill="1" applyBorder="1" applyAlignment="1">
      <alignment horizontal="center" vertical="top"/>
    </xf>
    <xf numFmtId="0" fontId="29" fillId="6" borderId="7" xfId="12" applyFont="1" applyFill="1" applyBorder="1" applyAlignment="1">
      <alignment horizontal="center" vertical="top"/>
    </xf>
    <xf numFmtId="0" fontId="29" fillId="6" borderId="0" xfId="12" applyFont="1" applyFill="1" applyAlignment="1">
      <alignment horizontal="center" vertical="top"/>
    </xf>
    <xf numFmtId="0" fontId="29" fillId="6" borderId="24" xfId="12" applyFont="1" applyFill="1" applyBorder="1" applyAlignment="1">
      <alignment horizontal="center" vertical="top"/>
    </xf>
    <xf numFmtId="0" fontId="29" fillId="6" borderId="52" xfId="12" applyFont="1" applyFill="1" applyBorder="1" applyAlignment="1">
      <alignment horizontal="center" vertical="top"/>
    </xf>
    <xf numFmtId="0" fontId="29" fillId="6" borderId="34" xfId="12" applyFont="1" applyFill="1" applyBorder="1" applyAlignment="1">
      <alignment horizontal="center" vertical="center"/>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19" xfId="12" applyFont="1" applyFill="1" applyBorder="1" applyAlignment="1" applyProtection="1">
      <alignment horizontal="left" vertical="center" shrinkToFit="1"/>
      <protection locked="0"/>
    </xf>
    <xf numFmtId="0" fontId="29" fillId="6" borderId="8" xfId="12" applyFont="1" applyFill="1" applyBorder="1" applyAlignment="1">
      <alignment horizontal="left" vertical="center" wrapText="1"/>
    </xf>
    <xf numFmtId="0" fontId="29" fillId="6" borderId="0" xfId="13" applyFont="1" applyFill="1" applyAlignment="1">
      <alignment horizontal="left" vertical="center"/>
    </xf>
    <xf numFmtId="0" fontId="29" fillId="6" borderId="24" xfId="12" applyFont="1" applyFill="1" applyBorder="1" applyAlignment="1">
      <alignment horizontal="center" vertical="center"/>
    </xf>
    <xf numFmtId="0" fontId="29" fillId="6" borderId="52" xfId="12" applyFont="1" applyFill="1" applyBorder="1" applyAlignment="1">
      <alignment horizontal="center" vertical="center"/>
    </xf>
    <xf numFmtId="0" fontId="29" fillId="6" borderId="65" xfId="12" applyFont="1" applyFill="1" applyBorder="1" applyAlignment="1">
      <alignment horizontal="center" vertical="center"/>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Font="1" applyFill="1" applyBorder="1" applyAlignment="1" applyProtection="1">
      <alignment horizontal="left" vertical="center" shrinkToFit="1"/>
      <protection locked="0"/>
    </xf>
    <xf numFmtId="0" fontId="29" fillId="8" borderId="132" xfId="12"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Font="1" applyFill="1" applyBorder="1" applyAlignment="1" applyProtection="1">
      <alignment horizontal="left" vertical="center" shrinkToFit="1"/>
      <protection locked="0"/>
    </xf>
    <xf numFmtId="0" fontId="29" fillId="6" borderId="127" xfId="12"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9" xfId="15"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lignment horizontal="left" vertical="center"/>
    </xf>
    <xf numFmtId="0" fontId="29" fillId="6" borderId="8" xfId="12" applyFont="1" applyFill="1" applyBorder="1" applyAlignment="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Font="1" applyFill="1" applyBorder="1" applyAlignment="1" applyProtection="1">
      <alignment horizontal="left" vertical="center" shrinkToFit="1"/>
      <protection locked="0"/>
    </xf>
    <xf numFmtId="0" fontId="29" fillId="8" borderId="132" xfId="15"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Font="1" applyBorder="1" applyAlignment="1" applyProtection="1">
      <alignment horizontal="left" vertical="center" shrinkToFit="1"/>
      <protection locked="0"/>
    </xf>
    <xf numFmtId="0" fontId="29" fillId="0" borderId="127" xfId="15"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Font="1" applyBorder="1" applyAlignment="1" applyProtection="1">
      <alignment horizontal="left" vertical="center" shrinkToFit="1"/>
      <protection locked="0"/>
    </xf>
    <xf numFmtId="0" fontId="29" fillId="0" borderId="121" xfId="15"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lignment horizontal="center" vertical="center"/>
    </xf>
    <xf numFmtId="0" fontId="28" fillId="6" borderId="2" xfId="12" applyFont="1" applyFill="1" applyBorder="1" applyAlignment="1">
      <alignment horizontal="center" vertical="center"/>
    </xf>
    <xf numFmtId="0" fontId="28" fillId="6" borderId="3" xfId="12" applyFont="1" applyFill="1" applyBorder="1" applyAlignment="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110" xfId="15"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3" fillId="0" borderId="39" xfId="16" applyNumberFormat="1" applyFont="1" applyBorder="1">
      <alignment vertical="center"/>
    </xf>
    <xf numFmtId="178" fontId="13" fillId="0" borderId="31" xfId="16" applyNumberFormat="1" applyFont="1" applyBorder="1">
      <alignment vertical="center"/>
    </xf>
    <xf numFmtId="178" fontId="13" fillId="0" borderId="4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6"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8" fillId="0" borderId="39" xfId="1" applyFont="1" applyBorder="1" applyAlignment="1" applyProtection="1">
      <alignment horizontal="left" vertical="center" wrapText="1"/>
      <protection locked="0"/>
    </xf>
    <xf numFmtId="0" fontId="8" fillId="0" borderId="31" xfId="1" applyFont="1" applyBorder="1" applyAlignment="1" applyProtection="1">
      <alignment horizontal="left" vertical="center" wrapText="1"/>
      <protection locked="0"/>
    </xf>
    <xf numFmtId="0" fontId="8" fillId="0" borderId="32" xfId="1" applyFont="1" applyBorder="1" applyAlignment="1" applyProtection="1">
      <alignment horizontal="left" vertical="center" wrapText="1"/>
      <protection locked="0"/>
    </xf>
    <xf numFmtId="0" fontId="8" fillId="0" borderId="44" xfId="1" applyFont="1" applyBorder="1" applyAlignment="1" applyProtection="1">
      <alignment horizontal="left" vertical="center" wrapText="1"/>
      <protection locked="0"/>
    </xf>
    <xf numFmtId="0" fontId="8" fillId="0" borderId="18" xfId="1" applyFont="1" applyBorder="1" applyAlignment="1" applyProtection="1">
      <alignment horizontal="left" vertical="center" wrapText="1"/>
      <protection locked="0"/>
    </xf>
    <xf numFmtId="0" fontId="8" fillId="0" borderId="19" xfId="1" applyFont="1" applyBorder="1" applyAlignment="1" applyProtection="1">
      <alignment horizontal="left" vertical="center" wrapText="1"/>
      <protection locked="0"/>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31" xfId="1" applyFont="1" applyBorder="1" applyAlignment="1">
      <alignment horizontal="left" vertical="center"/>
    </xf>
    <xf numFmtId="0" fontId="8"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43532</c:v>
                </c:pt>
                <c:pt idx="3">
                  <c:v>47673</c:v>
                </c:pt>
                <c:pt idx="4">
                  <c:v>54233</c:v>
                </c:pt>
              </c:numCache>
            </c:numRef>
          </c:val>
          <c:smooth val="0"/>
          <c:extLst>
            <c:ext xmlns:c16="http://schemas.microsoft.com/office/drawing/2014/chart" uri="{C3380CC4-5D6E-409C-BE32-E72D297353CC}">
              <c16:uniqueId val="{00000000-596F-461B-8F06-79F73ADD03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74844</c:v>
                </c:pt>
                <c:pt idx="1">
                  <c:v>55847</c:v>
                </c:pt>
                <c:pt idx="2">
                  <c:v>74241</c:v>
                </c:pt>
                <c:pt idx="3">
                  <c:v>65468</c:v>
                </c:pt>
                <c:pt idx="4">
                  <c:v>67251</c:v>
                </c:pt>
              </c:numCache>
            </c:numRef>
          </c:val>
          <c:smooth val="0"/>
          <c:extLst>
            <c:ext xmlns:c16="http://schemas.microsoft.com/office/drawing/2014/chart" uri="{C3380CC4-5D6E-409C-BE32-E72D297353CC}">
              <c16:uniqueId val="{00000001-596F-461B-8F06-79F73ADD033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1.45</c:v>
                </c:pt>
                <c:pt idx="1">
                  <c:v>1.45</c:v>
                </c:pt>
                <c:pt idx="2">
                  <c:v>1.62</c:v>
                </c:pt>
                <c:pt idx="3">
                  <c:v>1.57</c:v>
                </c:pt>
                <c:pt idx="4">
                  <c:v>1.24</c:v>
                </c:pt>
              </c:numCache>
            </c:numRef>
          </c:val>
          <c:extLst>
            <c:ext xmlns:c16="http://schemas.microsoft.com/office/drawing/2014/chart" uri="{C3380CC4-5D6E-409C-BE32-E72D297353CC}">
              <c16:uniqueId val="{00000000-3654-43EC-A6AB-35AE88BCBD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5.83</c:v>
                </c:pt>
                <c:pt idx="1">
                  <c:v>6.02</c:v>
                </c:pt>
                <c:pt idx="2">
                  <c:v>6.82</c:v>
                </c:pt>
                <c:pt idx="3">
                  <c:v>6.97</c:v>
                </c:pt>
                <c:pt idx="4">
                  <c:v>7.29</c:v>
                </c:pt>
              </c:numCache>
            </c:numRef>
          </c:val>
          <c:extLst>
            <c:ext xmlns:c16="http://schemas.microsoft.com/office/drawing/2014/chart" uri="{C3380CC4-5D6E-409C-BE32-E72D297353CC}">
              <c16:uniqueId val="{00000001-3654-43EC-A6AB-35AE88BCBD1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c:v>
                </c:pt>
                <c:pt idx="1">
                  <c:v>0.15</c:v>
                </c:pt>
                <c:pt idx="2">
                  <c:v>1</c:v>
                </c:pt>
                <c:pt idx="3">
                  <c:v>-0.08</c:v>
                </c:pt>
                <c:pt idx="4">
                  <c:v>-0.02</c:v>
                </c:pt>
              </c:numCache>
            </c:numRef>
          </c:val>
          <c:smooth val="0"/>
          <c:extLst>
            <c:ext xmlns:c16="http://schemas.microsoft.com/office/drawing/2014/chart" uri="{C3380CC4-5D6E-409C-BE32-E72D297353CC}">
              <c16:uniqueId val="{00000002-3654-43EC-A6AB-35AE88BCBD1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B084-40B4-B10E-D77AB97AC9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0.52</c:v>
                </c:pt>
                <c:pt idx="1">
                  <c:v>#N/A</c:v>
                </c:pt>
                <c:pt idx="2">
                  <c:v>0.23</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B084-40B4-B10E-D77AB97AC9F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084-40B4-B10E-D77AB97AC9F8}"/>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1.5</c:v>
                </c:pt>
                <c:pt idx="1">
                  <c:v>#N/A</c:v>
                </c:pt>
                <c:pt idx="2">
                  <c:v>2.2400000000000002</c:v>
                </c:pt>
                <c:pt idx="3">
                  <c:v>#N/A</c:v>
                </c:pt>
                <c:pt idx="4">
                  <c:v>4.09</c:v>
                </c:pt>
                <c:pt idx="5">
                  <c:v>#N/A</c:v>
                </c:pt>
                <c:pt idx="6">
                  <c:v>2.77</c:v>
                </c:pt>
                <c:pt idx="7">
                  <c:v>#N/A</c:v>
                </c:pt>
                <c:pt idx="8">
                  <c:v>#N/A</c:v>
                </c:pt>
                <c:pt idx="9">
                  <c:v>0</c:v>
                </c:pt>
              </c:numCache>
            </c:numRef>
          </c:val>
          <c:extLst>
            <c:ext xmlns:c16="http://schemas.microsoft.com/office/drawing/2014/chart" uri="{C3380CC4-5D6E-409C-BE32-E72D297353CC}">
              <c16:uniqueId val="{00000003-B084-40B4-B10E-D77AB97AC9F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7.0000000000000007E-2</c:v>
                </c:pt>
                <c:pt idx="4">
                  <c:v>#N/A</c:v>
                </c:pt>
                <c:pt idx="5">
                  <c:v>0.11</c:v>
                </c:pt>
                <c:pt idx="6">
                  <c:v>#N/A</c:v>
                </c:pt>
                <c:pt idx="7">
                  <c:v>7.0000000000000007E-2</c:v>
                </c:pt>
                <c:pt idx="8">
                  <c:v>#N/A</c:v>
                </c:pt>
                <c:pt idx="9">
                  <c:v>7.0000000000000007E-2</c:v>
                </c:pt>
              </c:numCache>
            </c:numRef>
          </c:val>
          <c:extLst>
            <c:ext xmlns:c16="http://schemas.microsoft.com/office/drawing/2014/chart" uri="{C3380CC4-5D6E-409C-BE32-E72D297353CC}">
              <c16:uniqueId val="{00000004-B084-40B4-B10E-D77AB97AC9F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0.56000000000000005</c:v>
                </c:pt>
                <c:pt idx="4">
                  <c:v>#N/A</c:v>
                </c:pt>
                <c:pt idx="5">
                  <c:v>0</c:v>
                </c:pt>
                <c:pt idx="6">
                  <c:v>#N/A</c:v>
                </c:pt>
                <c:pt idx="7">
                  <c:v>0.73</c:v>
                </c:pt>
                <c:pt idx="8">
                  <c:v>#N/A</c:v>
                </c:pt>
                <c:pt idx="9">
                  <c:v>0.82</c:v>
                </c:pt>
              </c:numCache>
            </c:numRef>
          </c:val>
          <c:extLst>
            <c:ext xmlns:c16="http://schemas.microsoft.com/office/drawing/2014/chart" uri="{C3380CC4-5D6E-409C-BE32-E72D297353CC}">
              <c16:uniqueId val="{00000005-B084-40B4-B10E-D77AB97AC9F8}"/>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1.44</c:v>
                </c:pt>
                <c:pt idx="2">
                  <c:v>#N/A</c:v>
                </c:pt>
                <c:pt idx="3">
                  <c:v>1.44</c:v>
                </c:pt>
                <c:pt idx="4">
                  <c:v>#N/A</c:v>
                </c:pt>
                <c:pt idx="5">
                  <c:v>1.62</c:v>
                </c:pt>
                <c:pt idx="6">
                  <c:v>#N/A</c:v>
                </c:pt>
                <c:pt idx="7">
                  <c:v>1.57</c:v>
                </c:pt>
                <c:pt idx="8">
                  <c:v>#N/A</c:v>
                </c:pt>
                <c:pt idx="9">
                  <c:v>1.24</c:v>
                </c:pt>
              </c:numCache>
            </c:numRef>
          </c:val>
          <c:extLst>
            <c:ext xmlns:c16="http://schemas.microsoft.com/office/drawing/2014/chart" uri="{C3380CC4-5D6E-409C-BE32-E72D297353CC}">
              <c16:uniqueId val="{00000006-B084-40B4-B10E-D77AB97AC9F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3.09</c:v>
                </c:pt>
                <c:pt idx="2">
                  <c:v>#N/A</c:v>
                </c:pt>
                <c:pt idx="3">
                  <c:v>2.79</c:v>
                </c:pt>
                <c:pt idx="4">
                  <c:v>#N/A</c:v>
                </c:pt>
                <c:pt idx="5">
                  <c:v>5.37</c:v>
                </c:pt>
                <c:pt idx="6">
                  <c:v>#N/A</c:v>
                </c:pt>
                <c:pt idx="7">
                  <c:v>4.32</c:v>
                </c:pt>
                <c:pt idx="8">
                  <c:v>#N/A</c:v>
                </c:pt>
                <c:pt idx="9">
                  <c:v>5.0599999999999996</c:v>
                </c:pt>
              </c:numCache>
            </c:numRef>
          </c:val>
          <c:extLst>
            <c:ext xmlns:c16="http://schemas.microsoft.com/office/drawing/2014/chart" uri="{C3380CC4-5D6E-409C-BE32-E72D297353CC}">
              <c16:uniqueId val="{00000007-B084-40B4-B10E-D77AB97AC9F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3.8</c:v>
                </c:pt>
                <c:pt idx="2">
                  <c:v>#N/A</c:v>
                </c:pt>
                <c:pt idx="3">
                  <c:v>4.42</c:v>
                </c:pt>
                <c:pt idx="4">
                  <c:v>#N/A</c:v>
                </c:pt>
                <c:pt idx="5">
                  <c:v>5.0599999999999996</c:v>
                </c:pt>
                <c:pt idx="6">
                  <c:v>#N/A</c:v>
                </c:pt>
                <c:pt idx="7">
                  <c:v>6.06</c:v>
                </c:pt>
                <c:pt idx="8">
                  <c:v>#N/A</c:v>
                </c:pt>
                <c:pt idx="9">
                  <c:v>7.02</c:v>
                </c:pt>
              </c:numCache>
            </c:numRef>
          </c:val>
          <c:extLst>
            <c:ext xmlns:c16="http://schemas.microsoft.com/office/drawing/2014/chart" uri="{C3380CC4-5D6E-409C-BE32-E72D297353CC}">
              <c16:uniqueId val="{00000008-B084-40B4-B10E-D77AB97AC9F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0.34</c:v>
                </c:pt>
                <c:pt idx="2">
                  <c:v>#N/A</c:v>
                </c:pt>
                <c:pt idx="3">
                  <c:v>0.38</c:v>
                </c:pt>
                <c:pt idx="4">
                  <c:v>#N/A</c:v>
                </c:pt>
                <c:pt idx="5">
                  <c:v>0.96</c:v>
                </c:pt>
                <c:pt idx="6">
                  <c:v>#N/A</c:v>
                </c:pt>
                <c:pt idx="7">
                  <c:v>0.53</c:v>
                </c:pt>
                <c:pt idx="8">
                  <c:v>0.14000000000000001</c:v>
                </c:pt>
                <c:pt idx="9">
                  <c:v>#N/A</c:v>
                </c:pt>
              </c:numCache>
            </c:numRef>
          </c:val>
          <c:extLst>
            <c:ext xmlns:c16="http://schemas.microsoft.com/office/drawing/2014/chart" uri="{C3380CC4-5D6E-409C-BE32-E72D297353CC}">
              <c16:uniqueId val="{00000009-B084-40B4-B10E-D77AB97AC9F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8430</c:v>
                </c:pt>
                <c:pt idx="5">
                  <c:v>8659</c:v>
                </c:pt>
                <c:pt idx="8">
                  <c:v>8425</c:v>
                </c:pt>
                <c:pt idx="11">
                  <c:v>8214</c:v>
                </c:pt>
                <c:pt idx="14">
                  <c:v>8201</c:v>
                </c:pt>
              </c:numCache>
            </c:numRef>
          </c:val>
          <c:extLst>
            <c:ext xmlns:c16="http://schemas.microsoft.com/office/drawing/2014/chart" uri="{C3380CC4-5D6E-409C-BE32-E72D297353CC}">
              <c16:uniqueId val="{00000000-01B6-4484-9A85-83DC0A051E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1</c:v>
                </c:pt>
                <c:pt idx="6">
                  <c:v>0</c:v>
                </c:pt>
                <c:pt idx="9">
                  <c:v>1</c:v>
                </c:pt>
                <c:pt idx="12">
                  <c:v>0</c:v>
                </c:pt>
              </c:numCache>
            </c:numRef>
          </c:val>
          <c:extLst>
            <c:ext xmlns:c16="http://schemas.microsoft.com/office/drawing/2014/chart" uri="{C3380CC4-5D6E-409C-BE32-E72D297353CC}">
              <c16:uniqueId val="{00000001-01B6-4484-9A85-83DC0A051E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46</c:v>
                </c:pt>
                <c:pt idx="3">
                  <c:v>93</c:v>
                </c:pt>
                <c:pt idx="6">
                  <c:v>49</c:v>
                </c:pt>
                <c:pt idx="9">
                  <c:v>51</c:v>
                </c:pt>
                <c:pt idx="12">
                  <c:v>25</c:v>
                </c:pt>
              </c:numCache>
            </c:numRef>
          </c:val>
          <c:extLst>
            <c:ext xmlns:c16="http://schemas.microsoft.com/office/drawing/2014/chart" uri="{C3380CC4-5D6E-409C-BE32-E72D297353CC}">
              <c16:uniqueId val="{00000002-01B6-4484-9A85-83DC0A051E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1153</c:v>
                </c:pt>
                <c:pt idx="3">
                  <c:v>1147</c:v>
                </c:pt>
                <c:pt idx="6">
                  <c:v>1149</c:v>
                </c:pt>
                <c:pt idx="9">
                  <c:v>1108</c:v>
                </c:pt>
                <c:pt idx="12">
                  <c:v>679</c:v>
                </c:pt>
              </c:numCache>
            </c:numRef>
          </c:val>
          <c:extLst>
            <c:ext xmlns:c16="http://schemas.microsoft.com/office/drawing/2014/chart" uri="{C3380CC4-5D6E-409C-BE32-E72D297353CC}">
              <c16:uniqueId val="{00000003-01B6-4484-9A85-83DC0A051E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1881</c:v>
                </c:pt>
                <c:pt idx="3">
                  <c:v>1865</c:v>
                </c:pt>
                <c:pt idx="6">
                  <c:v>1985</c:v>
                </c:pt>
                <c:pt idx="9">
                  <c:v>1813</c:v>
                </c:pt>
                <c:pt idx="12">
                  <c:v>1769</c:v>
                </c:pt>
              </c:numCache>
            </c:numRef>
          </c:val>
          <c:extLst>
            <c:ext xmlns:c16="http://schemas.microsoft.com/office/drawing/2014/chart" uri="{C3380CC4-5D6E-409C-BE32-E72D297353CC}">
              <c16:uniqueId val="{00000004-01B6-4484-9A85-83DC0A051E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B6-4484-9A85-83DC0A051E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B6-4484-9A85-83DC0A051E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8573</c:v>
                </c:pt>
                <c:pt idx="3">
                  <c:v>8598</c:v>
                </c:pt>
                <c:pt idx="6">
                  <c:v>8298</c:v>
                </c:pt>
                <c:pt idx="9">
                  <c:v>8265</c:v>
                </c:pt>
                <c:pt idx="12">
                  <c:v>8539</c:v>
                </c:pt>
              </c:numCache>
            </c:numRef>
          </c:val>
          <c:extLst>
            <c:ext xmlns:c16="http://schemas.microsoft.com/office/drawing/2014/chart" uri="{C3380CC4-5D6E-409C-BE32-E72D297353CC}">
              <c16:uniqueId val="{00000007-01B6-4484-9A85-83DC0A051E2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3223</c:v>
                </c:pt>
                <c:pt idx="2">
                  <c:v>#N/A</c:v>
                </c:pt>
                <c:pt idx="3">
                  <c:v>#N/A</c:v>
                </c:pt>
                <c:pt idx="4">
                  <c:v>3045</c:v>
                </c:pt>
                <c:pt idx="5">
                  <c:v>#N/A</c:v>
                </c:pt>
                <c:pt idx="6">
                  <c:v>#N/A</c:v>
                </c:pt>
                <c:pt idx="7">
                  <c:v>3056</c:v>
                </c:pt>
                <c:pt idx="8">
                  <c:v>#N/A</c:v>
                </c:pt>
                <c:pt idx="9">
                  <c:v>#N/A</c:v>
                </c:pt>
                <c:pt idx="10">
                  <c:v>3024</c:v>
                </c:pt>
                <c:pt idx="11">
                  <c:v>#N/A</c:v>
                </c:pt>
                <c:pt idx="12">
                  <c:v>#N/A</c:v>
                </c:pt>
                <c:pt idx="13">
                  <c:v>2811</c:v>
                </c:pt>
                <c:pt idx="14">
                  <c:v>#N/A</c:v>
                </c:pt>
              </c:numCache>
            </c:numRef>
          </c:val>
          <c:smooth val="0"/>
          <c:extLst>
            <c:ext xmlns:c16="http://schemas.microsoft.com/office/drawing/2014/chart" uri="{C3380CC4-5D6E-409C-BE32-E72D297353CC}">
              <c16:uniqueId val="{00000008-01B6-4484-9A85-83DC0A051E2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84056</c:v>
                </c:pt>
                <c:pt idx="5">
                  <c:v>85245</c:v>
                </c:pt>
                <c:pt idx="8">
                  <c:v>84553</c:v>
                </c:pt>
                <c:pt idx="11">
                  <c:v>85676</c:v>
                </c:pt>
                <c:pt idx="14">
                  <c:v>84458</c:v>
                </c:pt>
              </c:numCache>
            </c:numRef>
          </c:val>
          <c:extLst>
            <c:ext xmlns:c16="http://schemas.microsoft.com/office/drawing/2014/chart" uri="{C3380CC4-5D6E-409C-BE32-E72D297353CC}">
              <c16:uniqueId val="{00000000-23E9-4046-8DD0-AD6C4A7747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9974</c:v>
                </c:pt>
                <c:pt idx="5">
                  <c:v>9312</c:v>
                </c:pt>
                <c:pt idx="8">
                  <c:v>9082</c:v>
                </c:pt>
                <c:pt idx="11">
                  <c:v>8779</c:v>
                </c:pt>
                <c:pt idx="14">
                  <c:v>8518</c:v>
                </c:pt>
              </c:numCache>
            </c:numRef>
          </c:val>
          <c:extLst>
            <c:ext xmlns:c16="http://schemas.microsoft.com/office/drawing/2014/chart" uri="{C3380CC4-5D6E-409C-BE32-E72D297353CC}">
              <c16:uniqueId val="{00000001-23E9-4046-8DD0-AD6C4A7747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6671</c:v>
                </c:pt>
                <c:pt idx="5">
                  <c:v>6507</c:v>
                </c:pt>
                <c:pt idx="8">
                  <c:v>7297</c:v>
                </c:pt>
                <c:pt idx="11">
                  <c:v>7120</c:v>
                </c:pt>
                <c:pt idx="14">
                  <c:v>7144</c:v>
                </c:pt>
              </c:numCache>
            </c:numRef>
          </c:val>
          <c:extLst>
            <c:ext xmlns:c16="http://schemas.microsoft.com/office/drawing/2014/chart" uri="{C3380CC4-5D6E-409C-BE32-E72D297353CC}">
              <c16:uniqueId val="{00000002-23E9-4046-8DD0-AD6C4A7747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E9-4046-8DD0-AD6C4A7747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E9-4046-8DD0-AD6C4A7747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23E9-4046-8DD0-AD6C4A7747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9079</c:v>
                </c:pt>
                <c:pt idx="3">
                  <c:v>8463</c:v>
                </c:pt>
                <c:pt idx="6">
                  <c:v>7841</c:v>
                </c:pt>
                <c:pt idx="9">
                  <c:v>8316</c:v>
                </c:pt>
                <c:pt idx="12">
                  <c:v>7754</c:v>
                </c:pt>
              </c:numCache>
            </c:numRef>
          </c:val>
          <c:extLst>
            <c:ext xmlns:c16="http://schemas.microsoft.com/office/drawing/2014/chart" uri="{C3380CC4-5D6E-409C-BE32-E72D297353CC}">
              <c16:uniqueId val="{00000006-23E9-4046-8DD0-AD6C4A7747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4792</c:v>
                </c:pt>
                <c:pt idx="3">
                  <c:v>4189</c:v>
                </c:pt>
                <c:pt idx="6">
                  <c:v>2889</c:v>
                </c:pt>
                <c:pt idx="9">
                  <c:v>1822</c:v>
                </c:pt>
                <c:pt idx="12">
                  <c:v>1395</c:v>
                </c:pt>
              </c:numCache>
            </c:numRef>
          </c:val>
          <c:extLst>
            <c:ext xmlns:c16="http://schemas.microsoft.com/office/drawing/2014/chart" uri="{C3380CC4-5D6E-409C-BE32-E72D297353CC}">
              <c16:uniqueId val="{00000007-23E9-4046-8DD0-AD6C4A7747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25145</c:v>
                </c:pt>
                <c:pt idx="3">
                  <c:v>22924</c:v>
                </c:pt>
                <c:pt idx="6">
                  <c:v>22178</c:v>
                </c:pt>
                <c:pt idx="9">
                  <c:v>21610</c:v>
                </c:pt>
                <c:pt idx="12">
                  <c:v>20987</c:v>
                </c:pt>
              </c:numCache>
            </c:numRef>
          </c:val>
          <c:extLst>
            <c:ext xmlns:c16="http://schemas.microsoft.com/office/drawing/2014/chart" uri="{C3380CC4-5D6E-409C-BE32-E72D297353CC}">
              <c16:uniqueId val="{00000008-23E9-4046-8DD0-AD6C4A7747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314</c:v>
                </c:pt>
                <c:pt idx="3">
                  <c:v>12</c:v>
                </c:pt>
                <c:pt idx="6">
                  <c:v>68</c:v>
                </c:pt>
                <c:pt idx="9">
                  <c:v>4</c:v>
                </c:pt>
                <c:pt idx="12">
                  <c:v>0</c:v>
                </c:pt>
              </c:numCache>
            </c:numRef>
          </c:val>
          <c:extLst>
            <c:ext xmlns:c16="http://schemas.microsoft.com/office/drawing/2014/chart" uri="{C3380CC4-5D6E-409C-BE32-E72D297353CC}">
              <c16:uniqueId val="{00000009-23E9-4046-8DD0-AD6C4A7747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83182</c:v>
                </c:pt>
                <c:pt idx="3">
                  <c:v>83634</c:v>
                </c:pt>
                <c:pt idx="6">
                  <c:v>86560</c:v>
                </c:pt>
                <c:pt idx="9">
                  <c:v>88523</c:v>
                </c:pt>
                <c:pt idx="12">
                  <c:v>89577</c:v>
                </c:pt>
              </c:numCache>
            </c:numRef>
          </c:val>
          <c:extLst>
            <c:ext xmlns:c16="http://schemas.microsoft.com/office/drawing/2014/chart" uri="{C3380CC4-5D6E-409C-BE32-E72D297353CC}">
              <c16:uniqueId val="{0000000A-23E9-4046-8DD0-AD6C4A77477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21811</c:v>
                </c:pt>
                <c:pt idx="2">
                  <c:v>#N/A</c:v>
                </c:pt>
                <c:pt idx="3">
                  <c:v>#N/A</c:v>
                </c:pt>
                <c:pt idx="4">
                  <c:v>18158</c:v>
                </c:pt>
                <c:pt idx="5">
                  <c:v>#N/A</c:v>
                </c:pt>
                <c:pt idx="6">
                  <c:v>#N/A</c:v>
                </c:pt>
                <c:pt idx="7">
                  <c:v>18605</c:v>
                </c:pt>
                <c:pt idx="8">
                  <c:v>#N/A</c:v>
                </c:pt>
                <c:pt idx="9">
                  <c:v>#N/A</c:v>
                </c:pt>
                <c:pt idx="10">
                  <c:v>18701</c:v>
                </c:pt>
                <c:pt idx="11">
                  <c:v>#N/A</c:v>
                </c:pt>
                <c:pt idx="12">
                  <c:v>#N/A</c:v>
                </c:pt>
                <c:pt idx="13">
                  <c:v>19594</c:v>
                </c:pt>
                <c:pt idx="14">
                  <c:v>#N/A</c:v>
                </c:pt>
              </c:numCache>
            </c:numRef>
          </c:val>
          <c:smooth val="0"/>
          <c:extLst>
            <c:ext xmlns:c16="http://schemas.microsoft.com/office/drawing/2014/chart" uri="{C3380CC4-5D6E-409C-BE32-E72D297353CC}">
              <c16:uniqueId val="{0000000B-23E9-4046-8DD0-AD6C4A77477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2952</c:v>
                </c:pt>
                <c:pt idx="1">
                  <c:v>2953</c:v>
                </c:pt>
                <c:pt idx="2">
                  <c:v>3087</c:v>
                </c:pt>
              </c:numCache>
            </c:numRef>
          </c:val>
          <c:extLst>
            <c:ext xmlns:c16="http://schemas.microsoft.com/office/drawing/2014/chart" uri="{C3380CC4-5D6E-409C-BE32-E72D297353CC}">
              <c16:uniqueId val="{00000000-D98C-4CFC-8334-76BA492EF9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1082</c:v>
                </c:pt>
                <c:pt idx="1">
                  <c:v>1001</c:v>
                </c:pt>
                <c:pt idx="2">
                  <c:v>735</c:v>
                </c:pt>
              </c:numCache>
            </c:numRef>
          </c:val>
          <c:extLst>
            <c:ext xmlns:c16="http://schemas.microsoft.com/office/drawing/2014/chart" uri="{C3380CC4-5D6E-409C-BE32-E72D297353CC}">
              <c16:uniqueId val="{00000001-D98C-4CFC-8334-76BA492EF9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5957</c:v>
                </c:pt>
                <c:pt idx="1">
                  <c:v>5828</c:v>
                </c:pt>
                <c:pt idx="2">
                  <c:v>5898</c:v>
                </c:pt>
              </c:numCache>
            </c:numRef>
          </c:val>
          <c:extLst>
            <c:ext xmlns:c16="http://schemas.microsoft.com/office/drawing/2014/chart" uri="{C3380CC4-5D6E-409C-BE32-E72D297353CC}">
              <c16:uniqueId val="{00000002-D98C-4CFC-8334-76BA492EF91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{CBEAA5D0-5A8F-49ED-BC67-AF338B169EC0}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260-4979-8529-60411CDFDF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{097577B1-E491-435E-920F-3D024E9EE951}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60-4979-8529-60411CDFDF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{45B8B842-92D9-4AEA-8BDE-7B2A3F36C0D4}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60-4979-8529-60411CDFDF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{5A0AF9F9-1CBE-4B6F-A8E1-29750E602CEE}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60-4979-8529-60411CDFDF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{13DE3881-6F09-4D5D-AF16-A63BCDBA3CD6}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60-4979-8529-60411CDFDFC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{00B45033-D80F-456E-93BF-D8558E3FCD17}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260-4979-8529-60411CDFDFC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{0D25C95A-5EEB-4F9E-8A95-93B6C44F205E}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260-4979-8529-60411CDFDFC1}"/>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{3C8F5444-60A1-4335-83EF-744DC35CAB08}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260-4979-8529-60411CDFDFC1}"/>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{08046FA9-2361-4533-B1D4-34B00E77CBF7}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260-4979-8529-60411CDFDF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52.5</c:v>
                </c:pt>
                <c:pt idx="32">
                  <c:v>52.9</c:v>
                </c:pt>
              </c:numCache>
            </c:numRef>
          </c:xVal>
          <c:yVal>
            <c:numRef>
              <c:f>公会計指標分析・財政指標組合せ分析表!$BP$51:$DC$51</c:f>
              <c:numCache>
                <c:formatCode>#,##0.0;"▲ "#,##0.0</c:formatCode>
                <c:ptCount val="40"/>
                <c:pt idx="24">
                  <c:v>53</c:v>
                </c:pt>
                <c:pt idx="32">
                  <c:v>55.7</c:v>
                </c:pt>
              </c:numCache>
            </c:numRef>
          </c:yVal>
          <c:smooth val="0"/>
          <c:extLst>
            <c:ext xmlns:c16="http://schemas.microsoft.com/office/drawing/2014/chart" uri="{C3380CC4-5D6E-409C-BE32-E72D297353CC}">
              <c16:uniqueId val="{00000009-F260-4979-8529-60411CDFDFC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{9196BC75-AE0A-40BF-A6F3-312F24921AB1}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260-4979-8529-60411CDFDFC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{CF7DF8C5-4CF0-4395-9274-472D2BCDF267}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60-4979-8529-60411CDFDF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{55DA8241-D135-4D53-9722-A589EAFC667C}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60-4979-8529-60411CDFDF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{39B07CD9-564A-46D5-8512-9726A1590C8A}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60-4979-8529-60411CDFDF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{DE9E60B6-16AC-4DF6-85FC-33571E50B247}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60-4979-8529-60411CDFDFC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{DDC89A3E-3307-4CF4-9111-BD1810BE6449}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260-4979-8529-60411CDFDFC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{9480CB90-7D71-47A2-A729-D4C5C3349DCF}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260-4979-8529-60411CDFDFC1}"/>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{BB4C96DA-08A4-4F7C-9552-93DACC1AFCD9}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260-4979-8529-60411CDFDFC1}"/>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{1F86D26D-A7EC-4AAC-AFBF-FD33197EBC72}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260-4979-8529-60411CDFDF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58.7</c:v>
                </c:pt>
                <c:pt idx="32">
                  <c:v>56.4</c:v>
                </c:pt>
              </c:numCache>
            </c:numRef>
          </c:xVal>
          <c:yVal>
            <c:numRef>
              <c:f>公会計指標分析・財政指標組合せ分析表!$BP$55:$DC$55</c:f>
              <c:numCache>
                <c:formatCode>#,##0.0;"▲ "#,##0.0</c:formatCode>
                <c:ptCount val="40"/>
                <c:pt idx="24">
                  <c:v>27.1</c:v>
                </c:pt>
                <c:pt idx="32">
                  <c:v>24.5</c:v>
                </c:pt>
              </c:numCache>
            </c:numRef>
          </c:yVal>
          <c:smooth val="0"/>
          <c:extLst>
            <c:ext xmlns:c16="http://schemas.microsoft.com/office/drawing/2014/chart" uri="{C3380CC4-5D6E-409C-BE32-E72D297353CC}">
              <c16:uniqueId val="{00000013-F260-4979-8529-60411CDFDFC1}"/>
            </c:ext>
          </c:extLst>
        </c:ser>
        <c:dLbls>
          <c:showLegendKey val="0"/>
          <c:showVal val="1"/>
          <c:showCatName val="0"/>
          <c:showSerName val="0"/>
          <c:showPercent val="0"/>
          <c:showBubbleSize val="0"/>
        </c:dLbls>
        <c:axId val="46179840"/>
        <c:axId val="46181760"/>
      </c:scatterChart>
      <c:valAx>
        <c:axId val="46179840"/>
        <c:scaling>
          <c:orientation val="minMax"/>
          <c:max val="59.300000000000004"/>
          <c:min val="52.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{C3915A76-B0D3-4A7B-8F9C-12A5D0CF81EB}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BA1-4FC7-A1D9-F93C9D86F8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{8BB8F1DC-BB17-478E-B652-8CFBAA18F508}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A1-4FC7-A1D9-F93C9D86F8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{89660AA7-8DA0-43D2-9054-FA815C3A62DB}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A1-4FC7-A1D9-F93C9D86F8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{C41E639A-A54B-4798-AE0B-B774663DE865}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A1-4FC7-A1D9-F93C9D86F8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{75259AEB-2B92-4CBC-A631-3E25CB196AA3}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A1-4FC7-A1D9-F93C9D86F83E}"/>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{0F93E39C-712E-4CED-A706-765A3A3C1EA1}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BA1-4FC7-A1D9-F93C9D86F83E}"/>
                </c:ext>
              </c:extLst>
            </c:dLbl>
            <c:dLbl>
              <c:idx val="16"/>
              <c:layout>
                <c:manualLayout>
                  <c:x val="-2.4377133703673073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{AE8788CC-D97B-436A-8F2E-C389E17235E3}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BA1-4FC7-A1D9-F93C9D86F83E}"/>
                </c:ext>
              </c:extLst>
            </c:dLbl>
            <c:dLbl>
              <c:idx val="24"/>
              <c:layout>
                <c:manualLayout>
                  <c:x val="-3.901884953454819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{FB2076DD-508F-483A-B1B6-F7D3AE357697}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BA1-4FC7-A1D9-F93C9D86F83E}"/>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{4A1E834A-4871-4788-9BCE-00039B5E7524}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BA1-4FC7-A1D9-F93C9D86F8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9.1</c:v>
                </c:pt>
                <c:pt idx="16">
                  <c:v>8.6</c:v>
                </c:pt>
                <c:pt idx="24">
                  <c:v>8.5</c:v>
                </c:pt>
                <c:pt idx="32">
                  <c:v>8.3000000000000007</c:v>
                </c:pt>
              </c:numCache>
            </c:numRef>
          </c:xVal>
          <c:yVal>
            <c:numRef>
              <c:f>公会計指標分析・財政指標組合せ分析表!$BP$73:$DC$73</c:f>
              <c:numCache>
                <c:formatCode>#,##0.0;"▲ "#,##0.0</c:formatCode>
                <c:ptCount val="40"/>
                <c:pt idx="0">
                  <c:v>60.3</c:v>
                </c:pt>
                <c:pt idx="8">
                  <c:v>50.9</c:v>
                </c:pt>
                <c:pt idx="16">
                  <c:v>51.6</c:v>
                </c:pt>
                <c:pt idx="24">
                  <c:v>53</c:v>
                </c:pt>
                <c:pt idx="32">
                  <c:v>55.7</c:v>
                </c:pt>
              </c:numCache>
            </c:numRef>
          </c:yVal>
          <c:smooth val="0"/>
          <c:extLst>
            <c:ext xmlns:c16="http://schemas.microsoft.com/office/drawing/2014/chart" uri="{C3380CC4-5D6E-409C-BE32-E72D297353CC}">
              <c16:uniqueId val="{00000009-DBA1-4FC7-A1D9-F93C9D86F83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{E7FB4C4E-8490-405B-9B3F-B2AB0A9F77D2}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BA1-4FC7-A1D9-F93C9D86F83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{93A7ADC8-0147-44D9-9615-E223B701E02A}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A1-4FC7-A1D9-F93C9D86F8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{2DC645C4-3A31-4D41-8B44-D4035D3CF57C}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A1-4FC7-A1D9-F93C9D86F8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{4B12A043-4C60-4269-9AB1-D478B8BD4E39}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A1-4FC7-A1D9-F93C9D86F8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{6D658E4B-9F6C-4B1A-8EBB-11E3BF04BF16}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A1-4FC7-A1D9-F93C9D86F83E}"/>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{9F0ED0AA-E8A8-4EC9-BF36-5644A2644B6D}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BA1-4FC7-A1D9-F93C9D86F83E}"/>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{3AB06B85-FF17-49A8-8014-C2358703F173}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BA1-4FC7-A1D9-F93C9D86F83E}"/>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{4288F08C-7A0F-473D-BC4D-C414A07389DC}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BA1-4FC7-A1D9-F93C9D86F83E}"/>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{4FB5375D-135A-49EF-88FC-104F4CDF8D3B}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BA1-4FC7-A1D9-F93C9D86F8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4.0999999999999996</c:v>
                </c:pt>
                <c:pt idx="24">
                  <c:v>5.2</c:v>
                </c:pt>
                <c:pt idx="32">
                  <c:v>5</c:v>
                </c:pt>
              </c:numCache>
            </c:numRef>
          </c:xVal>
          <c:yVal>
            <c:numRef>
              <c:f>公会計指標分析・財政指標組合せ分析表!$BP$77:$DC$77</c:f>
              <c:numCache>
                <c:formatCode>#,##0.0;"▲ "#,##0.0</c:formatCode>
                <c:ptCount val="40"/>
                <c:pt idx="0">
                  <c:v>32.6</c:v>
                </c:pt>
                <c:pt idx="8">
                  <c:v>30.5</c:v>
                </c:pt>
                <c:pt idx="16">
                  <c:v>21.2</c:v>
                </c:pt>
                <c:pt idx="24">
                  <c:v>27.1</c:v>
                </c:pt>
                <c:pt idx="32">
                  <c:v>24.5</c:v>
                </c:pt>
              </c:numCache>
            </c:numRef>
          </c:yVal>
          <c:smooth val="0"/>
          <c:extLst>
            <c:ext xmlns:c16="http://schemas.microsoft.com/office/drawing/2014/chart" uri="{C3380CC4-5D6E-409C-BE32-E72D297353CC}">
              <c16:uniqueId val="{00000013-DBA1-4FC7-A1D9-F93C9D86F83E}"/>
            </c:ext>
          </c:extLst>
        </c:ser>
        <c:dLbls>
          <c:showLegendKey val="0"/>
          <c:showVal val="1"/>
          <c:showCatName val="0"/>
          <c:showSerName val="0"/>
          <c:showPercent val="0"/>
          <c:showBubbleSize val="0"/>
        </c:dLbls>
        <c:axId val="84219776"/>
        <c:axId val="84234240"/>
      </c:scatterChart>
      <c:valAx>
        <c:axId val="84219776"/>
        <c:scaling>
          <c:orientation val="minMax"/>
          <c:max val="10.6"/>
          <c:min val="3.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7"/>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a:t>
          </a:r>
          <a:r>
            <a:rPr kumimoji="1" lang="en-US" altLang="ja-JP" sz="1200">
              <a:latin typeface="ＭＳ ゴシック" pitchFamily="49" charset="-128"/>
              <a:ea typeface="ＭＳ ゴシック" pitchFamily="49" charset="-128"/>
            </a:rPr>
            <a:t>H26</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にわたり、過去の借入に係る償還の終了により減少傾向にあったが、</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より庁舎増改築事業等の大規模建設事業の元利償還が始まったことにより増加している。</a:t>
          </a:r>
        </a:p>
        <a:p>
          <a:r>
            <a:rPr kumimoji="1" lang="ja-JP" altLang="en-US" sz="1200">
              <a:latin typeface="ＭＳ ゴシック" pitchFamily="49" charset="-128"/>
              <a:ea typeface="ＭＳ ゴシック" pitchFamily="49" charset="-128"/>
            </a:rPr>
            <a:t>　実質公債費比率の分子については、組合等が起こした地方債の元利償還金に対する負担金等が償還の終了により大幅に減少したため、前年より縮小している。</a:t>
          </a:r>
        </a:p>
        <a:p>
          <a:r>
            <a:rPr kumimoji="1" lang="ja-JP" altLang="en-US" sz="1200">
              <a:latin typeface="ＭＳ ゴシック" pitchFamily="49" charset="-128"/>
              <a:ea typeface="ＭＳ ゴシック" pitchFamily="49" charset="-128"/>
            </a:rPr>
            <a:t>　公債費の増加は見込まれるものの、交付税算入のある有利な地方債を活用してきたこともあり、健全な財政運営は保たれる見込みである。</a:t>
          </a:r>
        </a:p>
        <a:p>
          <a:r>
            <a:rPr kumimoji="1" lang="ja-JP" altLang="en-US" sz="1200">
              <a:latin typeface="ＭＳ ゴシック" pitchFamily="49" charset="-128"/>
              <a:ea typeface="ＭＳ ゴシック" pitchFamily="49" charset="-128"/>
            </a:rPr>
            <a:t>　また、老朽化した施設の大規模改修等による元利償還の増が見込まれるが、引き続き交付税算入のある地方債を活用する等、健全な財政運営に努めていく。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年度以降増加している。</a:t>
          </a:r>
        </a:p>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のうち、地方債の現在高は</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年度以降増加しているが、公営企業等繰入見込額及び組合等負担等見込額は</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年度以降減少している。</a:t>
          </a:r>
        </a:p>
        <a:p>
          <a:r>
            <a:rPr kumimoji="1" lang="ja-JP" altLang="en-US" sz="1400">
              <a:latin typeface="ＭＳ ゴシック" pitchFamily="49" charset="-128"/>
              <a:ea typeface="ＭＳ ゴシック" pitchFamily="49" charset="-128"/>
            </a:rPr>
            <a:t>　地方債現在高の増加は老朽化した施設の大規模改修などが要因とみられるが、合併特例事業債や過疎対策事業債等の交付税措置のある有利な地方債を積極的に活用していくことで負担軽減を図っていく。</a:t>
          </a:r>
        </a:p>
        <a:p>
          <a:r>
            <a:rPr kumimoji="1" lang="ja-JP" altLang="en-US" sz="1400">
              <a:latin typeface="ＭＳ ゴシック" pitchFamily="49" charset="-128"/>
              <a:ea typeface="ＭＳ ゴシック" pitchFamily="49" charset="-128"/>
            </a:rPr>
            <a:t>　今後も引き続き、将来世代の負担が過度にならないよう、健全な財政運営に努めていく。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青森県弘前市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前年度に比べ、普通交付税の減を補うために取り崩しを増やして活用したことにより、約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今後も人口減少や普通交付税の減額などによる歳入一般財源の減少が予想されるが、公共施設の適正管理や行財政改革などに積極的に取り組むことで、更なる積み増しができるよう努める。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まちづくり振興基金：地域住民の連帯強化及び地域振興に関する施策の推進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地域福祉基金：市民の保健及び福祉に関する施策の推進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弘前公園お城とさくら基金：弘前公園の管理及び整備に関する施策の推進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まちづくり振興基金：普通交付税の合併算定替縮減への対応として約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地域福祉基金：決算剰余金など約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弘前公園お城とさくら基金：ふるさと納税寄附金など約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まちづくり振興基金：普通交付税の合併算定替縮減への対応のため取り崩していくことで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年度まで減少傾向となるが、債券</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運用に係る有価証券売却益などを財源として計画的に積み立てる予定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地域福祉基金：国民健康保険特別会計や介護保険特別会計への基準外繰出を行うことにより保険料を抑えるため、今後も積み増し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弘前公園お城とさくら基金：弘前公園のさくらの管理や景観保持・整備など、老朽化による維持管理費の増加に備えて積み立て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前年度に比べ、除排雪経費の減額により取崩額が減少したことなどから、基金残高が約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災害や豪雪などに備えて一定程度の額を確保できている状況であり、引き続き中長期的な視点に立ち、健全な財政運営に努めていく。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年度に地方債償還のピークを迎え、それ以降は減少していく見込みであるが、今後も計画的に積み立てを行う予定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8362149-CF00-49DF-9DB3-76902CE7B1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D65BD94-55B7-4352-961A-2B8A647578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89D5F09-A727-4603-B69D-9A5E567275E9}"/>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03301F8-7B3D-45BC-9580-2E939AAF79A8}"/>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FACB639-0093-46C9-9121-1B72EF39AC32}"/>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F7C87D5-C1AC-4A4D-8834-3D2FF9D02A34}"/>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6103DA9-B24C-40FB-9027-B96149509BE0}"/>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191AC78-355A-4FEE-8A90-6DE601C119D4}"/>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50D57FE-B87F-4A8D-9BB2-24B1427CC47D}"/>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9CD419C-B91A-4371-A1C1-2C84E0D28252}"/>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1B8D82A-E761-4909-8F14-10BC3A23542E}"/>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11F67E9-E4A0-467C-A256-0CD4D8E1A220}"/>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174,050
173,332
524.20
82,655,028
81,924,880
525,684
42,324,533
89,577,409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307452D-1FBC-482D-9DDF-767E2BEEE708}"/>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103696B-FE0D-4F37-9184-C079B1ADFE81}"/>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E668CAC-F7F0-4F29-8EDE-3153C96FEA98}"/>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05BAEF2-306A-4500-96D7-99649D61C138}"/>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189A9CC-E8D5-4740-B590-9D2098456DA6}"/>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F29CCE4-0346-4E57-8920-1E948B0376A0}"/>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B256043-E8BE-4A7B-AD7E-BD5F3B2C787A}"/>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03015E3-0D7A-4EA8-AB1E-667A937A3F02}"/>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EB8EA76-99A8-4A15-98C3-BF0D36794BE3}"/>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E962A29-07A5-43D5-83B0-7E6E55A6A2AC}"/>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D7F81F4-2571-4E3A-A8B5-AC6BA0F8E40F}"/>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86354BD-0833-4618-9A43-4958AA4612F7}"/>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9475EE0-D392-4B7F-ACB9-0B9109C79FF4}"/>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2816EA5-796A-4A63-AE97-398FB1A4B32E}"/>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0C61AC8-132E-470F-A98D-ADC307B82D1B}"/>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6085EDE-2A9D-4AC3-897B-6C4B8DC8018C}"/>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025982A-AF51-4A9B-9F9D-7CE304766D08}"/>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9FC239D3-6C26-4748-9F3C-9B0A986DD1AD}"/>
            </a:ext>
          </a:extLst>
        </xdr:cNvPr>
        <xdr:cNvSpPr txBox="1"/>
      </xdr:nvSpPr>
      <xdr:spPr>
        <a:xfrm>
          <a:off x="419100" y="27832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FE538346-9C42-40EB-A4C1-68A668329854}"/>
            </a:ext>
          </a:extLst>
        </xdr:cNvPr>
        <xdr:cNvSpPr txBox="1"/>
      </xdr:nvSpPr>
      <xdr:spPr>
        <a:xfrm>
          <a:off x="419100" y="30772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EE802DAB-3C47-4BEF-B6C3-F79FAE9A2D3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279CECBF-EAA7-4029-84F4-5FEF4BE65849}"/>
            </a:ext>
          </a:extLst>
        </xdr:cNvPr>
        <xdr:cNvSpPr txBox="1"/>
      </xdr:nvSpPr>
      <xdr:spPr>
        <a:xfrm>
          <a:off x="419100" y="365569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51279C28-003D-4948-B9F3-FD9CDA750696}"/>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3FFCA4C-2849-43D6-B363-AF7D624DCB83}"/>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34412225-75DB-49CF-B735-19C6DC2D2465}"/>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CE3E259-F10D-40EA-89F9-5B7090FE3479}"/>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E683A2E3-FCE6-4F60-8848-3CC69F45DAA2}"/>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53C7D3AD-2B0F-4B47-9AF7-ECEBE0B1C37C}"/>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CD6473F7-8658-4F12-AC84-B1C6FF586785}"/>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424E3FBC-3124-4CAB-A456-5566F1DBFECA}"/>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3C8AFD56-C834-4141-95E1-EFCDA3990878}"/>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EF5FF9F6-A6A9-4039-A162-48D4FBDB4530}"/>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28890C64-8280-427E-9A80-506554FF338A}"/>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2A55688F-9539-433D-9073-FB0B6EDE3640}"/>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3638AA47-ABE0-42AA-9214-6A305E344D3F}"/>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いずれの平均よりも下回っている状況である。要因としては、有形固定資産の割合が大きい道路及び庁舎において減価償却率が低いことが考えられ、近年の資産の更新による結果であると思われる。しかしながら、その他資産においては減価償却率が高い状況にあり、現在比較的低い道路においても地域の更新要望に予算が追い付いていない状況に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前年度と比較して上昇傾向にあることからも、現状ベースでは今後益々悪化していくことが想定されるため、公共施設等総合管理計画に基づいた施設の適正化、及び更新費用の平準化を一層進める必要がある。</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DE601ED-E1D9-48FA-A279-5F59BFAB223A}"/>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C7C65344-561C-4043-9C8F-6830A0F4542A}"/>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51972ED2-FBD2-4998-8D99-5FB5F0154E52}"/>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683F5622-0FBF-4DE4-93DB-88EA81651867}"/>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E146DF9B-E731-40FC-9EC0-961E9C4DECCB}"/>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E1B44861-7646-4F0D-814B-CB0D189BE931}"/>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6FDB3ED7-C4A8-490E-9A5B-9640BAE219A9}"/>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8FD8C0D4-10FB-4252-B9D2-42C24540713D}"/>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67CC287-6A24-4013-974B-501469E7C471}"/>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3588EEB1-FD05-48E9-AD11-4B3CA0A95FBD}"/>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5CD6E9D8-B4AD-4ABA-B0FF-072C65055144}"/>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E1FD91B9-1A6C-485E-8F55-7B511C86A52D}"/>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5C7E5FD3-0404-487B-9E7F-A78C658B5F13}"/>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7779BE1C-3205-45A3-8B44-85BD8F86098D}"/>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59A779A6-561F-44B3-AF0A-B16933A5BF1E}"/>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A08043FA-E1AE-4CBB-8C21-DDFE21D52401}"/>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68086</xdr:rowOff>
    </xdr:from>
    <xdr:to>
      <xdr:col>23</xdr:col>
      <xdr:colOff>85090</xdr:colOff>
      <xdr:row>33</xdr:row>
      <xdr:rowOff>94897</xdr:rowOff>
    </xdr:to>
    <xdr:cxnSp macro="">
      <xdr:nvCxnSpPr>
        <xdr:cNvPr id="64" name="直線コネクタ 63">
          <a:extLst>
            <a:ext uri="{FF2B5EF4-FFF2-40B4-BE49-F238E27FC236}">
              <a16:creationId xmlns:a16="http://schemas.microsoft.com/office/drawing/2014/main" id="{67479557-CE76-4B41-AE82-C393D3046202}"/>
            </a:ext>
          </a:extLst>
        </xdr:cNvPr>
        <xdr:cNvCxnSpPr/>
      </xdr:nvCxnSpPr>
      <xdr:spPr>
        <a:xfrm flipV="1">
          <a:off x="4295775" y="5447806"/>
          <a:ext cx="1270" cy="106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98724</xdr:rowOff>
    </xdr:from>
    <xdr:ext cx="405111" cy="259045"/>
    <xdr:sp macro="" textlink="">
      <xdr:nvSpPr>
        <xdr:cNvPr id="65" name="有形固定資産減価償却率最小値テキスト">
          <a:extLst>
            <a:ext uri="{FF2B5EF4-FFF2-40B4-BE49-F238E27FC236}">
              <a16:creationId xmlns:a16="http://schemas.microsoft.com/office/drawing/2014/main" id="{872903D4-2C88-41D1-9096-2CD334BA5112}"/>
            </a:ext>
          </a:extLst>
        </xdr:cNvPr>
        <xdr:cNvSpPr txBox="1"/>
      </xdr:nvSpPr>
      <xdr:spPr>
        <a:xfrm>
          <a:off x="4342765" y="6505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94897</xdr:rowOff>
    </xdr:from>
    <xdr:to>
      <xdr:col>23</xdr:col>
      <xdr:colOff>174625</xdr:colOff>
      <xdr:row>33</xdr:row>
      <xdr:rowOff>94897</xdr:rowOff>
    </xdr:to>
    <xdr:cxnSp macro="">
      <xdr:nvCxnSpPr>
        <xdr:cNvPr id="66" name="直線コネクタ 65">
          <a:extLst>
            <a:ext uri="{FF2B5EF4-FFF2-40B4-BE49-F238E27FC236}">
              <a16:creationId xmlns:a16="http://schemas.microsoft.com/office/drawing/2014/main" id="{5D0D385E-6CC6-4824-B875-B871837C181D}"/>
            </a:ext>
          </a:extLst>
        </xdr:cNvPr>
        <xdr:cNvCxnSpPr/>
      </xdr:nvCxnSpPr>
      <xdr:spPr>
        <a:xfrm>
          <a:off x="4206875" y="650903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14763</xdr:rowOff>
    </xdr:from>
    <xdr:ext cx="405111" cy="259045"/>
    <xdr:sp macro="" textlink="">
      <xdr:nvSpPr>
        <xdr:cNvPr id="67" name="有形固定資産減価償却率最大値テキスト">
          <a:extLst>
            <a:ext uri="{FF2B5EF4-FFF2-40B4-BE49-F238E27FC236}">
              <a16:creationId xmlns:a16="http://schemas.microsoft.com/office/drawing/2014/main" id="{183072D9-CF1D-482D-9CC0-EE544FE8E901}"/>
            </a:ext>
          </a:extLst>
        </xdr:cNvPr>
        <xdr:cNvSpPr txBox="1"/>
      </xdr:nvSpPr>
      <xdr:spPr>
        <a:xfrm>
          <a:off x="4342765" y="5228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68086</xdr:rowOff>
    </xdr:from>
    <xdr:to>
      <xdr:col>23</xdr:col>
      <xdr:colOff>174625</xdr:colOff>
      <xdr:row>27</xdr:row>
      <xdr:rowOff>68086</xdr:rowOff>
    </xdr:to>
    <xdr:cxnSp macro="">
      <xdr:nvCxnSpPr>
        <xdr:cNvPr id="68" name="直線コネクタ 67">
          <a:extLst>
            <a:ext uri="{FF2B5EF4-FFF2-40B4-BE49-F238E27FC236}">
              <a16:creationId xmlns:a16="http://schemas.microsoft.com/office/drawing/2014/main" id="{A4159421-9028-45B9-B6C2-6CD09913A63F}"/>
            </a:ext>
          </a:extLst>
        </xdr:cNvPr>
        <xdr:cNvCxnSpPr/>
      </xdr:nvCxnSpPr>
      <xdr:spPr>
        <a:xfrm>
          <a:off x="4206875" y="5447806"/>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161519</xdr:rowOff>
    </xdr:from>
    <xdr:ext cx="405111" cy="259045"/>
    <xdr:sp macro="" textlink="">
      <xdr:nvSpPr>
        <xdr:cNvPr id="69" name="有形固定資産減価償却率平均値テキスト">
          <a:extLst>
            <a:ext uri="{FF2B5EF4-FFF2-40B4-BE49-F238E27FC236}">
              <a16:creationId xmlns:a16="http://schemas.microsoft.com/office/drawing/2014/main" id="{CACF760F-AD83-4A06-B434-09B2012B797E}"/>
            </a:ext>
          </a:extLst>
        </xdr:cNvPr>
        <xdr:cNvSpPr txBox="1"/>
      </xdr:nvSpPr>
      <xdr:spPr>
        <a:xfrm>
          <a:off x="4342765" y="5887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138642</xdr:rowOff>
    </xdr:from>
    <xdr:to>
      <xdr:col>23</xdr:col>
      <xdr:colOff>136525</xdr:colOff>
      <xdr:row>31</xdr:row>
      <xdr:rowOff>68792</xdr:rowOff>
    </xdr:to>
    <xdr:sp macro="" textlink="">
      <xdr:nvSpPr>
        <xdr:cNvPr id="70" name="フローチャート: 判断 69">
          <a:extLst>
            <a:ext uri="{FF2B5EF4-FFF2-40B4-BE49-F238E27FC236}">
              <a16:creationId xmlns:a16="http://schemas.microsoft.com/office/drawing/2014/main" id="{7E02184B-16ED-449A-AD9C-51B6BE78F7E5}"/>
            </a:ext>
          </a:extLst>
        </xdr:cNvPr>
        <xdr:cNvSpPr/>
      </xdr:nvSpPr>
      <xdr:spPr>
        <a:xfrm>
          <a:off x="4244975" y="603080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34220</xdr:rowOff>
    </xdr:from>
    <xdr:to>
      <xdr:col>19</xdr:col>
      <xdr:colOff>187325</xdr:colOff>
      <xdr:row>29</xdr:row>
      <xdr:rowOff>135820</xdr:rowOff>
    </xdr:to>
    <xdr:sp macro="" textlink="">
      <xdr:nvSpPr>
        <xdr:cNvPr id="71" name="フローチャート: 判断 70">
          <a:extLst>
            <a:ext uri="{FF2B5EF4-FFF2-40B4-BE49-F238E27FC236}">
              <a16:creationId xmlns:a16="http://schemas.microsoft.com/office/drawing/2014/main" id="{5561B864-E0BD-4523-A3D6-21841FA2B905}"/>
            </a:ext>
          </a:extLst>
        </xdr:cNvPr>
        <xdr:cNvSpPr/>
      </xdr:nvSpPr>
      <xdr:spPr>
        <a:xfrm>
          <a:off x="3611880" y="575684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35</xdr:row>
      <xdr:rowOff>1058</xdr:rowOff>
    </xdr:from>
    <xdr:to>
      <xdr:col>15</xdr:col>
      <xdr:colOff>187325</xdr:colOff>
      <xdr:row>35</xdr:row>
      <xdr:rowOff>102658</xdr:rowOff>
    </xdr:to>
    <xdr:sp macro="" textlink="">
      <xdr:nvSpPr>
        <xdr:cNvPr id="72" name="フローチャート: 判断 71">
          <a:extLst>
            <a:ext uri="{FF2B5EF4-FFF2-40B4-BE49-F238E27FC236}">
              <a16:creationId xmlns:a16="http://schemas.microsoft.com/office/drawing/2014/main" id="{AF9BFBB8-494A-4292-9FA3-0710928327A7}"/>
            </a:ext>
          </a:extLst>
        </xdr:cNvPr>
        <xdr:cNvSpPr/>
      </xdr:nvSpPr>
      <xdr:spPr>
        <a:xfrm>
          <a:off x="2926080" y="6754283"/>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44C2FDBF-3576-4393-9094-ABEEAE17184A}"/>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A2A88274-68AC-49D7-BAC3-58BFAD025CF2}"/>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8A66B875-D02D-4885-A4A2-1B0D91344FC2}"/>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622BA5C9-74DF-4DE5-97B4-F2EDDA7EA9AB}"/>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1E7F317-4144-44DB-BDC3-BDDA4A977EFD}"/>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44097</xdr:rowOff>
    </xdr:from>
    <xdr:to>
      <xdr:col>23</xdr:col>
      <xdr:colOff>136525</xdr:colOff>
      <xdr:row>33</xdr:row>
      <xdr:rowOff>145697</xdr:rowOff>
    </xdr:to>
    <xdr:sp macro="" textlink="">
      <xdr:nvSpPr>
        <xdr:cNvPr id="78" name="楕円 77">
          <a:extLst>
            <a:ext uri="{FF2B5EF4-FFF2-40B4-BE49-F238E27FC236}">
              <a16:creationId xmlns:a16="http://schemas.microsoft.com/office/drawing/2014/main" id="{5951170B-6EDC-4315-8464-6911AEEEA38E}"/>
            </a:ext>
          </a:extLst>
        </xdr:cNvPr>
        <xdr:cNvSpPr/>
      </xdr:nvSpPr>
      <xdr:spPr>
        <a:xfrm>
          <a:off x="4244975" y="645632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130474</xdr:rowOff>
    </xdr:from>
    <xdr:ext cx="405111" cy="259045"/>
    <xdr:sp macro="" textlink="">
      <xdr:nvSpPr>
        <xdr:cNvPr id="79" name="有形固定資産減価償却率該当値テキスト">
          <a:extLst>
            <a:ext uri="{FF2B5EF4-FFF2-40B4-BE49-F238E27FC236}">
              <a16:creationId xmlns:a16="http://schemas.microsoft.com/office/drawing/2014/main" id="{414C60D6-499E-4CD7-8594-7F1657F67B01}"/>
            </a:ext>
          </a:extLst>
        </xdr:cNvPr>
        <xdr:cNvSpPr txBox="1"/>
      </xdr:nvSpPr>
      <xdr:spPr>
        <a:xfrm>
          <a:off x="4342765" y="637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92075</xdr:rowOff>
    </xdr:from>
    <xdr:to>
      <xdr:col>19</xdr:col>
      <xdr:colOff>187325</xdr:colOff>
      <xdr:row>34</xdr:row>
      <xdr:rowOff>22225</xdr:rowOff>
    </xdr:to>
    <xdr:sp macro="" textlink="">
      <xdr:nvSpPr>
        <xdr:cNvPr id="80" name="楕円 79">
          <a:extLst>
            <a:ext uri="{FF2B5EF4-FFF2-40B4-BE49-F238E27FC236}">
              <a16:creationId xmlns:a16="http://schemas.microsoft.com/office/drawing/2014/main" id="{4EB35DA9-2AF4-45BD-95E6-AB5684324EC3}"/>
            </a:ext>
          </a:extLst>
        </xdr:cNvPr>
        <xdr:cNvSpPr/>
      </xdr:nvSpPr>
      <xdr:spPr>
        <a:xfrm>
          <a:off x="3611880" y="6506210"/>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94897</xdr:rowOff>
    </xdr:from>
    <xdr:to>
      <xdr:col>23</xdr:col>
      <xdr:colOff>85725</xdr:colOff>
      <xdr:row>33</xdr:row>
      <xdr:rowOff>142875</xdr:rowOff>
    </xdr:to>
    <xdr:cxnSp macro="">
      <xdr:nvCxnSpPr>
        <xdr:cNvPr id="81" name="直線コネクタ 80">
          <a:extLst>
            <a:ext uri="{FF2B5EF4-FFF2-40B4-BE49-F238E27FC236}">
              <a16:creationId xmlns:a16="http://schemas.microsoft.com/office/drawing/2014/main" id="{3424A105-8DE7-4B96-A546-EBAC76F11981}"/>
            </a:ext>
          </a:extLst>
        </xdr:cNvPr>
        <xdr:cNvCxnSpPr/>
      </xdr:nvCxnSpPr>
      <xdr:spPr>
        <a:xfrm flipV="1">
          <a:off x="3656965" y="6509032"/>
          <a:ext cx="640715" cy="4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152347</xdr:rowOff>
    </xdr:from>
    <xdr:ext cx="405111" cy="259045"/>
    <xdr:sp macro="" textlink="">
      <xdr:nvSpPr>
        <xdr:cNvPr id="82" name="n_1aveValue有形固定資産減価償却率">
          <a:extLst>
            <a:ext uri="{FF2B5EF4-FFF2-40B4-BE49-F238E27FC236}">
              <a16:creationId xmlns:a16="http://schemas.microsoft.com/office/drawing/2014/main" id="{60CBE354-5B53-4A8B-A405-43BC2669228D}"/>
            </a:ext>
          </a:extLst>
        </xdr:cNvPr>
        <xdr:cNvSpPr txBox="1"/>
      </xdr:nvSpPr>
      <xdr:spPr>
        <a:xfrm>
          <a:off x="3464569" y="5533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119185</xdr:rowOff>
    </xdr:from>
    <xdr:ext cx="405111" cy="259045"/>
    <xdr:sp macro="" textlink="">
      <xdr:nvSpPr>
        <xdr:cNvPr id="83" name="n_2aveValue有形固定資産減価償却率">
          <a:extLst>
            <a:ext uri="{FF2B5EF4-FFF2-40B4-BE49-F238E27FC236}">
              <a16:creationId xmlns:a16="http://schemas.microsoft.com/office/drawing/2014/main" id="{63E2CB70-597C-402E-9FC9-9C0D07608A93}"/>
            </a:ext>
          </a:extLst>
        </xdr:cNvPr>
        <xdr:cNvSpPr txBox="1"/>
      </xdr:nvSpPr>
      <xdr:spPr>
        <a:xfrm>
          <a:off x="2793374" y="653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13352</xdr:rowOff>
    </xdr:from>
    <xdr:ext cx="405111" cy="259045"/>
    <xdr:sp macro="" textlink="">
      <xdr:nvSpPr>
        <xdr:cNvPr id="84" name="n_1mainValue有形固定資産減価償却率">
          <a:extLst>
            <a:ext uri="{FF2B5EF4-FFF2-40B4-BE49-F238E27FC236}">
              <a16:creationId xmlns:a16="http://schemas.microsoft.com/office/drawing/2014/main" id="{8D5A5760-B442-45F6-8672-E8540323D314}"/>
            </a:ext>
          </a:extLst>
        </xdr:cNvPr>
        <xdr:cNvSpPr txBox="1"/>
      </xdr:nvSpPr>
      <xdr:spPr>
        <a:xfrm>
          <a:off x="3464569"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a:extLst>
            <a:ext uri="{FF2B5EF4-FFF2-40B4-BE49-F238E27FC236}">
              <a16:creationId xmlns:a16="http://schemas.microsoft.com/office/drawing/2014/main" id="{3D630841-311D-4963-9580-5BCC55698129}"/>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a:extLst>
            <a:ext uri="{FF2B5EF4-FFF2-40B4-BE49-F238E27FC236}">
              <a16:creationId xmlns:a16="http://schemas.microsoft.com/office/drawing/2014/main" id="{BB5C5936-BCCD-4E01-996A-C718D4E6BB43}"/>
            </a:ext>
          </a:extLst>
        </xdr:cNvPr>
        <xdr:cNvSpPr/>
      </xdr:nvSpPr>
      <xdr:spPr>
        <a:xfrm>
          <a:off x="11023831" y="4607497"/>
          <a:ext cx="1180637"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a:extLst>
            <a:ext uri="{FF2B5EF4-FFF2-40B4-BE49-F238E27FC236}">
              <a16:creationId xmlns:a16="http://schemas.microsoft.com/office/drawing/2014/main" id="{6488596F-2DAE-42BE-B02E-184B744C8352}"/>
            </a:ext>
          </a:extLst>
        </xdr:cNvPr>
        <xdr:cNvSpPr/>
      </xdr:nvSpPr>
      <xdr:spPr>
        <a:xfrm>
          <a:off x="12522918" y="4585111"/>
          <a:ext cx="69642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a:extLst>
            <a:ext uri="{FF2B5EF4-FFF2-40B4-BE49-F238E27FC236}">
              <a16:creationId xmlns:a16="http://schemas.microsoft.com/office/drawing/2014/main" id="{E81FADDB-9E31-4A0E-84B2-9386401ACBFB}"/>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a:extLst>
            <a:ext uri="{FF2B5EF4-FFF2-40B4-BE49-F238E27FC236}">
              <a16:creationId xmlns:a16="http://schemas.microsoft.com/office/drawing/2014/main" id="{C8FBB90D-5C48-4769-B6BE-DBCD7CAF4650}"/>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a:extLst>
            <a:ext uri="{FF2B5EF4-FFF2-40B4-BE49-F238E27FC236}">
              <a16:creationId xmlns:a16="http://schemas.microsoft.com/office/drawing/2014/main" id="{CD347248-5466-4E4E-8B1D-3678355683DD}"/>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a:extLst>
            <a:ext uri="{FF2B5EF4-FFF2-40B4-BE49-F238E27FC236}">
              <a16:creationId xmlns:a16="http://schemas.microsoft.com/office/drawing/2014/main" id="{7D08E6C1-B1C7-4B66-9800-9BE1A67C0A2B}"/>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a:extLst>
            <a:ext uri="{FF2B5EF4-FFF2-40B4-BE49-F238E27FC236}">
              <a16:creationId xmlns:a16="http://schemas.microsoft.com/office/drawing/2014/main" id="{0A878715-F883-41F9-B22A-6F43ED0B7B73}"/>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a:extLst>
            <a:ext uri="{FF2B5EF4-FFF2-40B4-BE49-F238E27FC236}">
              <a16:creationId xmlns:a16="http://schemas.microsoft.com/office/drawing/2014/main" id="{9234ABFD-4365-47F9-8078-984234C56B1A}"/>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a:extLst>
            <a:ext uri="{FF2B5EF4-FFF2-40B4-BE49-F238E27FC236}">
              <a16:creationId xmlns:a16="http://schemas.microsoft.com/office/drawing/2014/main" id="{EE2A7902-183B-4596-A3E3-76F5F4D10B61}"/>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a:extLst>
            <a:ext uri="{FF2B5EF4-FFF2-40B4-BE49-F238E27FC236}">
              <a16:creationId xmlns:a16="http://schemas.microsoft.com/office/drawing/2014/main" id="{417AF983-27C6-4C90-8197-9C3DCD58D6D8}"/>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a:extLst>
            <a:ext uri="{FF2B5EF4-FFF2-40B4-BE49-F238E27FC236}">
              <a16:creationId xmlns:a16="http://schemas.microsoft.com/office/drawing/2014/main" id="{A52C86A1-C393-4D1A-8883-3DAE191DABAC}"/>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a:extLst>
            <a:ext uri="{FF2B5EF4-FFF2-40B4-BE49-F238E27FC236}">
              <a16:creationId xmlns:a16="http://schemas.microsoft.com/office/drawing/2014/main" id="{1BB1A831-3DC1-4DDA-A4FE-7DDA9279DCC8}"/>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いずれの平均よりも上回っている状況である。近年実施した施設の更新等により将来負担額が増加しているとともに、公債費の増加により償還財源が圧迫されていることが要因と考えられる。分母の償還財源については、当市の経常収支比率が比較的高い状況にあること、今後も経常財源に余裕が生じることは想定されないこと等を鑑みると減少傾向にあると考えられる。また、分子の将来負担額は減少傾向にあるが、今後多数の資産の更新が必要となるため増加することが想定される。結果として、債務償還可能年数は悪化していくことが考えられるが、更新費用の平準化を図るとともに交付税算入のある地方債の発行に努めることで抑制を図っていく。</a:t>
          </a:r>
        </a:p>
      </xdr:txBody>
    </xdr:sp>
    <xdr:clientData/>
  </xdr:twoCellAnchor>
  <xdr:oneCellAnchor>
    <xdr:from>
      <xdr:col>57</xdr:col>
      <xdr:colOff>111125</xdr:colOff>
      <xdr:row>23</xdr:row>
      <xdr:rowOff>47625</xdr:rowOff>
    </xdr:from>
    <xdr:ext cx="349839" cy="225703"/>
    <xdr:sp macro="" textlink="">
      <xdr:nvSpPr>
        <xdr:cNvPr id="98" name="テキスト ボックス 97">
          <a:extLst>
            <a:ext uri="{FF2B5EF4-FFF2-40B4-BE49-F238E27FC236}">
              <a16:creationId xmlns:a16="http://schemas.microsoft.com/office/drawing/2014/main" id="{760F8371-A994-4185-A461-1C328D6F06AA}"/>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a:extLst>
            <a:ext uri="{FF2B5EF4-FFF2-40B4-BE49-F238E27FC236}">
              <a16:creationId xmlns:a16="http://schemas.microsoft.com/office/drawing/2014/main" id="{9086E0A5-5F47-421D-AFFC-62B0693BF602}"/>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0" name="テキスト ボックス 99">
          <a:extLst>
            <a:ext uri="{FF2B5EF4-FFF2-40B4-BE49-F238E27FC236}">
              <a16:creationId xmlns:a16="http://schemas.microsoft.com/office/drawing/2014/main" id="{44A89DAB-4F94-4433-A680-6A741C9F6B50}"/>
            </a:ext>
          </a:extLst>
        </xdr:cNvPr>
        <xdr:cNvSpPr txBox="1"/>
      </xdr:nvSpPr>
      <xdr:spPr>
        <a:xfrm>
          <a:off x="9856983" y="69991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a:extLst>
            <a:ext uri="{FF2B5EF4-FFF2-40B4-BE49-F238E27FC236}">
              <a16:creationId xmlns:a16="http://schemas.microsoft.com/office/drawing/2014/main" id="{0B68318E-A606-4BB0-A43F-B0C2605C64D2}"/>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a:extLst>
            <a:ext uri="{FF2B5EF4-FFF2-40B4-BE49-F238E27FC236}">
              <a16:creationId xmlns:a16="http://schemas.microsoft.com/office/drawing/2014/main" id="{76543924-4879-4D03-9D9F-4B6526228063}"/>
            </a:ext>
          </a:extLst>
        </xdr:cNvPr>
        <xdr:cNvSpPr txBox="1"/>
      </xdr:nvSpPr>
      <xdr:spPr>
        <a:xfrm>
          <a:off x="9856983" y="663550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a:extLst>
            <a:ext uri="{FF2B5EF4-FFF2-40B4-BE49-F238E27FC236}">
              <a16:creationId xmlns:a16="http://schemas.microsoft.com/office/drawing/2014/main" id="{C2132546-43CE-4B57-807B-25F38A5E10C1}"/>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a:extLst>
            <a:ext uri="{FF2B5EF4-FFF2-40B4-BE49-F238E27FC236}">
              <a16:creationId xmlns:a16="http://schemas.microsoft.com/office/drawing/2014/main" id="{CD9ADA4C-89D5-4345-A392-A62FA2466E6E}"/>
            </a:ext>
          </a:extLst>
        </xdr:cNvPr>
        <xdr:cNvSpPr txBox="1"/>
      </xdr:nvSpPr>
      <xdr:spPr>
        <a:xfrm>
          <a:off x="9856983" y="627948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a:extLst>
            <a:ext uri="{FF2B5EF4-FFF2-40B4-BE49-F238E27FC236}">
              <a16:creationId xmlns:a16="http://schemas.microsoft.com/office/drawing/2014/main" id="{E5CF7F7A-AC0A-4011-B381-95C3418ED0F0}"/>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a:extLst>
            <a:ext uri="{FF2B5EF4-FFF2-40B4-BE49-F238E27FC236}">
              <a16:creationId xmlns:a16="http://schemas.microsoft.com/office/drawing/2014/main" id="{9E99E682-B692-4147-B32E-AE41DDE56F06}"/>
            </a:ext>
          </a:extLst>
        </xdr:cNvPr>
        <xdr:cNvSpPr txBox="1"/>
      </xdr:nvSpPr>
      <xdr:spPr>
        <a:xfrm>
          <a:off x="9856983" y="591583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a:extLst>
            <a:ext uri="{FF2B5EF4-FFF2-40B4-BE49-F238E27FC236}">
              <a16:creationId xmlns:a16="http://schemas.microsoft.com/office/drawing/2014/main" id="{C82C1102-6067-43CB-8E9C-E6E5BFE59E86}"/>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a:extLst>
            <a:ext uri="{FF2B5EF4-FFF2-40B4-BE49-F238E27FC236}">
              <a16:creationId xmlns:a16="http://schemas.microsoft.com/office/drawing/2014/main" id="{A3C4A68F-8484-4C8E-A46B-9316B29361AB}"/>
            </a:ext>
          </a:extLst>
        </xdr:cNvPr>
        <xdr:cNvSpPr txBox="1"/>
      </xdr:nvSpPr>
      <xdr:spPr>
        <a:xfrm>
          <a:off x="9856983" y="556172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a:extLst>
            <a:ext uri="{FF2B5EF4-FFF2-40B4-BE49-F238E27FC236}">
              <a16:creationId xmlns:a16="http://schemas.microsoft.com/office/drawing/2014/main" id="{B30B5B6F-9B0D-419F-A74E-A1536D3A6CC8}"/>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a:extLst>
            <a:ext uri="{FF2B5EF4-FFF2-40B4-BE49-F238E27FC236}">
              <a16:creationId xmlns:a16="http://schemas.microsoft.com/office/drawing/2014/main" id="{E3498B93-F896-4C92-927A-E5621AFB061E}"/>
            </a:ext>
          </a:extLst>
        </xdr:cNvPr>
        <xdr:cNvSpPr txBox="1"/>
      </xdr:nvSpPr>
      <xdr:spPr>
        <a:xfrm>
          <a:off x="9801876"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a:extLst>
            <a:ext uri="{FF2B5EF4-FFF2-40B4-BE49-F238E27FC236}">
              <a16:creationId xmlns:a16="http://schemas.microsoft.com/office/drawing/2014/main" id="{C2FE7FBB-B94C-4FD0-8F92-7B0C6B5C5DF6}"/>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a:extLst>
            <a:ext uri="{FF2B5EF4-FFF2-40B4-BE49-F238E27FC236}">
              <a16:creationId xmlns:a16="http://schemas.microsoft.com/office/drawing/2014/main" id="{88ED6166-2A2B-458E-9A96-6B2DC997F7F5}"/>
            </a:ext>
          </a:extLst>
        </xdr:cNvPr>
        <xdr:cNvSpPr txBox="1"/>
      </xdr:nvSpPr>
      <xdr:spPr>
        <a:xfrm>
          <a:off x="9801876"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a:extLst>
            <a:ext uri="{FF2B5EF4-FFF2-40B4-BE49-F238E27FC236}">
              <a16:creationId xmlns:a16="http://schemas.microsoft.com/office/drawing/2014/main" id="{8F6A4C15-3B81-4FF2-ADC2-84EE5853CAC6}"/>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115358</xdr:rowOff>
    </xdr:to>
    <xdr:cxnSp macro="">
      <xdr:nvCxnSpPr>
        <xdr:cNvPr id="114" name="直線コネクタ 113">
          <a:extLst>
            <a:ext uri="{FF2B5EF4-FFF2-40B4-BE49-F238E27FC236}">
              <a16:creationId xmlns:a16="http://schemas.microsoft.com/office/drawing/2014/main" id="{44CC745A-9358-49E7-AACC-12D8B29A143F}"/>
            </a:ext>
          </a:extLst>
        </xdr:cNvPr>
        <xdr:cNvCxnSpPr/>
      </xdr:nvCxnSpPr>
      <xdr:spPr>
        <a:xfrm flipV="1">
          <a:off x="13313410" y="5513493"/>
          <a:ext cx="1269" cy="1183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340478" cy="259045"/>
    <xdr:sp macro="" textlink="">
      <xdr:nvSpPr>
        <xdr:cNvPr id="115" name="債務償還可能年数最小値テキスト">
          <a:extLst>
            <a:ext uri="{FF2B5EF4-FFF2-40B4-BE49-F238E27FC236}">
              <a16:creationId xmlns:a16="http://schemas.microsoft.com/office/drawing/2014/main" id="{8B64A84D-6A35-4D97-826F-60B60D88DC22}"/>
            </a:ext>
          </a:extLst>
        </xdr:cNvPr>
        <xdr:cNvSpPr txBox="1"/>
      </xdr:nvSpPr>
      <xdr:spPr>
        <a:xfrm>
          <a:off x="13369925" y="67028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16" name="直線コネクタ 115">
          <a:extLst>
            <a:ext uri="{FF2B5EF4-FFF2-40B4-BE49-F238E27FC236}">
              <a16:creationId xmlns:a16="http://schemas.microsoft.com/office/drawing/2014/main" id="{DC981178-E6D6-407F-BB84-7BF45BFB06AD}"/>
            </a:ext>
          </a:extLst>
        </xdr:cNvPr>
        <xdr:cNvCxnSpPr/>
      </xdr:nvCxnSpPr>
      <xdr:spPr>
        <a:xfrm>
          <a:off x="13251180" y="669713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340478" cy="259045"/>
    <xdr:sp macro="" textlink="">
      <xdr:nvSpPr>
        <xdr:cNvPr id="117" name="債務償還可能年数最大値テキスト">
          <a:extLst>
            <a:ext uri="{FF2B5EF4-FFF2-40B4-BE49-F238E27FC236}">
              <a16:creationId xmlns:a16="http://schemas.microsoft.com/office/drawing/2014/main" id="{6D95D824-7B0F-41D5-B3D0-C67E860752B3}"/>
            </a:ext>
          </a:extLst>
        </xdr:cNvPr>
        <xdr:cNvSpPr txBox="1"/>
      </xdr:nvSpPr>
      <xdr:spPr>
        <a:xfrm>
          <a:off x="13369925" y="5284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18" name="直線コネクタ 117">
          <a:extLst>
            <a:ext uri="{FF2B5EF4-FFF2-40B4-BE49-F238E27FC236}">
              <a16:creationId xmlns:a16="http://schemas.microsoft.com/office/drawing/2014/main" id="{4243D45D-481B-49C8-A74C-ACEDE24B6D6E}"/>
            </a:ext>
          </a:extLst>
        </xdr:cNvPr>
        <xdr:cNvCxnSpPr/>
      </xdr:nvCxnSpPr>
      <xdr:spPr>
        <a:xfrm>
          <a:off x="13251180" y="551349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171044</xdr:rowOff>
    </xdr:from>
    <xdr:ext cx="340478" cy="259045"/>
    <xdr:sp macro="" textlink="">
      <xdr:nvSpPr>
        <xdr:cNvPr id="119" name="債務償還可能年数平均値テキスト">
          <a:extLst>
            <a:ext uri="{FF2B5EF4-FFF2-40B4-BE49-F238E27FC236}">
              <a16:creationId xmlns:a16="http://schemas.microsoft.com/office/drawing/2014/main" id="{F2D09A4D-EF22-4D4C-8632-C9932F44D1CB}"/>
            </a:ext>
          </a:extLst>
        </xdr:cNvPr>
        <xdr:cNvSpPr txBox="1"/>
      </xdr:nvSpPr>
      <xdr:spPr>
        <a:xfrm>
          <a:off x="13369925" y="607082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21167</xdr:rowOff>
    </xdr:from>
    <xdr:to>
      <xdr:col>76</xdr:col>
      <xdr:colOff>73025</xdr:colOff>
      <xdr:row>31</xdr:row>
      <xdr:rowOff>122767</xdr:rowOff>
    </xdr:to>
    <xdr:sp macro="" textlink="">
      <xdr:nvSpPr>
        <xdr:cNvPr id="120" name="フローチャート: 判断 119">
          <a:extLst>
            <a:ext uri="{FF2B5EF4-FFF2-40B4-BE49-F238E27FC236}">
              <a16:creationId xmlns:a16="http://schemas.microsoft.com/office/drawing/2014/main" id="{81E158B2-47CE-4414-B30C-8836C71F0C40}"/>
            </a:ext>
          </a:extLst>
        </xdr:cNvPr>
        <xdr:cNvSpPr/>
      </xdr:nvSpPr>
      <xdr:spPr>
        <a:xfrm>
          <a:off x="13289280" y="6084782"/>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DA336618-10C6-4B0E-925C-581486F38BFB}"/>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08F2FDB5-8180-4A75-9237-4AE4D0BD0E2A}"/>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16BE9874-C599-408A-87F2-18BB628CA54A}"/>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BFDADFFB-325E-4DE4-8195-2988049B70E0}"/>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DEBDFBFE-AFA0-40CF-ADD0-558FDB2A6A4E}"/>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77258</xdr:rowOff>
    </xdr:from>
    <xdr:to>
      <xdr:col>76</xdr:col>
      <xdr:colOff>73025</xdr:colOff>
      <xdr:row>28</xdr:row>
      <xdr:rowOff>7408</xdr:rowOff>
    </xdr:to>
    <xdr:sp macro="" textlink="">
      <xdr:nvSpPr>
        <xdr:cNvPr id="126" name="楕円 125">
          <a:extLst>
            <a:ext uri="{FF2B5EF4-FFF2-40B4-BE49-F238E27FC236}">
              <a16:creationId xmlns:a16="http://schemas.microsoft.com/office/drawing/2014/main" id="{FB1B3E6F-591A-4A28-8BFA-3AAB20749452}"/>
            </a:ext>
          </a:extLst>
        </xdr:cNvPr>
        <xdr:cNvSpPr/>
      </xdr:nvSpPr>
      <xdr:spPr>
        <a:xfrm>
          <a:off x="13289280" y="5458883"/>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30285</xdr:rowOff>
    </xdr:from>
    <xdr:ext cx="340478" cy="259045"/>
    <xdr:sp macro="" textlink="">
      <xdr:nvSpPr>
        <xdr:cNvPr id="127" name="債務償還可能年数該当値テキスト">
          <a:extLst>
            <a:ext uri="{FF2B5EF4-FFF2-40B4-BE49-F238E27FC236}">
              <a16:creationId xmlns:a16="http://schemas.microsoft.com/office/drawing/2014/main" id="{D37B7FD5-7FAA-4CBF-BD9E-A56EC1890D7A}"/>
            </a:ext>
          </a:extLst>
        </xdr:cNvPr>
        <xdr:cNvSpPr txBox="1"/>
      </xdr:nvSpPr>
      <xdr:spPr>
        <a:xfrm>
          <a:off x="13369925" y="54100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a:extLst>
            <a:ext uri="{FF2B5EF4-FFF2-40B4-BE49-F238E27FC236}">
              <a16:creationId xmlns:a16="http://schemas.microsoft.com/office/drawing/2014/main" id="{5A4F5871-730E-4EC5-AC3B-059367E30485}"/>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a:extLst>
            <a:ext uri="{FF2B5EF4-FFF2-40B4-BE49-F238E27FC236}">
              <a16:creationId xmlns:a16="http://schemas.microsoft.com/office/drawing/2014/main" id="{AC34AFCA-DC84-457B-8E4B-FE7234933C89}"/>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a:extLst>
            <a:ext uri="{FF2B5EF4-FFF2-40B4-BE49-F238E27FC236}">
              <a16:creationId xmlns:a16="http://schemas.microsoft.com/office/drawing/2014/main" id="{AD29AB9B-F75A-4508-BD65-33F3BAAA24A6}"/>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a:extLst>
            <a:ext uri="{FF2B5EF4-FFF2-40B4-BE49-F238E27FC236}">
              <a16:creationId xmlns:a16="http://schemas.microsoft.com/office/drawing/2014/main" id="{09ECE53D-89F8-4326-A89B-20EF5E2637E8}"/>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a:extLst>
            <a:ext uri="{FF2B5EF4-FFF2-40B4-BE49-F238E27FC236}">
              <a16:creationId xmlns:a16="http://schemas.microsoft.com/office/drawing/2014/main" id="{D10DB2F4-EE4D-4229-8A1A-5FB45AF77048}"/>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a:extLst>
            <a:ext uri="{FF2B5EF4-FFF2-40B4-BE49-F238E27FC236}">
              <a16:creationId xmlns:a16="http://schemas.microsoft.com/office/drawing/2014/main" id="{D04F6E21-3A93-4434-81FB-2E155391823A}"/>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9BD93B0-49E0-4D51-977E-005F45E2EC3F}"/>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696B2CC-FB9B-48C9-902F-82C6A4961D08}"/>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6B471A2-024F-4107-B96C-36B0189575D6}"/>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BD4EB58-E245-4372-9FA8-FBCAE2CF4723}"/>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1325424-A417-4A9C-AF0D-C11EC2921895}"/>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16CACBE-A982-4A93-843D-E51D09DE03D7}"/>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B193B92-E010-4652-8A0C-847F236BD9AE}"/>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5CF420F-0283-4AC2-BC00-21281195458C}"/>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8DBF6A3-1E2B-46FF-8733-C4C08C494F56}"/>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6725B22-10CB-434B-AF52-F7D1FE7DC41A}"/>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174,050
173,332
524.20
82,655,028
81,924,880
525,684
42,324,533
89,577,409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035FC9A-D72C-4E94-84A8-EBBB9409C654}"/>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AD74BA3-58CF-46F2-9255-6989CD178E46}"/>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6BA8277-27DE-4CAA-BCB9-ECA7F349C41C}"/>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DC229FE-EB2F-4BA1-A962-BA114E591FFF}"/>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626824A-4C96-43A4-B4D1-B3DFB0646D18}"/>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C4183A6-5A07-4991-86B9-C03A8D2C3601}"/>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4252480-BC46-4061-B437-67FA84617622}"/>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055C578-F705-4584-AE92-45290B5B67E9}"/>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51F63A6-B9F2-42C3-908D-E0385D8BA933}"/>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93DED32-21C0-476D-90C7-4CA287026CE4}"/>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ADF2464-B469-486A-9C46-C714CBDAC6D2}"/>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E0DE797-4C37-425C-8D71-060AC399ECC3}"/>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AC71E40-16B5-4909-9021-9F092B8EA6DD}"/>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A094675-10B6-43A0-B8B9-86AE79794D68}"/>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60220F3-DEA9-4EC2-87F2-86B26E21E497}"/>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3968C69-55AD-40D3-8174-50CA52B41803}"/>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3F2236E-4C68-4630-AEA1-1F2F17A03A07}"/>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6FF7CAF-6B2A-4712-9F9B-0CAC027BAFED}"/>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9D611F13-780C-4A97-BA7B-C7C1F077B870}"/>
            </a:ext>
          </a:extLst>
        </xdr:cNvPr>
        <xdr:cNvSpPr txBox="1"/>
      </xdr:nvSpPr>
      <xdr:spPr>
        <a:xfrm>
          <a:off x="645160" y="31076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AD4019D-017E-403B-A7A0-6D1CD0595FFB}"/>
            </a:ext>
          </a:extLst>
        </xdr:cNvPr>
        <xdr:cNvSpPr txBox="1"/>
      </xdr:nvSpPr>
      <xdr:spPr>
        <a:xfrm>
          <a:off x="64516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ADC3F1D-7FFF-4E72-919F-49F63D15533F}"/>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A7C2FE0-4C12-4398-A49E-C7ADFF44381B}"/>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E07914B-E990-44BD-BB0F-48EA6FE5000D}"/>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EA23CB6-97C0-4423-8C31-DC790D79498F}"/>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075DAED-D5EA-4FCA-B6E2-DABD3A10F11F}"/>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D4BF1EB-EEE8-4C03-84EA-4D880A2A9774}"/>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39EFD28-5FF7-4813-81B9-7A5ED98B86BD}"/>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4023A1E-E18A-494A-8964-AE5827329A96}"/>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24B9964-9A8D-4079-8195-16D95DA40773}"/>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8B874CC-4BE3-488C-9EF3-3DAEDC016A31}"/>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EF2E755-C702-4341-B9D3-491870B0706F}"/>
            </a:ext>
          </a:extLst>
        </xdr:cNvPr>
        <xdr:cNvSpPr txBox="1"/>
      </xdr:nvSpPr>
      <xdr:spPr>
        <a:xfrm>
          <a:off x="343701" y="7475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1746CFBB-D0C0-4B78-9402-3A80BDE86AF4}"/>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8EA183F5-BF99-4257-8F8C-0F8BF34E62FC}"/>
            </a:ext>
          </a:extLst>
        </xdr:cNvPr>
        <xdr:cNvSpPr txBox="1"/>
      </xdr:nvSpPr>
      <xdr:spPr>
        <a:xfrm>
          <a:off x="343701" y="7094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895D83E3-D528-467D-8EC3-004CB82037CA}"/>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30270BDF-62FB-4314-B624-BADBE4D47DC9}"/>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84E179E7-56D5-48AE-B643-07D8616A80D0}"/>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2F1E002A-F488-4953-B4EB-C743B5895F00}"/>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24B30FA7-B628-41EE-BB98-D6AC6B0960D0}"/>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1FEB71C4-40C8-49A6-971C-C6A0CB9D21D0}"/>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13D1A10C-8BF4-423D-9841-0CDE4794DD08}"/>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68EB7A06-92EC-45FC-BDBE-7694D59EBE6E}"/>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72414205-5AF2-4EAA-ADB6-194FA39DABD6}"/>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5070EC49-D80C-4558-921C-5B2A47A0D1BC}"/>
            </a:ext>
          </a:extLst>
        </xdr:cNvPr>
        <xdr:cNvSpPr txBox="1"/>
      </xdr:nvSpPr>
      <xdr:spPr>
        <a:xfrm>
          <a:off x="2738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7948B5DE-6AD9-453A-BEF8-FA55592CDEFB}"/>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42</xdr:row>
      <xdr:rowOff>68580</xdr:rowOff>
    </xdr:to>
    <xdr:cxnSp macro="">
      <xdr:nvCxnSpPr>
        <xdr:cNvPr id="56" name="直線コネクタ 55">
          <a:extLst>
            <a:ext uri="{FF2B5EF4-FFF2-40B4-BE49-F238E27FC236}">
              <a16:creationId xmlns:a16="http://schemas.microsoft.com/office/drawing/2014/main" id="{CB5147A5-1922-46A7-9705-FDDEB898D103}"/>
            </a:ext>
          </a:extLst>
        </xdr:cNvPr>
        <xdr:cNvCxnSpPr/>
      </xdr:nvCxnSpPr>
      <xdr:spPr>
        <a:xfrm flipV="1">
          <a:off x="4173855" y="592074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72407</xdr:rowOff>
    </xdr:from>
    <xdr:ext cx="405111" cy="259045"/>
    <xdr:sp macro="" textlink="">
      <xdr:nvSpPr>
        <xdr:cNvPr id="57" name="【道路】&#10;有形固定資産減価償却率最小値テキスト">
          <a:extLst>
            <a:ext uri="{FF2B5EF4-FFF2-40B4-BE49-F238E27FC236}">
              <a16:creationId xmlns:a16="http://schemas.microsoft.com/office/drawing/2014/main" id="{5AF2A99F-37CA-4146-9BA5-D8BBE4642371}"/>
            </a:ext>
          </a:extLst>
        </xdr:cNvPr>
        <xdr:cNvSpPr txBox="1"/>
      </xdr:nvSpPr>
      <xdr:spPr>
        <a:xfrm>
          <a:off x="4212590"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68580</xdr:rowOff>
    </xdr:from>
    <xdr:to>
      <xdr:col>24</xdr:col>
      <xdr:colOff>152400</xdr:colOff>
      <xdr:row>42</xdr:row>
      <xdr:rowOff>68580</xdr:rowOff>
    </xdr:to>
    <xdr:cxnSp macro="">
      <xdr:nvCxnSpPr>
        <xdr:cNvPr id="58" name="直線コネクタ 57">
          <a:extLst>
            <a:ext uri="{FF2B5EF4-FFF2-40B4-BE49-F238E27FC236}">
              <a16:creationId xmlns:a16="http://schemas.microsoft.com/office/drawing/2014/main" id="{A6708070-BCE5-470B-A998-F3ECDE06955E}"/>
            </a:ext>
          </a:extLst>
        </xdr:cNvPr>
        <xdr:cNvCxnSpPr/>
      </xdr:nvCxnSpPr>
      <xdr:spPr>
        <a:xfrm>
          <a:off x="4112260" y="72675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道路】&#10;有形固定資産減価償却率最大値テキスト">
          <a:extLst>
            <a:ext uri="{FF2B5EF4-FFF2-40B4-BE49-F238E27FC236}">
              <a16:creationId xmlns:a16="http://schemas.microsoft.com/office/drawing/2014/main" id="{BB490678-5A27-4365-9479-F7B23B1CC756}"/>
            </a:ext>
          </a:extLst>
        </xdr:cNvPr>
        <xdr:cNvSpPr txBox="1"/>
      </xdr:nvSpPr>
      <xdr:spPr>
        <a:xfrm>
          <a:off x="4212590" y="570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a:extLst>
            <a:ext uri="{FF2B5EF4-FFF2-40B4-BE49-F238E27FC236}">
              <a16:creationId xmlns:a16="http://schemas.microsoft.com/office/drawing/2014/main" id="{5B7D8DD7-A908-46E1-893B-24C6AEF65143}"/>
            </a:ext>
          </a:extLst>
        </xdr:cNvPr>
        <xdr:cNvCxnSpPr/>
      </xdr:nvCxnSpPr>
      <xdr:spPr>
        <a:xfrm>
          <a:off x="4112260" y="5920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120667</xdr:rowOff>
    </xdr:from>
    <xdr:ext cx="405111" cy="259045"/>
    <xdr:sp macro="" textlink="">
      <xdr:nvSpPr>
        <xdr:cNvPr id="61" name="【道路】&#10;有形固定資産減価償却率平均値テキスト">
          <a:extLst>
            <a:ext uri="{FF2B5EF4-FFF2-40B4-BE49-F238E27FC236}">
              <a16:creationId xmlns:a16="http://schemas.microsoft.com/office/drawing/2014/main" id="{97B70506-CF1A-4265-995C-E1F75B71F09D}"/>
            </a:ext>
          </a:extLst>
        </xdr:cNvPr>
        <xdr:cNvSpPr txBox="1"/>
      </xdr:nvSpPr>
      <xdr:spPr>
        <a:xfrm>
          <a:off x="4212590" y="6809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97790</xdr:rowOff>
    </xdr:from>
    <xdr:to>
      <xdr:col>24</xdr:col>
      <xdr:colOff>114300</xdr:colOff>
      <xdr:row>41</xdr:row>
      <xdr:rowOff>27940</xdr:rowOff>
    </xdr:to>
    <xdr:sp macro="" textlink="">
      <xdr:nvSpPr>
        <xdr:cNvPr id="62" name="フローチャート: 判断 61">
          <a:extLst>
            <a:ext uri="{FF2B5EF4-FFF2-40B4-BE49-F238E27FC236}">
              <a16:creationId xmlns:a16="http://schemas.microsoft.com/office/drawing/2014/main" id="{92093671-4FED-4057-82DE-D2C0824F0896}"/>
            </a:ext>
          </a:extLst>
        </xdr:cNvPr>
        <xdr:cNvSpPr/>
      </xdr:nvSpPr>
      <xdr:spPr>
        <a:xfrm>
          <a:off x="4131310" y="69519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40</xdr:row>
      <xdr:rowOff>21590</xdr:rowOff>
    </xdr:from>
    <xdr:to>
      <xdr:col>20</xdr:col>
      <xdr:colOff>38100</xdr:colOff>
      <xdr:row>40</xdr:row>
      <xdr:rowOff>123190</xdr:rowOff>
    </xdr:to>
    <xdr:sp macro="" textlink="">
      <xdr:nvSpPr>
        <xdr:cNvPr id="63" name="フローチャート: 判断 62">
          <a:extLst>
            <a:ext uri="{FF2B5EF4-FFF2-40B4-BE49-F238E27FC236}">
              <a16:creationId xmlns:a16="http://schemas.microsoft.com/office/drawing/2014/main" id="{C3EE82C4-E3D4-4C52-B1D9-D6880441BF94}"/>
            </a:ext>
          </a:extLst>
        </xdr:cNvPr>
        <xdr:cNvSpPr/>
      </xdr:nvSpPr>
      <xdr:spPr>
        <a:xfrm>
          <a:off x="3388360" y="687578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170180</xdr:rowOff>
    </xdr:from>
    <xdr:to>
      <xdr:col>15</xdr:col>
      <xdr:colOff>101600</xdr:colOff>
      <xdr:row>42</xdr:row>
      <xdr:rowOff>100330</xdr:rowOff>
    </xdr:to>
    <xdr:sp macro="" textlink="">
      <xdr:nvSpPr>
        <xdr:cNvPr id="64" name="フローチャート: 判断 63">
          <a:extLst>
            <a:ext uri="{FF2B5EF4-FFF2-40B4-BE49-F238E27FC236}">
              <a16:creationId xmlns:a16="http://schemas.microsoft.com/office/drawing/2014/main" id="{A26AFAF8-3FF5-4AB2-9AE7-932DBD93A67E}"/>
            </a:ext>
          </a:extLst>
        </xdr:cNvPr>
        <xdr:cNvSpPr/>
      </xdr:nvSpPr>
      <xdr:spPr>
        <a:xfrm>
          <a:off x="2571750" y="7203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F413C517-86C2-4BDD-8FA5-D96B47F7A3C7}"/>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0841C4D-B625-4A50-878F-76AE855F16FF}"/>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74633A7-C3E9-4959-B129-67BF13E0F438}"/>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896C09F-AD17-4AE3-8EF6-B206C6FFD734}"/>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9DEF105-2CCC-47C4-A3DB-43A95399E0C3}"/>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17780</xdr:rowOff>
    </xdr:from>
    <xdr:to>
      <xdr:col>24</xdr:col>
      <xdr:colOff>114300</xdr:colOff>
      <xdr:row>42</xdr:row>
      <xdr:rowOff>119380</xdr:rowOff>
    </xdr:to>
    <xdr:sp macro="" textlink="">
      <xdr:nvSpPr>
        <xdr:cNvPr id="70" name="楕円 69">
          <a:extLst>
            <a:ext uri="{FF2B5EF4-FFF2-40B4-BE49-F238E27FC236}">
              <a16:creationId xmlns:a16="http://schemas.microsoft.com/office/drawing/2014/main" id="{092A7DCF-8AEC-4E8B-8BBF-CF68C7188C62}"/>
            </a:ext>
          </a:extLst>
        </xdr:cNvPr>
        <xdr:cNvSpPr/>
      </xdr:nvSpPr>
      <xdr:spPr>
        <a:xfrm>
          <a:off x="4131310" y="72224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104157</xdr:rowOff>
    </xdr:from>
    <xdr:ext cx="405111" cy="259045"/>
    <xdr:sp macro="" textlink="">
      <xdr:nvSpPr>
        <xdr:cNvPr id="71" name="【道路】&#10;有形固定資産減価償却率該当値テキスト">
          <a:extLst>
            <a:ext uri="{FF2B5EF4-FFF2-40B4-BE49-F238E27FC236}">
              <a16:creationId xmlns:a16="http://schemas.microsoft.com/office/drawing/2014/main" id="{BD5CB949-A76E-4D95-922F-2D448F575EFA}"/>
            </a:ext>
          </a:extLst>
        </xdr:cNvPr>
        <xdr:cNvSpPr txBox="1"/>
      </xdr:nvSpPr>
      <xdr:spPr>
        <a:xfrm>
          <a:off x="4212590" y="7131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78740</xdr:rowOff>
    </xdr:from>
    <xdr:to>
      <xdr:col>20</xdr:col>
      <xdr:colOff>38100</xdr:colOff>
      <xdr:row>43</xdr:row>
      <xdr:rowOff>8890</xdr:rowOff>
    </xdr:to>
    <xdr:sp macro="" textlink="">
      <xdr:nvSpPr>
        <xdr:cNvPr id="72" name="楕円 71">
          <a:extLst>
            <a:ext uri="{FF2B5EF4-FFF2-40B4-BE49-F238E27FC236}">
              <a16:creationId xmlns:a16="http://schemas.microsoft.com/office/drawing/2014/main" id="{5171D7DC-E8D8-43EC-AB39-2C0BCF35C028}"/>
            </a:ext>
          </a:extLst>
        </xdr:cNvPr>
        <xdr:cNvSpPr/>
      </xdr:nvSpPr>
      <xdr:spPr>
        <a:xfrm>
          <a:off x="3388360" y="72796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68580</xdr:rowOff>
    </xdr:from>
    <xdr:to>
      <xdr:col>24</xdr:col>
      <xdr:colOff>63500</xdr:colOff>
      <xdr:row>42</xdr:row>
      <xdr:rowOff>129540</xdr:rowOff>
    </xdr:to>
    <xdr:cxnSp macro="">
      <xdr:nvCxnSpPr>
        <xdr:cNvPr id="73" name="直線コネクタ 72">
          <a:extLst>
            <a:ext uri="{FF2B5EF4-FFF2-40B4-BE49-F238E27FC236}">
              <a16:creationId xmlns:a16="http://schemas.microsoft.com/office/drawing/2014/main" id="{35404DE4-172C-411A-8530-B95730A3264D}"/>
            </a:ext>
          </a:extLst>
        </xdr:cNvPr>
        <xdr:cNvCxnSpPr/>
      </xdr:nvCxnSpPr>
      <xdr:spPr>
        <a:xfrm flipV="1">
          <a:off x="3431540" y="7267575"/>
          <a:ext cx="74295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139717</xdr:rowOff>
    </xdr:from>
    <xdr:ext cx="405111" cy="259045"/>
    <xdr:sp macro="" textlink="">
      <xdr:nvSpPr>
        <xdr:cNvPr id="74" name="n_1aveValue【道路】&#10;有形固定資産減価償却率">
          <a:extLst>
            <a:ext uri="{FF2B5EF4-FFF2-40B4-BE49-F238E27FC236}">
              <a16:creationId xmlns:a16="http://schemas.microsoft.com/office/drawing/2014/main" id="{B5C12229-4ED1-4478-B684-0668DF3C49B1}"/>
            </a:ext>
          </a:extLst>
        </xdr:cNvPr>
        <xdr:cNvSpPr txBox="1"/>
      </xdr:nvSpPr>
      <xdr:spPr>
        <a:xfrm>
          <a:off x="3239144" y="665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116857</xdr:rowOff>
    </xdr:from>
    <xdr:ext cx="405111" cy="259045"/>
    <xdr:sp macro="" textlink="">
      <xdr:nvSpPr>
        <xdr:cNvPr id="75" name="n_2aveValue【道路】&#10;有形固定資産減価償却率">
          <a:extLst>
            <a:ext uri="{FF2B5EF4-FFF2-40B4-BE49-F238E27FC236}">
              <a16:creationId xmlns:a16="http://schemas.microsoft.com/office/drawing/2014/main" id="{38CB65D6-F3F5-4CB8-B315-89EF7A518183}"/>
            </a:ext>
          </a:extLst>
        </xdr:cNvPr>
        <xdr:cNvSpPr txBox="1"/>
      </xdr:nvSpPr>
      <xdr:spPr>
        <a:xfrm>
          <a:off x="2439044" y="697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43</xdr:row>
      <xdr:rowOff>17</xdr:rowOff>
    </xdr:from>
    <xdr:ext cx="405111" cy="259045"/>
    <xdr:sp macro="" textlink="">
      <xdr:nvSpPr>
        <xdr:cNvPr id="76" name="n_1mainValue【道路】&#10;有形固定資産減価償却率">
          <a:extLst>
            <a:ext uri="{FF2B5EF4-FFF2-40B4-BE49-F238E27FC236}">
              <a16:creationId xmlns:a16="http://schemas.microsoft.com/office/drawing/2014/main" id="{54C75251-304F-4160-A64F-3FDBFC2473E5}"/>
            </a:ext>
          </a:extLst>
        </xdr:cNvPr>
        <xdr:cNvSpPr txBox="1"/>
      </xdr:nvSpPr>
      <xdr:spPr>
        <a:xfrm>
          <a:off x="3239144" y="737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EC54D016-D534-4D7A-AEB8-D9953C53416A}"/>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8EDB8ADB-A5B8-4525-9D6F-DB41C8BC345E}"/>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578BEB0F-56A1-471E-8532-2E9E55FA2A58}"/>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32FCA1EB-5818-4A84-BA40-692A9695AF56}"/>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181F2528-508E-400C-BCAF-4C245979903F}"/>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E16C3B8D-89B8-4625-B131-9F911C8128EC}"/>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EAD064B2-EFA5-49D8-BC55-8074D53A4FDA}"/>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81553459-3406-4338-8852-4C462027219D}"/>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BED44050-2002-490F-B60B-8762D7F8ECC4}"/>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3F7E7DE4-75F7-439B-BFFD-50427567CCD5}"/>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7" name="直線コネクタ 86">
          <a:extLst>
            <a:ext uri="{FF2B5EF4-FFF2-40B4-BE49-F238E27FC236}">
              <a16:creationId xmlns:a16="http://schemas.microsoft.com/office/drawing/2014/main" id="{9802C781-DDE9-4AF4-BBDD-DB1BDD4E3045}"/>
            </a:ext>
          </a:extLst>
        </xdr:cNvPr>
        <xdr:cNvCxnSpPr/>
      </xdr:nvCxnSpPr>
      <xdr:spPr>
        <a:xfrm>
          <a:off x="5960110" y="704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8" name="テキスト ボックス 87">
          <a:extLst>
            <a:ext uri="{FF2B5EF4-FFF2-40B4-BE49-F238E27FC236}">
              <a16:creationId xmlns:a16="http://schemas.microsoft.com/office/drawing/2014/main" id="{7019F33C-F9D7-4772-97DE-C16E97A5005D}"/>
            </a:ext>
          </a:extLst>
        </xdr:cNvPr>
        <xdr:cNvSpPr txBox="1"/>
      </xdr:nvSpPr>
      <xdr:spPr>
        <a:xfrm>
          <a:off x="5527221" y="690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a:extLst>
            <a:ext uri="{FF2B5EF4-FFF2-40B4-BE49-F238E27FC236}">
              <a16:creationId xmlns:a16="http://schemas.microsoft.com/office/drawing/2014/main" id="{90C9076F-E7E3-4562-9651-B3B497B351B3}"/>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0" name="テキスト ボックス 89">
          <a:extLst>
            <a:ext uri="{FF2B5EF4-FFF2-40B4-BE49-F238E27FC236}">
              <a16:creationId xmlns:a16="http://schemas.microsoft.com/office/drawing/2014/main" id="{1539221A-0F51-4D6C-854D-51B355C1D79C}"/>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1" name="直線コネクタ 90">
          <a:extLst>
            <a:ext uri="{FF2B5EF4-FFF2-40B4-BE49-F238E27FC236}">
              <a16:creationId xmlns:a16="http://schemas.microsoft.com/office/drawing/2014/main" id="{1377714E-1508-47F9-A48D-6788F6018952}"/>
            </a:ext>
          </a:extLst>
        </xdr:cNvPr>
        <xdr:cNvCxnSpPr/>
      </xdr:nvCxnSpPr>
      <xdr:spPr>
        <a:xfrm>
          <a:off x="5960110" y="590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2" name="テキスト ボックス 91">
          <a:extLst>
            <a:ext uri="{FF2B5EF4-FFF2-40B4-BE49-F238E27FC236}">
              <a16:creationId xmlns:a16="http://schemas.microsoft.com/office/drawing/2014/main" id="{2436E024-6958-49CA-91D4-3BABEDA9A2C4}"/>
            </a:ext>
          </a:extLst>
        </xdr:cNvPr>
        <xdr:cNvSpPr txBox="1"/>
      </xdr:nvSpPr>
      <xdr:spPr>
        <a:xfrm>
          <a:off x="5485961" y="57613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id="{A318C193-7AF4-4681-97E0-E4448D096197}"/>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4" name="テキスト ボックス 93">
          <a:extLst>
            <a:ext uri="{FF2B5EF4-FFF2-40B4-BE49-F238E27FC236}">
              <a16:creationId xmlns:a16="http://schemas.microsoft.com/office/drawing/2014/main" id="{CFAB8E81-C0A9-4520-9E87-C85CDA211D6D}"/>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a:extLst>
            <a:ext uri="{FF2B5EF4-FFF2-40B4-BE49-F238E27FC236}">
              <a16:creationId xmlns:a16="http://schemas.microsoft.com/office/drawing/2014/main" id="{D5AD8A93-97AA-4420-8FFB-065255808071}"/>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86487</xdr:rowOff>
    </xdr:from>
    <xdr:to>
      <xdr:col>54</xdr:col>
      <xdr:colOff>189865</xdr:colOff>
      <xdr:row>40</xdr:row>
      <xdr:rowOff>109804</xdr:rowOff>
    </xdr:to>
    <xdr:cxnSp macro="">
      <xdr:nvCxnSpPr>
        <xdr:cNvPr id="96" name="直線コネクタ 95">
          <a:extLst>
            <a:ext uri="{FF2B5EF4-FFF2-40B4-BE49-F238E27FC236}">
              <a16:creationId xmlns:a16="http://schemas.microsoft.com/office/drawing/2014/main" id="{79D84522-4EB8-47C4-A45A-5734E5AA9E90}"/>
            </a:ext>
          </a:extLst>
        </xdr:cNvPr>
        <xdr:cNvCxnSpPr/>
      </xdr:nvCxnSpPr>
      <xdr:spPr>
        <a:xfrm flipV="1">
          <a:off x="9429115" y="5746242"/>
          <a:ext cx="0" cy="121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113631</xdr:rowOff>
    </xdr:from>
    <xdr:ext cx="469744" cy="259045"/>
    <xdr:sp macro="" textlink="">
      <xdr:nvSpPr>
        <xdr:cNvPr id="97" name="【道路】&#10;一人当たり延長最小値テキスト">
          <a:extLst>
            <a:ext uri="{FF2B5EF4-FFF2-40B4-BE49-F238E27FC236}">
              <a16:creationId xmlns:a16="http://schemas.microsoft.com/office/drawing/2014/main" id="{4B85BC04-22A8-461F-A0E9-769E05773AA7}"/>
            </a:ext>
          </a:extLst>
        </xdr:cNvPr>
        <xdr:cNvSpPr txBox="1"/>
      </xdr:nvSpPr>
      <xdr:spPr>
        <a:xfrm>
          <a:off x="9467850" y="697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109804</xdr:rowOff>
    </xdr:from>
    <xdr:to>
      <xdr:col>55</xdr:col>
      <xdr:colOff>88900</xdr:colOff>
      <xdr:row>40</xdr:row>
      <xdr:rowOff>109804</xdr:rowOff>
    </xdr:to>
    <xdr:cxnSp macro="">
      <xdr:nvCxnSpPr>
        <xdr:cNvPr id="98" name="直線コネクタ 97">
          <a:extLst>
            <a:ext uri="{FF2B5EF4-FFF2-40B4-BE49-F238E27FC236}">
              <a16:creationId xmlns:a16="http://schemas.microsoft.com/office/drawing/2014/main" id="{746407A6-C006-4390-BE7D-583D7BD759DB}"/>
            </a:ext>
          </a:extLst>
        </xdr:cNvPr>
        <xdr:cNvCxnSpPr/>
      </xdr:nvCxnSpPr>
      <xdr:spPr>
        <a:xfrm>
          <a:off x="9356090" y="696589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33164</xdr:rowOff>
    </xdr:from>
    <xdr:ext cx="534377" cy="259045"/>
    <xdr:sp macro="" textlink="">
      <xdr:nvSpPr>
        <xdr:cNvPr id="99" name="【道路】&#10;一人当たり延長最大値テキスト">
          <a:extLst>
            <a:ext uri="{FF2B5EF4-FFF2-40B4-BE49-F238E27FC236}">
              <a16:creationId xmlns:a16="http://schemas.microsoft.com/office/drawing/2014/main" id="{54F6FA3F-E614-454F-9CBE-F0C690D0CB35}"/>
            </a:ext>
          </a:extLst>
        </xdr:cNvPr>
        <xdr:cNvSpPr txBox="1"/>
      </xdr:nvSpPr>
      <xdr:spPr>
        <a:xfrm>
          <a:off x="9467850" y="551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86487</xdr:rowOff>
    </xdr:from>
    <xdr:to>
      <xdr:col>55</xdr:col>
      <xdr:colOff>88900</xdr:colOff>
      <xdr:row>33</xdr:row>
      <xdr:rowOff>86487</xdr:rowOff>
    </xdr:to>
    <xdr:cxnSp macro="">
      <xdr:nvCxnSpPr>
        <xdr:cNvPr id="100" name="直線コネクタ 99">
          <a:extLst>
            <a:ext uri="{FF2B5EF4-FFF2-40B4-BE49-F238E27FC236}">
              <a16:creationId xmlns:a16="http://schemas.microsoft.com/office/drawing/2014/main" id="{3F0648B6-C488-4CED-9853-A36A6339823F}"/>
            </a:ext>
          </a:extLst>
        </xdr:cNvPr>
        <xdr:cNvCxnSpPr/>
      </xdr:nvCxnSpPr>
      <xdr:spPr>
        <a:xfrm>
          <a:off x="9356090" y="574624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64279</xdr:rowOff>
    </xdr:from>
    <xdr:ext cx="534377" cy="259045"/>
    <xdr:sp macro="" textlink="">
      <xdr:nvSpPr>
        <xdr:cNvPr id="101" name="【道路】&#10;一人当たり延長平均値テキスト">
          <a:extLst>
            <a:ext uri="{FF2B5EF4-FFF2-40B4-BE49-F238E27FC236}">
              <a16:creationId xmlns:a16="http://schemas.microsoft.com/office/drawing/2014/main" id="{FC6476D9-4CAF-4BB3-A626-73AFFDB537EF}"/>
            </a:ext>
          </a:extLst>
        </xdr:cNvPr>
        <xdr:cNvSpPr txBox="1"/>
      </xdr:nvSpPr>
      <xdr:spPr>
        <a:xfrm>
          <a:off x="9467850" y="623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41402</xdr:rowOff>
    </xdr:from>
    <xdr:to>
      <xdr:col>55</xdr:col>
      <xdr:colOff>50800</xdr:colOff>
      <xdr:row>37</xdr:row>
      <xdr:rowOff>143002</xdr:rowOff>
    </xdr:to>
    <xdr:sp macro="" textlink="">
      <xdr:nvSpPr>
        <xdr:cNvPr id="102" name="フローチャート: 判断 101">
          <a:extLst>
            <a:ext uri="{FF2B5EF4-FFF2-40B4-BE49-F238E27FC236}">
              <a16:creationId xmlns:a16="http://schemas.microsoft.com/office/drawing/2014/main" id="{FFE19680-7163-400C-918D-303734D3EA07}"/>
            </a:ext>
          </a:extLst>
        </xdr:cNvPr>
        <xdr:cNvSpPr/>
      </xdr:nvSpPr>
      <xdr:spPr>
        <a:xfrm>
          <a:off x="9394190" y="6385052"/>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20657</xdr:rowOff>
    </xdr:from>
    <xdr:to>
      <xdr:col>50</xdr:col>
      <xdr:colOff>165100</xdr:colOff>
      <xdr:row>38</xdr:row>
      <xdr:rowOff>122257</xdr:rowOff>
    </xdr:to>
    <xdr:sp macro="" textlink="">
      <xdr:nvSpPr>
        <xdr:cNvPr id="103" name="フローチャート: 判断 102">
          <a:extLst>
            <a:ext uri="{FF2B5EF4-FFF2-40B4-BE49-F238E27FC236}">
              <a16:creationId xmlns:a16="http://schemas.microsoft.com/office/drawing/2014/main" id="{DFD4C4FC-1ADD-4F19-A855-B0BB3B38BAE6}"/>
            </a:ext>
          </a:extLst>
        </xdr:cNvPr>
        <xdr:cNvSpPr/>
      </xdr:nvSpPr>
      <xdr:spPr>
        <a:xfrm>
          <a:off x="8632190" y="6531947"/>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10999</xdr:rowOff>
    </xdr:from>
    <xdr:to>
      <xdr:col>46</xdr:col>
      <xdr:colOff>38100</xdr:colOff>
      <xdr:row>38</xdr:row>
      <xdr:rowOff>112599</xdr:rowOff>
    </xdr:to>
    <xdr:sp macro="" textlink="">
      <xdr:nvSpPr>
        <xdr:cNvPr id="104" name="フローチャート: 判断 103">
          <a:extLst>
            <a:ext uri="{FF2B5EF4-FFF2-40B4-BE49-F238E27FC236}">
              <a16:creationId xmlns:a16="http://schemas.microsoft.com/office/drawing/2014/main" id="{D46A3B11-2E8E-4C9A-96E3-6750041DC45B}"/>
            </a:ext>
          </a:extLst>
        </xdr:cNvPr>
        <xdr:cNvSpPr/>
      </xdr:nvSpPr>
      <xdr:spPr>
        <a:xfrm>
          <a:off x="7846060" y="652800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AB941772-8581-45FA-918B-6A0146E472C3}"/>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60D24820-6E57-4038-8363-40D3CC4A5653}"/>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7FD3FDD4-4533-41B9-AB66-05861A4EFB37}"/>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BFA171B6-302E-43EF-B721-6A5076187724}"/>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CC1BE533-C947-43B8-BD6B-5BEC190E014F}"/>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132956</xdr:rowOff>
    </xdr:from>
    <xdr:to>
      <xdr:col>55</xdr:col>
      <xdr:colOff>50800</xdr:colOff>
      <xdr:row>38</xdr:row>
      <xdr:rowOff>63106</xdr:rowOff>
    </xdr:to>
    <xdr:sp macro="" textlink="">
      <xdr:nvSpPr>
        <xdr:cNvPr id="110" name="楕円 109">
          <a:extLst>
            <a:ext uri="{FF2B5EF4-FFF2-40B4-BE49-F238E27FC236}">
              <a16:creationId xmlns:a16="http://schemas.microsoft.com/office/drawing/2014/main" id="{6232BF31-17AA-49B9-A3C7-97689B4C4C36}"/>
            </a:ext>
          </a:extLst>
        </xdr:cNvPr>
        <xdr:cNvSpPr/>
      </xdr:nvSpPr>
      <xdr:spPr>
        <a:xfrm>
          <a:off x="9394190" y="6480416"/>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111383</xdr:rowOff>
    </xdr:from>
    <xdr:ext cx="469744" cy="259045"/>
    <xdr:sp macro="" textlink="">
      <xdr:nvSpPr>
        <xdr:cNvPr id="111" name="【道路】&#10;一人当たり延長該当値テキスト">
          <a:extLst>
            <a:ext uri="{FF2B5EF4-FFF2-40B4-BE49-F238E27FC236}">
              <a16:creationId xmlns:a16="http://schemas.microsoft.com/office/drawing/2014/main" id="{ECC42FD8-2211-46B9-B1DD-85FF8C257E34}"/>
            </a:ext>
          </a:extLst>
        </xdr:cNvPr>
        <xdr:cNvSpPr txBox="1"/>
      </xdr:nvSpPr>
      <xdr:spPr>
        <a:xfrm>
          <a:off x="9467850" y="645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141586</xdr:rowOff>
    </xdr:from>
    <xdr:to>
      <xdr:col>50</xdr:col>
      <xdr:colOff>165100</xdr:colOff>
      <xdr:row>38</xdr:row>
      <xdr:rowOff>71736</xdr:rowOff>
    </xdr:to>
    <xdr:sp macro="" textlink="">
      <xdr:nvSpPr>
        <xdr:cNvPr id="112" name="楕円 111">
          <a:extLst>
            <a:ext uri="{FF2B5EF4-FFF2-40B4-BE49-F238E27FC236}">
              <a16:creationId xmlns:a16="http://schemas.microsoft.com/office/drawing/2014/main" id="{B901E26B-B408-4A2E-9BDB-23A80CCAB716}"/>
            </a:ext>
          </a:extLst>
        </xdr:cNvPr>
        <xdr:cNvSpPr/>
      </xdr:nvSpPr>
      <xdr:spPr>
        <a:xfrm>
          <a:off x="8632190" y="6483331"/>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12306</xdr:rowOff>
    </xdr:from>
    <xdr:to>
      <xdr:col>55</xdr:col>
      <xdr:colOff>0</xdr:colOff>
      <xdr:row>38</xdr:row>
      <xdr:rowOff>20936</xdr:rowOff>
    </xdr:to>
    <xdr:cxnSp macro="">
      <xdr:nvCxnSpPr>
        <xdr:cNvPr id="113" name="直線コネクタ 112">
          <a:extLst>
            <a:ext uri="{FF2B5EF4-FFF2-40B4-BE49-F238E27FC236}">
              <a16:creationId xmlns:a16="http://schemas.microsoft.com/office/drawing/2014/main" id="{472BB560-4D23-413D-B9F4-B930D087DE0D}"/>
            </a:ext>
          </a:extLst>
        </xdr:cNvPr>
        <xdr:cNvCxnSpPr/>
      </xdr:nvCxnSpPr>
      <xdr:spPr>
        <a:xfrm flipV="1">
          <a:off x="8686800" y="6531216"/>
          <a:ext cx="74295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113384</xdr:rowOff>
    </xdr:from>
    <xdr:ext cx="469744" cy="259045"/>
    <xdr:sp macro="" textlink="">
      <xdr:nvSpPr>
        <xdr:cNvPr id="114" name="n_1aveValue【道路】&#10;一人当たり延長">
          <a:extLst>
            <a:ext uri="{FF2B5EF4-FFF2-40B4-BE49-F238E27FC236}">
              <a16:creationId xmlns:a16="http://schemas.microsoft.com/office/drawing/2014/main" id="{F574C66C-7BED-40CC-BDB3-C37C0861061F}"/>
            </a:ext>
          </a:extLst>
        </xdr:cNvPr>
        <xdr:cNvSpPr txBox="1"/>
      </xdr:nvSpPr>
      <xdr:spPr>
        <a:xfrm>
          <a:off x="8454467" y="662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129125</xdr:rowOff>
    </xdr:from>
    <xdr:ext cx="469744" cy="259045"/>
    <xdr:sp macro="" textlink="">
      <xdr:nvSpPr>
        <xdr:cNvPr id="115" name="n_2aveValue【道路】&#10;一人当たり延長">
          <a:extLst>
            <a:ext uri="{FF2B5EF4-FFF2-40B4-BE49-F238E27FC236}">
              <a16:creationId xmlns:a16="http://schemas.microsoft.com/office/drawing/2014/main" id="{03055872-DCDA-4196-9AD3-B0E72BCBE1DA}"/>
            </a:ext>
          </a:extLst>
        </xdr:cNvPr>
        <xdr:cNvSpPr txBox="1"/>
      </xdr:nvSpPr>
      <xdr:spPr>
        <a:xfrm>
          <a:off x="7673417" y="63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88263</xdr:rowOff>
    </xdr:from>
    <xdr:ext cx="469744" cy="259045"/>
    <xdr:sp macro="" textlink="">
      <xdr:nvSpPr>
        <xdr:cNvPr id="116" name="n_1mainValue【道路】&#10;一人当たり延長">
          <a:extLst>
            <a:ext uri="{FF2B5EF4-FFF2-40B4-BE49-F238E27FC236}">
              <a16:creationId xmlns:a16="http://schemas.microsoft.com/office/drawing/2014/main" id="{4709CFFA-6C8B-4594-A9D4-E14A8426E006}"/>
            </a:ext>
          </a:extLst>
        </xdr:cNvPr>
        <xdr:cNvSpPr txBox="1"/>
      </xdr:nvSpPr>
      <xdr:spPr>
        <a:xfrm>
          <a:off x="8454467" y="626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a:extLst>
            <a:ext uri="{FF2B5EF4-FFF2-40B4-BE49-F238E27FC236}">
              <a16:creationId xmlns:a16="http://schemas.microsoft.com/office/drawing/2014/main" id="{2C484250-54F1-4C02-92D8-11E371FEFD91}"/>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a:extLst>
            <a:ext uri="{FF2B5EF4-FFF2-40B4-BE49-F238E27FC236}">
              <a16:creationId xmlns:a16="http://schemas.microsoft.com/office/drawing/2014/main" id="{ED492F69-7B1A-49A0-9E99-A196F91357B3}"/>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a:extLst>
            <a:ext uri="{FF2B5EF4-FFF2-40B4-BE49-F238E27FC236}">
              <a16:creationId xmlns:a16="http://schemas.microsoft.com/office/drawing/2014/main" id="{9FECA94D-BDA8-46C6-958A-28728490B54D}"/>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a:extLst>
            <a:ext uri="{FF2B5EF4-FFF2-40B4-BE49-F238E27FC236}">
              <a16:creationId xmlns:a16="http://schemas.microsoft.com/office/drawing/2014/main" id="{31405D21-19E1-409F-9888-048CC28EFA25}"/>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a:extLst>
            <a:ext uri="{FF2B5EF4-FFF2-40B4-BE49-F238E27FC236}">
              <a16:creationId xmlns:a16="http://schemas.microsoft.com/office/drawing/2014/main" id="{98BF4960-1ABE-4FA5-81DF-1237ABE0E27C}"/>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a:extLst>
            <a:ext uri="{FF2B5EF4-FFF2-40B4-BE49-F238E27FC236}">
              <a16:creationId xmlns:a16="http://schemas.microsoft.com/office/drawing/2014/main" id="{8F0CE4F9-AA86-4C00-8398-0BF4DF099B1F}"/>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a:extLst>
            <a:ext uri="{FF2B5EF4-FFF2-40B4-BE49-F238E27FC236}">
              <a16:creationId xmlns:a16="http://schemas.microsoft.com/office/drawing/2014/main" id="{1633FBBC-7B86-45FF-946F-826CF49FAEF7}"/>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a:extLst>
            <a:ext uri="{FF2B5EF4-FFF2-40B4-BE49-F238E27FC236}">
              <a16:creationId xmlns:a16="http://schemas.microsoft.com/office/drawing/2014/main" id="{25DD65F7-73FE-41D9-AB07-00EF314DA710}"/>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a:extLst>
            <a:ext uri="{FF2B5EF4-FFF2-40B4-BE49-F238E27FC236}">
              <a16:creationId xmlns:a16="http://schemas.microsoft.com/office/drawing/2014/main" id="{6CB4ECD2-722D-4E54-8673-FDDA83E7E1E9}"/>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a:extLst>
            <a:ext uri="{FF2B5EF4-FFF2-40B4-BE49-F238E27FC236}">
              <a16:creationId xmlns:a16="http://schemas.microsoft.com/office/drawing/2014/main" id="{F5166386-4174-4973-B362-E9C9983636F5}"/>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7" name="テキスト ボックス 126">
          <a:extLst>
            <a:ext uri="{FF2B5EF4-FFF2-40B4-BE49-F238E27FC236}">
              <a16:creationId xmlns:a16="http://schemas.microsoft.com/office/drawing/2014/main" id="{2FAEC573-91CA-4D91-86D8-F19794B9745B}"/>
            </a:ext>
          </a:extLst>
        </xdr:cNvPr>
        <xdr:cNvSpPr txBox="1"/>
      </xdr:nvSpPr>
      <xdr:spPr>
        <a:xfrm>
          <a:off x="343701" y="11285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8" name="直線コネクタ 127">
          <a:extLst>
            <a:ext uri="{FF2B5EF4-FFF2-40B4-BE49-F238E27FC236}">
              <a16:creationId xmlns:a16="http://schemas.microsoft.com/office/drawing/2014/main" id="{4E8A6D60-1836-421C-80CC-7CE2A046D148}"/>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9" name="テキスト ボックス 128">
          <a:extLst>
            <a:ext uri="{FF2B5EF4-FFF2-40B4-BE49-F238E27FC236}">
              <a16:creationId xmlns:a16="http://schemas.microsoft.com/office/drawing/2014/main" id="{17F7C99D-DD19-4CC5-A4F6-6D7693AA9BC0}"/>
            </a:ext>
          </a:extLst>
        </xdr:cNvPr>
        <xdr:cNvSpPr txBox="1"/>
      </xdr:nvSpPr>
      <xdr:spPr>
        <a:xfrm>
          <a:off x="343701" y="10904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a:extLst>
            <a:ext uri="{FF2B5EF4-FFF2-40B4-BE49-F238E27FC236}">
              <a16:creationId xmlns:a16="http://schemas.microsoft.com/office/drawing/2014/main" id="{96318082-2456-459C-B912-4F76A2AB0806}"/>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a:extLst>
            <a:ext uri="{FF2B5EF4-FFF2-40B4-BE49-F238E27FC236}">
              <a16:creationId xmlns:a16="http://schemas.microsoft.com/office/drawing/2014/main" id="{F51EBE01-D60F-4AA5-8AB2-B1C84CE9E840}"/>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a:extLst>
            <a:ext uri="{FF2B5EF4-FFF2-40B4-BE49-F238E27FC236}">
              <a16:creationId xmlns:a16="http://schemas.microsoft.com/office/drawing/2014/main" id="{C2318ACB-99FE-445B-889E-3F80777222B7}"/>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a:extLst>
            <a:ext uri="{FF2B5EF4-FFF2-40B4-BE49-F238E27FC236}">
              <a16:creationId xmlns:a16="http://schemas.microsoft.com/office/drawing/2014/main" id="{249A06F2-7C88-4B19-9790-6A4B2607C870}"/>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a:extLst>
            <a:ext uri="{FF2B5EF4-FFF2-40B4-BE49-F238E27FC236}">
              <a16:creationId xmlns:a16="http://schemas.microsoft.com/office/drawing/2014/main" id="{3D3A7D85-521C-404D-AE93-4771CC88D741}"/>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a:extLst>
            <a:ext uri="{FF2B5EF4-FFF2-40B4-BE49-F238E27FC236}">
              <a16:creationId xmlns:a16="http://schemas.microsoft.com/office/drawing/2014/main" id="{7E03474D-B763-4EAD-906C-B0EC6426F0A3}"/>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a:extLst>
            <a:ext uri="{FF2B5EF4-FFF2-40B4-BE49-F238E27FC236}">
              <a16:creationId xmlns:a16="http://schemas.microsoft.com/office/drawing/2014/main" id="{D6449C3D-0AC6-4E69-82AD-208DD915ED35}"/>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a:extLst>
            <a:ext uri="{FF2B5EF4-FFF2-40B4-BE49-F238E27FC236}">
              <a16:creationId xmlns:a16="http://schemas.microsoft.com/office/drawing/2014/main" id="{8E7D87B3-46EB-46E5-82ED-BEBECA0441DC}"/>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a:extLst>
            <a:ext uri="{FF2B5EF4-FFF2-40B4-BE49-F238E27FC236}">
              <a16:creationId xmlns:a16="http://schemas.microsoft.com/office/drawing/2014/main" id="{717F896C-62A8-4D65-BBF3-74600DDCAA6D}"/>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9" name="テキスト ボックス 138">
          <a:extLst>
            <a:ext uri="{FF2B5EF4-FFF2-40B4-BE49-F238E27FC236}">
              <a16:creationId xmlns:a16="http://schemas.microsoft.com/office/drawing/2014/main" id="{8DD61C2E-769C-489F-BE86-99CF2C131C8A}"/>
            </a:ext>
          </a:extLst>
        </xdr:cNvPr>
        <xdr:cNvSpPr txBox="1"/>
      </xdr:nvSpPr>
      <xdr:spPr>
        <a:xfrm>
          <a:off x="34370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a:extLst>
            <a:ext uri="{FF2B5EF4-FFF2-40B4-BE49-F238E27FC236}">
              <a16:creationId xmlns:a16="http://schemas.microsoft.com/office/drawing/2014/main" id="{DD59A08F-AF97-43B0-826A-59C99D10FEB1}"/>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63</xdr:row>
      <xdr:rowOff>6350</xdr:rowOff>
    </xdr:to>
    <xdr:cxnSp macro="">
      <xdr:nvCxnSpPr>
        <xdr:cNvPr id="141" name="直線コネクタ 140">
          <a:extLst>
            <a:ext uri="{FF2B5EF4-FFF2-40B4-BE49-F238E27FC236}">
              <a16:creationId xmlns:a16="http://schemas.microsoft.com/office/drawing/2014/main" id="{ACCCD2B0-D13E-46B6-8AEE-3A6169D8408A}"/>
            </a:ext>
          </a:extLst>
        </xdr:cNvPr>
        <xdr:cNvCxnSpPr/>
      </xdr:nvCxnSpPr>
      <xdr:spPr>
        <a:xfrm flipV="1">
          <a:off x="4173855" y="9483090"/>
          <a:ext cx="0" cy="1326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10177</xdr:rowOff>
    </xdr:from>
    <xdr:ext cx="405111" cy="259045"/>
    <xdr:sp macro="" textlink="">
      <xdr:nvSpPr>
        <xdr:cNvPr id="142" name="【橋りょう・トンネル】&#10;有形固定資産減価償却率最小値テキスト">
          <a:extLst>
            <a:ext uri="{FF2B5EF4-FFF2-40B4-BE49-F238E27FC236}">
              <a16:creationId xmlns:a16="http://schemas.microsoft.com/office/drawing/2014/main" id="{5E815CD4-C6FC-490F-AEF5-AAD57E6132FC}"/>
            </a:ext>
          </a:extLst>
        </xdr:cNvPr>
        <xdr:cNvSpPr txBox="1"/>
      </xdr:nvSpPr>
      <xdr:spPr>
        <a:xfrm>
          <a:off x="4212590" y="10813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6350</xdr:rowOff>
    </xdr:from>
    <xdr:to>
      <xdr:col>24</xdr:col>
      <xdr:colOff>152400</xdr:colOff>
      <xdr:row>63</xdr:row>
      <xdr:rowOff>6350</xdr:rowOff>
    </xdr:to>
    <xdr:cxnSp macro="">
      <xdr:nvCxnSpPr>
        <xdr:cNvPr id="143" name="直線コネクタ 142">
          <a:extLst>
            <a:ext uri="{FF2B5EF4-FFF2-40B4-BE49-F238E27FC236}">
              <a16:creationId xmlns:a16="http://schemas.microsoft.com/office/drawing/2014/main" id="{8C24147F-6E98-4FB1-8846-13AA56313A94}"/>
            </a:ext>
          </a:extLst>
        </xdr:cNvPr>
        <xdr:cNvCxnSpPr/>
      </xdr:nvCxnSpPr>
      <xdr:spPr>
        <a:xfrm>
          <a:off x="4112260" y="10809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44" name="【橋りょう・トンネル】&#10;有形固定資産減価償却率最大値テキスト">
          <a:extLst>
            <a:ext uri="{FF2B5EF4-FFF2-40B4-BE49-F238E27FC236}">
              <a16:creationId xmlns:a16="http://schemas.microsoft.com/office/drawing/2014/main" id="{F9086B20-6E63-48E5-831C-69E8BAD9609B}"/>
            </a:ext>
          </a:extLst>
        </xdr:cNvPr>
        <xdr:cNvSpPr txBox="1"/>
      </xdr:nvSpPr>
      <xdr:spPr>
        <a:xfrm>
          <a:off x="4212590" y="926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45" name="直線コネクタ 144">
          <a:extLst>
            <a:ext uri="{FF2B5EF4-FFF2-40B4-BE49-F238E27FC236}">
              <a16:creationId xmlns:a16="http://schemas.microsoft.com/office/drawing/2014/main" id="{974BBAF5-2F22-4355-ADC3-EB610C3EA318}"/>
            </a:ext>
          </a:extLst>
        </xdr:cNvPr>
        <xdr:cNvCxnSpPr/>
      </xdr:nvCxnSpPr>
      <xdr:spPr>
        <a:xfrm>
          <a:off x="4112260" y="948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130827</xdr:rowOff>
    </xdr:from>
    <xdr:ext cx="405111" cy="259045"/>
    <xdr:sp macro="" textlink="">
      <xdr:nvSpPr>
        <xdr:cNvPr id="146" name="【橋りょう・トンネル】&#10;有形固定資産減価償却率平均値テキスト">
          <a:extLst>
            <a:ext uri="{FF2B5EF4-FFF2-40B4-BE49-F238E27FC236}">
              <a16:creationId xmlns:a16="http://schemas.microsoft.com/office/drawing/2014/main" id="{91C5A281-15F2-4E34-82D5-CCD6616ABEB9}"/>
            </a:ext>
          </a:extLst>
        </xdr:cNvPr>
        <xdr:cNvSpPr txBox="1"/>
      </xdr:nvSpPr>
      <xdr:spPr>
        <a:xfrm>
          <a:off x="4212590" y="9392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44450</xdr:rowOff>
    </xdr:from>
    <xdr:to>
      <xdr:col>24</xdr:col>
      <xdr:colOff>114300</xdr:colOff>
      <xdr:row>55</xdr:row>
      <xdr:rowOff>146050</xdr:rowOff>
    </xdr:to>
    <xdr:sp macro="" textlink="">
      <xdr:nvSpPr>
        <xdr:cNvPr id="147" name="フローチャート: 判断 146">
          <a:extLst>
            <a:ext uri="{FF2B5EF4-FFF2-40B4-BE49-F238E27FC236}">
              <a16:creationId xmlns:a16="http://schemas.microsoft.com/office/drawing/2014/main" id="{067DED4F-8404-44A5-A7E2-AA4DA6644CBD}"/>
            </a:ext>
          </a:extLst>
        </xdr:cNvPr>
        <xdr:cNvSpPr/>
      </xdr:nvSpPr>
      <xdr:spPr>
        <a:xfrm>
          <a:off x="4131310" y="94761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69850</xdr:rowOff>
    </xdr:from>
    <xdr:to>
      <xdr:col>20</xdr:col>
      <xdr:colOff>38100</xdr:colOff>
      <xdr:row>60</xdr:row>
      <xdr:rowOff>0</xdr:rowOff>
    </xdr:to>
    <xdr:sp macro="" textlink="">
      <xdr:nvSpPr>
        <xdr:cNvPr id="148" name="フローチャート: 判断 147">
          <a:extLst>
            <a:ext uri="{FF2B5EF4-FFF2-40B4-BE49-F238E27FC236}">
              <a16:creationId xmlns:a16="http://schemas.microsoft.com/office/drawing/2014/main" id="{29FF3011-23E2-4869-AF16-EE81EF983735}"/>
            </a:ext>
          </a:extLst>
        </xdr:cNvPr>
        <xdr:cNvSpPr/>
      </xdr:nvSpPr>
      <xdr:spPr>
        <a:xfrm>
          <a:off x="3388360" y="1018349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64</xdr:row>
      <xdr:rowOff>76200</xdr:rowOff>
    </xdr:from>
    <xdr:to>
      <xdr:col>15</xdr:col>
      <xdr:colOff>101600</xdr:colOff>
      <xdr:row>65</xdr:row>
      <xdr:rowOff>6350</xdr:rowOff>
    </xdr:to>
    <xdr:sp macro="" textlink="">
      <xdr:nvSpPr>
        <xdr:cNvPr id="149" name="フローチャート: 判断 148">
          <a:extLst>
            <a:ext uri="{FF2B5EF4-FFF2-40B4-BE49-F238E27FC236}">
              <a16:creationId xmlns:a16="http://schemas.microsoft.com/office/drawing/2014/main" id="{7CC91DE2-BE23-4408-BF2D-80ACAFAE0943}"/>
            </a:ext>
          </a:extLst>
        </xdr:cNvPr>
        <xdr:cNvSpPr/>
      </xdr:nvSpPr>
      <xdr:spPr>
        <a:xfrm>
          <a:off x="2571750" y="1104900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165149EA-2224-4049-89FE-59EAE90274BC}"/>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2C803251-78DA-4E8A-AC5B-DC1866052115}"/>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7F23533-F095-4393-943D-C57C7B4818C0}"/>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973B26AD-C8BB-41C3-9049-6F9AFA774535}"/>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877E3A23-4EE1-4FB9-AE53-E6ABA7986849}"/>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95250</xdr:rowOff>
    </xdr:from>
    <xdr:to>
      <xdr:col>24</xdr:col>
      <xdr:colOff>114300</xdr:colOff>
      <xdr:row>56</xdr:row>
      <xdr:rowOff>25400</xdr:rowOff>
    </xdr:to>
    <xdr:sp macro="" textlink="">
      <xdr:nvSpPr>
        <xdr:cNvPr id="155" name="楕円 154">
          <a:extLst>
            <a:ext uri="{FF2B5EF4-FFF2-40B4-BE49-F238E27FC236}">
              <a16:creationId xmlns:a16="http://schemas.microsoft.com/office/drawing/2014/main" id="{438CC927-6FC8-46DB-B428-8F7614EF20F8}"/>
            </a:ext>
          </a:extLst>
        </xdr:cNvPr>
        <xdr:cNvSpPr/>
      </xdr:nvSpPr>
      <xdr:spPr>
        <a:xfrm>
          <a:off x="4131310" y="95211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137177</xdr:rowOff>
    </xdr:from>
    <xdr:ext cx="405111" cy="259045"/>
    <xdr:sp macro="" textlink="">
      <xdr:nvSpPr>
        <xdr:cNvPr id="156" name="【橋りょう・トンネル】&#10;有形固定資産減価償却率該当値テキスト">
          <a:extLst>
            <a:ext uri="{FF2B5EF4-FFF2-40B4-BE49-F238E27FC236}">
              <a16:creationId xmlns:a16="http://schemas.microsoft.com/office/drawing/2014/main" id="{CDA57AB7-670E-45F2-B37D-B59B6739D664}"/>
            </a:ext>
          </a:extLst>
        </xdr:cNvPr>
        <xdr:cNvSpPr txBox="1"/>
      </xdr:nvSpPr>
      <xdr:spPr>
        <a:xfrm>
          <a:off x="421259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101600</xdr:rowOff>
    </xdr:from>
    <xdr:to>
      <xdr:col>20</xdr:col>
      <xdr:colOff>38100</xdr:colOff>
      <xdr:row>57</xdr:row>
      <xdr:rowOff>31750</xdr:rowOff>
    </xdr:to>
    <xdr:sp macro="" textlink="">
      <xdr:nvSpPr>
        <xdr:cNvPr id="157" name="楕円 156">
          <a:extLst>
            <a:ext uri="{FF2B5EF4-FFF2-40B4-BE49-F238E27FC236}">
              <a16:creationId xmlns:a16="http://schemas.microsoft.com/office/drawing/2014/main" id="{9ED7EB1F-E8C4-4C65-ACC2-82AD84254305}"/>
            </a:ext>
          </a:extLst>
        </xdr:cNvPr>
        <xdr:cNvSpPr/>
      </xdr:nvSpPr>
      <xdr:spPr>
        <a:xfrm>
          <a:off x="3388360" y="96989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146050</xdr:rowOff>
    </xdr:from>
    <xdr:to>
      <xdr:col>24</xdr:col>
      <xdr:colOff>63500</xdr:colOff>
      <xdr:row>56</xdr:row>
      <xdr:rowOff>152400</xdr:rowOff>
    </xdr:to>
    <xdr:cxnSp macro="">
      <xdr:nvCxnSpPr>
        <xdr:cNvPr id="158" name="直線コネクタ 157">
          <a:extLst>
            <a:ext uri="{FF2B5EF4-FFF2-40B4-BE49-F238E27FC236}">
              <a16:creationId xmlns:a16="http://schemas.microsoft.com/office/drawing/2014/main" id="{EAC23FD2-B820-42FC-8E73-BB23F6056EBD}"/>
            </a:ext>
          </a:extLst>
        </xdr:cNvPr>
        <xdr:cNvCxnSpPr/>
      </xdr:nvCxnSpPr>
      <xdr:spPr>
        <a:xfrm flipV="1">
          <a:off x="3431540" y="9573895"/>
          <a:ext cx="742950" cy="17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162577</xdr:rowOff>
    </xdr:from>
    <xdr:ext cx="405111" cy="259045"/>
    <xdr:sp macro="" textlink="">
      <xdr:nvSpPr>
        <xdr:cNvPr id="159" name="n_1aveValue【橋りょう・トンネル】&#10;有形固定資産減価償却率">
          <a:extLst>
            <a:ext uri="{FF2B5EF4-FFF2-40B4-BE49-F238E27FC236}">
              <a16:creationId xmlns:a16="http://schemas.microsoft.com/office/drawing/2014/main" id="{5714AE60-CBDE-4F23-A1CA-EDC6B398B89A}"/>
            </a:ext>
          </a:extLst>
        </xdr:cNvPr>
        <xdr:cNvSpPr txBox="1"/>
      </xdr:nvSpPr>
      <xdr:spPr>
        <a:xfrm>
          <a:off x="3239144" y="1028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22877</xdr:rowOff>
    </xdr:from>
    <xdr:ext cx="405111" cy="259045"/>
    <xdr:sp macro="" textlink="">
      <xdr:nvSpPr>
        <xdr:cNvPr id="160" name="n_2aveValue【橋りょう・トンネル】&#10;有形固定資産減価償却率">
          <a:extLst>
            <a:ext uri="{FF2B5EF4-FFF2-40B4-BE49-F238E27FC236}">
              <a16:creationId xmlns:a16="http://schemas.microsoft.com/office/drawing/2014/main" id="{AE543933-7540-4EBB-8CCE-21BB1D402E5F}"/>
            </a:ext>
          </a:extLst>
        </xdr:cNvPr>
        <xdr:cNvSpPr txBox="1"/>
      </xdr:nvSpPr>
      <xdr:spPr>
        <a:xfrm>
          <a:off x="24390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48277</xdr:rowOff>
    </xdr:from>
    <xdr:ext cx="405111" cy="259045"/>
    <xdr:sp macro="" textlink="">
      <xdr:nvSpPr>
        <xdr:cNvPr id="161" name="n_1mainValue【橋りょう・トンネル】&#10;有形固定資産減価償却率">
          <a:extLst>
            <a:ext uri="{FF2B5EF4-FFF2-40B4-BE49-F238E27FC236}">
              <a16:creationId xmlns:a16="http://schemas.microsoft.com/office/drawing/2014/main" id="{2B61C05B-887F-46E7-A840-B6696E51DED5}"/>
            </a:ext>
          </a:extLst>
        </xdr:cNvPr>
        <xdr:cNvSpPr txBox="1"/>
      </xdr:nvSpPr>
      <xdr:spPr>
        <a:xfrm>
          <a:off x="3239144" y="947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a:extLst>
            <a:ext uri="{FF2B5EF4-FFF2-40B4-BE49-F238E27FC236}">
              <a16:creationId xmlns:a16="http://schemas.microsoft.com/office/drawing/2014/main" id="{2249DEBA-1116-4AA2-A59D-AD1B016EDA64}"/>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3" name="正方形/長方形 162">
          <a:extLst>
            <a:ext uri="{FF2B5EF4-FFF2-40B4-BE49-F238E27FC236}">
              <a16:creationId xmlns:a16="http://schemas.microsoft.com/office/drawing/2014/main" id="{F7AE037D-95EC-49B7-88E4-F5ED7565090A}"/>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4" name="正方形/長方形 163">
          <a:extLst>
            <a:ext uri="{FF2B5EF4-FFF2-40B4-BE49-F238E27FC236}">
              <a16:creationId xmlns:a16="http://schemas.microsoft.com/office/drawing/2014/main" id="{C89B166B-D1E8-4043-84D6-5B9E2DFF4F34}"/>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5" name="正方形/長方形 164">
          <a:extLst>
            <a:ext uri="{FF2B5EF4-FFF2-40B4-BE49-F238E27FC236}">
              <a16:creationId xmlns:a16="http://schemas.microsoft.com/office/drawing/2014/main" id="{55B4B5C6-90F7-42A8-BAE7-1C91768F0476}"/>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6" name="正方形/長方形 165">
          <a:extLst>
            <a:ext uri="{FF2B5EF4-FFF2-40B4-BE49-F238E27FC236}">
              <a16:creationId xmlns:a16="http://schemas.microsoft.com/office/drawing/2014/main" id="{7ED6A53A-E16F-4B0E-A203-C677111C2804}"/>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7" name="正方形/長方形 166">
          <a:extLst>
            <a:ext uri="{FF2B5EF4-FFF2-40B4-BE49-F238E27FC236}">
              <a16:creationId xmlns:a16="http://schemas.microsoft.com/office/drawing/2014/main" id="{E0655917-9F7A-45C7-AFAD-466B2A8788E5}"/>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8" name="正方形/長方形 167">
          <a:extLst>
            <a:ext uri="{FF2B5EF4-FFF2-40B4-BE49-F238E27FC236}">
              <a16:creationId xmlns:a16="http://schemas.microsoft.com/office/drawing/2014/main" id="{3676C823-F31B-4887-864E-D6F08F9B9D8D}"/>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9" name="正方形/長方形 168">
          <a:extLst>
            <a:ext uri="{FF2B5EF4-FFF2-40B4-BE49-F238E27FC236}">
              <a16:creationId xmlns:a16="http://schemas.microsoft.com/office/drawing/2014/main" id="{20B6A958-1DE5-4810-A95A-9AC4CF46D8B0}"/>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0" name="テキスト ボックス 169">
          <a:extLst>
            <a:ext uri="{FF2B5EF4-FFF2-40B4-BE49-F238E27FC236}">
              <a16:creationId xmlns:a16="http://schemas.microsoft.com/office/drawing/2014/main" id="{AC2A6E11-E435-45FE-BCBF-C81DC53A7A28}"/>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1" name="直線コネクタ 170">
          <a:extLst>
            <a:ext uri="{FF2B5EF4-FFF2-40B4-BE49-F238E27FC236}">
              <a16:creationId xmlns:a16="http://schemas.microsoft.com/office/drawing/2014/main" id="{908FC22D-A743-41DF-8A14-CD0CD7D5C695}"/>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2" name="直線コネクタ 171">
          <a:extLst>
            <a:ext uri="{FF2B5EF4-FFF2-40B4-BE49-F238E27FC236}">
              <a16:creationId xmlns:a16="http://schemas.microsoft.com/office/drawing/2014/main" id="{4DA248CD-CA05-47FC-92DC-F0AC0A1B72D9}"/>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3" name="テキスト ボックス 172">
          <a:extLst>
            <a:ext uri="{FF2B5EF4-FFF2-40B4-BE49-F238E27FC236}">
              <a16:creationId xmlns:a16="http://schemas.microsoft.com/office/drawing/2014/main" id="{19CE1413-6A5C-472F-A77C-A2732085EA78}"/>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4" name="直線コネクタ 173">
          <a:extLst>
            <a:ext uri="{FF2B5EF4-FFF2-40B4-BE49-F238E27FC236}">
              <a16:creationId xmlns:a16="http://schemas.microsoft.com/office/drawing/2014/main" id="{D7EA0550-6F18-4E0E-8D26-F8290AFA19E5}"/>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5" name="テキスト ボックス 174">
          <a:extLst>
            <a:ext uri="{FF2B5EF4-FFF2-40B4-BE49-F238E27FC236}">
              <a16:creationId xmlns:a16="http://schemas.microsoft.com/office/drawing/2014/main" id="{A4B70E13-D81D-4EEE-B9D3-ACAB93B53E55}"/>
            </a:ext>
          </a:extLst>
        </xdr:cNvPr>
        <xdr:cNvSpPr txBox="1"/>
      </xdr:nvSpPr>
      <xdr:spPr>
        <a:xfrm>
          <a:off x="5416126" y="1052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6" name="直線コネクタ 175">
          <a:extLst>
            <a:ext uri="{FF2B5EF4-FFF2-40B4-BE49-F238E27FC236}">
              <a16:creationId xmlns:a16="http://schemas.microsoft.com/office/drawing/2014/main" id="{6EDAC78E-3DCB-429B-991B-32B77DB6406D}"/>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7" name="テキスト ボックス 176">
          <a:extLst>
            <a:ext uri="{FF2B5EF4-FFF2-40B4-BE49-F238E27FC236}">
              <a16:creationId xmlns:a16="http://schemas.microsoft.com/office/drawing/2014/main" id="{11F70FF1-8C11-46B5-B17D-57C9CC24E3C9}"/>
            </a:ext>
          </a:extLst>
        </xdr:cNvPr>
        <xdr:cNvSpPr txBox="1"/>
      </xdr:nvSpPr>
      <xdr:spPr>
        <a:xfrm>
          <a:off x="5416126" y="1014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8" name="直線コネクタ 177">
          <a:extLst>
            <a:ext uri="{FF2B5EF4-FFF2-40B4-BE49-F238E27FC236}">
              <a16:creationId xmlns:a16="http://schemas.microsoft.com/office/drawing/2014/main" id="{176A2F6E-1611-48A1-8135-6974BA9DD837}"/>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9" name="テキスト ボックス 178">
          <a:extLst>
            <a:ext uri="{FF2B5EF4-FFF2-40B4-BE49-F238E27FC236}">
              <a16:creationId xmlns:a16="http://schemas.microsoft.com/office/drawing/2014/main" id="{C2C15AF1-4538-40D7-A2DE-7D22498C0D7F}"/>
            </a:ext>
          </a:extLst>
        </xdr:cNvPr>
        <xdr:cNvSpPr txBox="1"/>
      </xdr:nvSpPr>
      <xdr:spPr>
        <a:xfrm>
          <a:off x="5416126" y="976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0" name="直線コネクタ 179">
          <a:extLst>
            <a:ext uri="{FF2B5EF4-FFF2-40B4-BE49-F238E27FC236}">
              <a16:creationId xmlns:a16="http://schemas.microsoft.com/office/drawing/2014/main" id="{570AC7A8-5340-4297-9DA1-465EB23D40CB}"/>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1" name="テキスト ボックス 180">
          <a:extLst>
            <a:ext uri="{FF2B5EF4-FFF2-40B4-BE49-F238E27FC236}">
              <a16:creationId xmlns:a16="http://schemas.microsoft.com/office/drawing/2014/main" id="{6966ECAE-C314-4B05-A9A4-AEFC28E84604}"/>
            </a:ext>
          </a:extLst>
        </xdr:cNvPr>
        <xdr:cNvSpPr txBox="1"/>
      </xdr:nvSpPr>
      <xdr:spPr>
        <a:xfrm>
          <a:off x="5416126" y="938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a:extLst>
            <a:ext uri="{FF2B5EF4-FFF2-40B4-BE49-F238E27FC236}">
              <a16:creationId xmlns:a16="http://schemas.microsoft.com/office/drawing/2014/main" id="{4921C0C7-624F-4B55-A082-FAEC807994B5}"/>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3" name="テキスト ボックス 182">
          <a:extLst>
            <a:ext uri="{FF2B5EF4-FFF2-40B4-BE49-F238E27FC236}">
              <a16:creationId xmlns:a16="http://schemas.microsoft.com/office/drawing/2014/main" id="{734DA314-B469-4065-8C26-A934166489B7}"/>
            </a:ext>
          </a:extLst>
        </xdr:cNvPr>
        <xdr:cNvSpPr txBox="1"/>
      </xdr:nvSpPr>
      <xdr:spPr>
        <a:xfrm>
          <a:off x="5416126" y="900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a:extLst>
            <a:ext uri="{FF2B5EF4-FFF2-40B4-BE49-F238E27FC236}">
              <a16:creationId xmlns:a16="http://schemas.microsoft.com/office/drawing/2014/main" id="{94779EA0-27E0-4E1C-A044-63B5151853E9}"/>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75148</xdr:rowOff>
    </xdr:from>
    <xdr:to>
      <xdr:col>54</xdr:col>
      <xdr:colOff>189865</xdr:colOff>
      <xdr:row>64</xdr:row>
      <xdr:rowOff>51739</xdr:rowOff>
    </xdr:to>
    <xdr:cxnSp macro="">
      <xdr:nvCxnSpPr>
        <xdr:cNvPr id="185" name="直線コネクタ 184">
          <a:extLst>
            <a:ext uri="{FF2B5EF4-FFF2-40B4-BE49-F238E27FC236}">
              <a16:creationId xmlns:a16="http://schemas.microsoft.com/office/drawing/2014/main" id="{8D0E77AD-79CD-4F1F-9451-756FA3EC8D95}"/>
            </a:ext>
          </a:extLst>
        </xdr:cNvPr>
        <xdr:cNvCxnSpPr/>
      </xdr:nvCxnSpPr>
      <xdr:spPr>
        <a:xfrm flipV="1">
          <a:off x="9429115" y="9504898"/>
          <a:ext cx="0" cy="152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55566</xdr:rowOff>
    </xdr:from>
    <xdr:ext cx="469744" cy="259045"/>
    <xdr:sp macro="" textlink="">
      <xdr:nvSpPr>
        <xdr:cNvPr id="186" name="【橋りょう・トンネル】&#10;一人当たり有形固定資産（償却資産）額最小値テキスト">
          <a:extLst>
            <a:ext uri="{FF2B5EF4-FFF2-40B4-BE49-F238E27FC236}">
              <a16:creationId xmlns:a16="http://schemas.microsoft.com/office/drawing/2014/main" id="{C9E0935D-969B-4A42-BDE0-8236ECB925F8}"/>
            </a:ext>
          </a:extLst>
        </xdr:cNvPr>
        <xdr:cNvSpPr txBox="1"/>
      </xdr:nvSpPr>
      <xdr:spPr>
        <a:xfrm>
          <a:off x="9467850" y="1103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51739</xdr:rowOff>
    </xdr:from>
    <xdr:to>
      <xdr:col>55</xdr:col>
      <xdr:colOff>88900</xdr:colOff>
      <xdr:row>64</xdr:row>
      <xdr:rowOff>51739</xdr:rowOff>
    </xdr:to>
    <xdr:cxnSp macro="">
      <xdr:nvCxnSpPr>
        <xdr:cNvPr id="187" name="直線コネクタ 186">
          <a:extLst>
            <a:ext uri="{FF2B5EF4-FFF2-40B4-BE49-F238E27FC236}">
              <a16:creationId xmlns:a16="http://schemas.microsoft.com/office/drawing/2014/main" id="{8810AA20-E61F-4C15-821C-3AE3C7863084}"/>
            </a:ext>
          </a:extLst>
        </xdr:cNvPr>
        <xdr:cNvCxnSpPr/>
      </xdr:nvCxnSpPr>
      <xdr:spPr>
        <a:xfrm>
          <a:off x="9356090" y="1102834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21825</xdr:rowOff>
    </xdr:from>
    <xdr:ext cx="599010" cy="259045"/>
    <xdr:sp macro="" textlink="">
      <xdr:nvSpPr>
        <xdr:cNvPr id="188" name="【橋りょう・トンネル】&#10;一人当たり有形固定資産（償却資産）額最大値テキスト">
          <a:extLst>
            <a:ext uri="{FF2B5EF4-FFF2-40B4-BE49-F238E27FC236}">
              <a16:creationId xmlns:a16="http://schemas.microsoft.com/office/drawing/2014/main" id="{0405D254-2BC1-4644-AE45-0FE70F96C412}"/>
            </a:ext>
          </a:extLst>
        </xdr:cNvPr>
        <xdr:cNvSpPr txBox="1"/>
      </xdr:nvSpPr>
      <xdr:spPr>
        <a:xfrm>
          <a:off x="9467850" y="927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75148</xdr:rowOff>
    </xdr:from>
    <xdr:to>
      <xdr:col>55</xdr:col>
      <xdr:colOff>88900</xdr:colOff>
      <xdr:row>55</xdr:row>
      <xdr:rowOff>75148</xdr:rowOff>
    </xdr:to>
    <xdr:cxnSp macro="">
      <xdr:nvCxnSpPr>
        <xdr:cNvPr id="189" name="直線コネクタ 188">
          <a:extLst>
            <a:ext uri="{FF2B5EF4-FFF2-40B4-BE49-F238E27FC236}">
              <a16:creationId xmlns:a16="http://schemas.microsoft.com/office/drawing/2014/main" id="{50EF5FAF-F25D-4A17-A9C4-F83752DFDCAC}"/>
            </a:ext>
          </a:extLst>
        </xdr:cNvPr>
        <xdr:cNvCxnSpPr/>
      </xdr:nvCxnSpPr>
      <xdr:spPr>
        <a:xfrm>
          <a:off x="9356090" y="950489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66466</xdr:rowOff>
    </xdr:from>
    <xdr:ext cx="599010" cy="259045"/>
    <xdr:sp macro="" textlink="">
      <xdr:nvSpPr>
        <xdr:cNvPr id="190" name="【橋りょう・トンネル】&#10;一人当たり有形固定資産（償却資産）額平均値テキスト">
          <a:extLst>
            <a:ext uri="{FF2B5EF4-FFF2-40B4-BE49-F238E27FC236}">
              <a16:creationId xmlns:a16="http://schemas.microsoft.com/office/drawing/2014/main" id="{1008E66F-B663-4295-ACE0-3563A23DA185}"/>
            </a:ext>
          </a:extLst>
        </xdr:cNvPr>
        <xdr:cNvSpPr txBox="1"/>
      </xdr:nvSpPr>
      <xdr:spPr>
        <a:xfrm>
          <a:off x="9467850" y="101801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43589</xdr:rowOff>
    </xdr:from>
    <xdr:to>
      <xdr:col>55</xdr:col>
      <xdr:colOff>50800</xdr:colOff>
      <xdr:row>60</xdr:row>
      <xdr:rowOff>145189</xdr:rowOff>
    </xdr:to>
    <xdr:sp macro="" textlink="">
      <xdr:nvSpPr>
        <xdr:cNvPr id="191" name="フローチャート: 判断 190">
          <a:extLst>
            <a:ext uri="{FF2B5EF4-FFF2-40B4-BE49-F238E27FC236}">
              <a16:creationId xmlns:a16="http://schemas.microsoft.com/office/drawing/2014/main" id="{3E346109-E010-4F17-988E-1B07AF06111A}"/>
            </a:ext>
          </a:extLst>
        </xdr:cNvPr>
        <xdr:cNvSpPr/>
      </xdr:nvSpPr>
      <xdr:spPr>
        <a:xfrm>
          <a:off x="9394190" y="10332494"/>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130072</xdr:rowOff>
    </xdr:from>
    <xdr:to>
      <xdr:col>50</xdr:col>
      <xdr:colOff>165100</xdr:colOff>
      <xdr:row>61</xdr:row>
      <xdr:rowOff>60222</xdr:rowOff>
    </xdr:to>
    <xdr:sp macro="" textlink="">
      <xdr:nvSpPr>
        <xdr:cNvPr id="192" name="フローチャート: 判断 191">
          <a:extLst>
            <a:ext uri="{FF2B5EF4-FFF2-40B4-BE49-F238E27FC236}">
              <a16:creationId xmlns:a16="http://schemas.microsoft.com/office/drawing/2014/main" id="{4D990334-518C-4A9D-9F37-ABE01A4F4F4E}"/>
            </a:ext>
          </a:extLst>
        </xdr:cNvPr>
        <xdr:cNvSpPr/>
      </xdr:nvSpPr>
      <xdr:spPr>
        <a:xfrm>
          <a:off x="8632190" y="10420882"/>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74816</xdr:rowOff>
    </xdr:from>
    <xdr:to>
      <xdr:col>46</xdr:col>
      <xdr:colOff>38100</xdr:colOff>
      <xdr:row>61</xdr:row>
      <xdr:rowOff>4966</xdr:rowOff>
    </xdr:to>
    <xdr:sp macro="" textlink="">
      <xdr:nvSpPr>
        <xdr:cNvPr id="193" name="フローチャート: 判断 192">
          <a:extLst>
            <a:ext uri="{FF2B5EF4-FFF2-40B4-BE49-F238E27FC236}">
              <a16:creationId xmlns:a16="http://schemas.microsoft.com/office/drawing/2014/main" id="{7B4F6361-FFF3-42A0-9A34-F2A067A43F8D}"/>
            </a:ext>
          </a:extLst>
        </xdr:cNvPr>
        <xdr:cNvSpPr/>
      </xdr:nvSpPr>
      <xdr:spPr>
        <a:xfrm>
          <a:off x="7846060" y="103618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B10A0C7D-F260-4FED-BB8C-6B7568232CF5}"/>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9BC20412-A27F-4190-9343-B45A41B7B978}"/>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2076FD89-4B23-4C25-99E4-478486CADF3A}"/>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46DB32B1-D6B0-43D3-80CB-843B6DE8B758}"/>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95670CBD-C197-47B8-8BC1-4AF90BDAECB3}"/>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21453</xdr:rowOff>
    </xdr:from>
    <xdr:to>
      <xdr:col>55</xdr:col>
      <xdr:colOff>50800</xdr:colOff>
      <xdr:row>61</xdr:row>
      <xdr:rowOff>123053</xdr:rowOff>
    </xdr:to>
    <xdr:sp macro="" textlink="">
      <xdr:nvSpPr>
        <xdr:cNvPr id="199" name="楕円 198">
          <a:extLst>
            <a:ext uri="{FF2B5EF4-FFF2-40B4-BE49-F238E27FC236}">
              <a16:creationId xmlns:a16="http://schemas.microsoft.com/office/drawing/2014/main" id="{2AD59434-4124-42C2-BEDA-69AA77D55EF5}"/>
            </a:ext>
          </a:extLst>
        </xdr:cNvPr>
        <xdr:cNvSpPr/>
      </xdr:nvSpPr>
      <xdr:spPr>
        <a:xfrm>
          <a:off x="9394190" y="10476093"/>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171330</xdr:rowOff>
    </xdr:from>
    <xdr:ext cx="599010" cy="259045"/>
    <xdr:sp macro="" textlink="">
      <xdr:nvSpPr>
        <xdr:cNvPr id="200" name="【橋りょう・トンネル】&#10;一人当たり有形固定資産（償却資産）額該当値テキスト">
          <a:extLst>
            <a:ext uri="{FF2B5EF4-FFF2-40B4-BE49-F238E27FC236}">
              <a16:creationId xmlns:a16="http://schemas.microsoft.com/office/drawing/2014/main" id="{E71262C0-8B20-4761-A172-599DDEE9ED3D}"/>
            </a:ext>
          </a:extLst>
        </xdr:cNvPr>
        <xdr:cNvSpPr txBox="1"/>
      </xdr:nvSpPr>
      <xdr:spPr>
        <a:xfrm>
          <a:off x="9467850" y="1046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28764</xdr:rowOff>
    </xdr:from>
    <xdr:to>
      <xdr:col>50</xdr:col>
      <xdr:colOff>165100</xdr:colOff>
      <xdr:row>61</xdr:row>
      <xdr:rowOff>130364</xdr:rowOff>
    </xdr:to>
    <xdr:sp macro="" textlink="">
      <xdr:nvSpPr>
        <xdr:cNvPr id="201" name="楕円 200">
          <a:extLst>
            <a:ext uri="{FF2B5EF4-FFF2-40B4-BE49-F238E27FC236}">
              <a16:creationId xmlns:a16="http://schemas.microsoft.com/office/drawing/2014/main" id="{606DC94F-7565-4094-9FB0-4B1221ED5600}"/>
            </a:ext>
          </a:extLst>
        </xdr:cNvPr>
        <xdr:cNvSpPr/>
      </xdr:nvSpPr>
      <xdr:spPr>
        <a:xfrm>
          <a:off x="8632190" y="10485309"/>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72253</xdr:rowOff>
    </xdr:from>
    <xdr:to>
      <xdr:col>55</xdr:col>
      <xdr:colOff>0</xdr:colOff>
      <xdr:row>61</xdr:row>
      <xdr:rowOff>79564</xdr:rowOff>
    </xdr:to>
    <xdr:cxnSp macro="">
      <xdr:nvCxnSpPr>
        <xdr:cNvPr id="202" name="直線コネクタ 201">
          <a:extLst>
            <a:ext uri="{FF2B5EF4-FFF2-40B4-BE49-F238E27FC236}">
              <a16:creationId xmlns:a16="http://schemas.microsoft.com/office/drawing/2014/main" id="{8FC6B7BA-7180-48E9-BAA1-898BF0B1C782}"/>
            </a:ext>
          </a:extLst>
        </xdr:cNvPr>
        <xdr:cNvCxnSpPr/>
      </xdr:nvCxnSpPr>
      <xdr:spPr>
        <a:xfrm flipV="1">
          <a:off x="8686800" y="10528798"/>
          <a:ext cx="742950" cy="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76749</xdr:rowOff>
    </xdr:from>
    <xdr:ext cx="599010" cy="259045"/>
    <xdr:sp macro="" textlink="">
      <xdr:nvSpPr>
        <xdr:cNvPr id="203" name="n_1aveValue【橋りょう・トンネル】&#10;一人当たり有形固定資産（償却資産）額">
          <a:extLst>
            <a:ext uri="{FF2B5EF4-FFF2-40B4-BE49-F238E27FC236}">
              <a16:creationId xmlns:a16="http://schemas.microsoft.com/office/drawing/2014/main" id="{401D31A6-8576-4996-B539-BB6B478E5CE7}"/>
            </a:ext>
          </a:extLst>
        </xdr:cNvPr>
        <xdr:cNvSpPr txBox="1"/>
      </xdr:nvSpPr>
      <xdr:spPr>
        <a:xfrm>
          <a:off x="8401265" y="1019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21493</xdr:rowOff>
    </xdr:from>
    <xdr:ext cx="599010" cy="259045"/>
    <xdr:sp macro="" textlink="">
      <xdr:nvSpPr>
        <xdr:cNvPr id="204" name="n_2aveValue【橋りょう・トンネル】&#10;一人当たり有形固定資産（償却資産）額">
          <a:extLst>
            <a:ext uri="{FF2B5EF4-FFF2-40B4-BE49-F238E27FC236}">
              <a16:creationId xmlns:a16="http://schemas.microsoft.com/office/drawing/2014/main" id="{495594B5-2CF3-4D40-8F88-FC416BCA6D85}"/>
            </a:ext>
          </a:extLst>
        </xdr:cNvPr>
        <xdr:cNvSpPr txBox="1"/>
      </xdr:nvSpPr>
      <xdr:spPr>
        <a:xfrm>
          <a:off x="7610690" y="1013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121491</xdr:rowOff>
    </xdr:from>
    <xdr:ext cx="599010" cy="259045"/>
    <xdr:sp macro="" textlink="">
      <xdr:nvSpPr>
        <xdr:cNvPr id="205" name="n_1mainValue【橋りょう・トンネル】&#10;一人当たり有形固定資産（償却資産）額">
          <a:extLst>
            <a:ext uri="{FF2B5EF4-FFF2-40B4-BE49-F238E27FC236}">
              <a16:creationId xmlns:a16="http://schemas.microsoft.com/office/drawing/2014/main" id="{7C0D4747-10BC-42E8-83E6-E54AC8C13242}"/>
            </a:ext>
          </a:extLst>
        </xdr:cNvPr>
        <xdr:cNvSpPr txBox="1"/>
      </xdr:nvSpPr>
      <xdr:spPr>
        <a:xfrm>
          <a:off x="8401265" y="10581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a:extLst>
            <a:ext uri="{FF2B5EF4-FFF2-40B4-BE49-F238E27FC236}">
              <a16:creationId xmlns:a16="http://schemas.microsoft.com/office/drawing/2014/main" id="{EA467905-656A-41AE-B5BF-485E9CD63DF0}"/>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a:extLst>
            <a:ext uri="{FF2B5EF4-FFF2-40B4-BE49-F238E27FC236}">
              <a16:creationId xmlns:a16="http://schemas.microsoft.com/office/drawing/2014/main" id="{B1BEFEAA-D8F5-44E1-9CAD-0C2062D1B813}"/>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a:extLst>
            <a:ext uri="{FF2B5EF4-FFF2-40B4-BE49-F238E27FC236}">
              <a16:creationId xmlns:a16="http://schemas.microsoft.com/office/drawing/2014/main" id="{EBFE8B0A-41DE-4011-AD96-DB60B9A594B4}"/>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a:extLst>
            <a:ext uri="{FF2B5EF4-FFF2-40B4-BE49-F238E27FC236}">
              <a16:creationId xmlns:a16="http://schemas.microsoft.com/office/drawing/2014/main" id="{35E8F787-4C6D-4398-84EE-3C1E1DE52EB4}"/>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a:extLst>
            <a:ext uri="{FF2B5EF4-FFF2-40B4-BE49-F238E27FC236}">
              <a16:creationId xmlns:a16="http://schemas.microsoft.com/office/drawing/2014/main" id="{C1AA8AE0-4839-4CDB-A9ED-FBDC9D5F3349}"/>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a:extLst>
            <a:ext uri="{FF2B5EF4-FFF2-40B4-BE49-F238E27FC236}">
              <a16:creationId xmlns:a16="http://schemas.microsoft.com/office/drawing/2014/main" id="{63D43149-611B-4445-B706-DB8FF9831F1D}"/>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a:extLst>
            <a:ext uri="{FF2B5EF4-FFF2-40B4-BE49-F238E27FC236}">
              <a16:creationId xmlns:a16="http://schemas.microsoft.com/office/drawing/2014/main" id="{B2BF5EFF-7638-43A0-BED4-61BCF3C8E96B}"/>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a:extLst>
            <a:ext uri="{FF2B5EF4-FFF2-40B4-BE49-F238E27FC236}">
              <a16:creationId xmlns:a16="http://schemas.microsoft.com/office/drawing/2014/main" id="{E91D4474-C9F0-4038-968F-37A91F40172A}"/>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a:extLst>
            <a:ext uri="{FF2B5EF4-FFF2-40B4-BE49-F238E27FC236}">
              <a16:creationId xmlns:a16="http://schemas.microsoft.com/office/drawing/2014/main" id="{804EDF9F-8FD2-44AC-B993-8F29D55A14FB}"/>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a:extLst>
            <a:ext uri="{FF2B5EF4-FFF2-40B4-BE49-F238E27FC236}">
              <a16:creationId xmlns:a16="http://schemas.microsoft.com/office/drawing/2014/main" id="{83536756-877E-4B42-916C-71C2917C8B92}"/>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6" name="テキスト ボックス 215">
          <a:extLst>
            <a:ext uri="{FF2B5EF4-FFF2-40B4-BE49-F238E27FC236}">
              <a16:creationId xmlns:a16="http://schemas.microsoft.com/office/drawing/2014/main" id="{6C659FDE-94C0-4903-8AD7-627EE8ECA4F6}"/>
            </a:ext>
          </a:extLst>
        </xdr:cNvPr>
        <xdr:cNvSpPr txBox="1"/>
      </xdr:nvSpPr>
      <xdr:spPr>
        <a:xfrm>
          <a:off x="343701" y="15099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17" name="直線コネクタ 216">
          <a:extLst>
            <a:ext uri="{FF2B5EF4-FFF2-40B4-BE49-F238E27FC236}">
              <a16:creationId xmlns:a16="http://schemas.microsoft.com/office/drawing/2014/main" id="{04DCDA1C-9C5B-43F3-BFD4-2C40AE4F36D9}"/>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8" name="テキスト ボックス 217">
          <a:extLst>
            <a:ext uri="{FF2B5EF4-FFF2-40B4-BE49-F238E27FC236}">
              <a16:creationId xmlns:a16="http://schemas.microsoft.com/office/drawing/2014/main" id="{475B5AEC-ADB8-4963-9162-EE14102369C6}"/>
            </a:ext>
          </a:extLst>
        </xdr:cNvPr>
        <xdr:cNvSpPr txBox="1"/>
      </xdr:nvSpPr>
      <xdr:spPr>
        <a:xfrm>
          <a:off x="343701" y="1476739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9" name="直線コネクタ 218">
          <a:extLst>
            <a:ext uri="{FF2B5EF4-FFF2-40B4-BE49-F238E27FC236}">
              <a16:creationId xmlns:a16="http://schemas.microsoft.com/office/drawing/2014/main" id="{420A0DBA-BF71-44A7-A8E0-754A6BC67743}"/>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0" name="テキスト ボックス 219">
          <a:extLst>
            <a:ext uri="{FF2B5EF4-FFF2-40B4-BE49-F238E27FC236}">
              <a16:creationId xmlns:a16="http://schemas.microsoft.com/office/drawing/2014/main" id="{6DFF5A16-E395-425A-B8AF-255A631AD850}"/>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1" name="直線コネクタ 220">
          <a:extLst>
            <a:ext uri="{FF2B5EF4-FFF2-40B4-BE49-F238E27FC236}">
              <a16:creationId xmlns:a16="http://schemas.microsoft.com/office/drawing/2014/main" id="{27CC3799-1D15-4341-837F-EC731BC9A253}"/>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2" name="テキスト ボックス 221">
          <a:extLst>
            <a:ext uri="{FF2B5EF4-FFF2-40B4-BE49-F238E27FC236}">
              <a16:creationId xmlns:a16="http://schemas.microsoft.com/office/drawing/2014/main" id="{6769A924-79A1-41C4-875C-8AE4ABEF6FF9}"/>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3" name="直線コネクタ 222">
          <a:extLst>
            <a:ext uri="{FF2B5EF4-FFF2-40B4-BE49-F238E27FC236}">
              <a16:creationId xmlns:a16="http://schemas.microsoft.com/office/drawing/2014/main" id="{0BA261E0-39E9-48DB-8F2D-A61E490A0CC8}"/>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4" name="テキスト ボックス 223">
          <a:extLst>
            <a:ext uri="{FF2B5EF4-FFF2-40B4-BE49-F238E27FC236}">
              <a16:creationId xmlns:a16="http://schemas.microsoft.com/office/drawing/2014/main" id="{1B17A89B-E35B-493F-9AFA-80A12B6E2046}"/>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5" name="直線コネクタ 224">
          <a:extLst>
            <a:ext uri="{FF2B5EF4-FFF2-40B4-BE49-F238E27FC236}">
              <a16:creationId xmlns:a16="http://schemas.microsoft.com/office/drawing/2014/main" id="{0E1F9301-32B3-4B9C-B0ED-5B3817B5E869}"/>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6" name="テキスト ボックス 225">
          <a:extLst>
            <a:ext uri="{FF2B5EF4-FFF2-40B4-BE49-F238E27FC236}">
              <a16:creationId xmlns:a16="http://schemas.microsoft.com/office/drawing/2014/main" id="{FE4E8606-1B65-4B7F-9E6F-1B1B6EF75D90}"/>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7" name="直線コネクタ 226">
          <a:extLst>
            <a:ext uri="{FF2B5EF4-FFF2-40B4-BE49-F238E27FC236}">
              <a16:creationId xmlns:a16="http://schemas.microsoft.com/office/drawing/2014/main" id="{66FC2D6E-4654-42CE-9224-24742C30F4FA}"/>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8" name="テキスト ボックス 227">
          <a:extLst>
            <a:ext uri="{FF2B5EF4-FFF2-40B4-BE49-F238E27FC236}">
              <a16:creationId xmlns:a16="http://schemas.microsoft.com/office/drawing/2014/main" id="{C35A9B48-32FE-446D-BFE9-16F37926ACB7}"/>
            </a:ext>
          </a:extLst>
        </xdr:cNvPr>
        <xdr:cNvSpPr txBox="1"/>
      </xdr:nvSpPr>
      <xdr:spPr>
        <a:xfrm>
          <a:off x="343701" y="131364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a:extLst>
            <a:ext uri="{FF2B5EF4-FFF2-40B4-BE49-F238E27FC236}">
              <a16:creationId xmlns:a16="http://schemas.microsoft.com/office/drawing/2014/main" id="{0096AA9C-AC76-4503-8350-6B91438982CD}"/>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0" name="テキスト ボックス 229">
          <a:extLst>
            <a:ext uri="{FF2B5EF4-FFF2-40B4-BE49-F238E27FC236}">
              <a16:creationId xmlns:a16="http://schemas.microsoft.com/office/drawing/2014/main" id="{109F8EAB-471D-440D-A27B-9A66426E33A2}"/>
            </a:ext>
          </a:extLst>
        </xdr:cNvPr>
        <xdr:cNvSpPr txBox="1"/>
      </xdr:nvSpPr>
      <xdr:spPr>
        <a:xfrm>
          <a:off x="343701" y="1281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a:extLst>
            <a:ext uri="{FF2B5EF4-FFF2-40B4-BE49-F238E27FC236}">
              <a16:creationId xmlns:a16="http://schemas.microsoft.com/office/drawing/2014/main" id="{D5844500-1835-48A3-86A8-33346CFAACFC}"/>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51163</xdr:rowOff>
    </xdr:from>
    <xdr:to>
      <xdr:col>24</xdr:col>
      <xdr:colOff>62865</xdr:colOff>
      <xdr:row>86</xdr:row>
      <xdr:rowOff>113212</xdr:rowOff>
    </xdr:to>
    <xdr:cxnSp macro="">
      <xdr:nvCxnSpPr>
        <xdr:cNvPr id="232" name="直線コネクタ 231">
          <a:extLst>
            <a:ext uri="{FF2B5EF4-FFF2-40B4-BE49-F238E27FC236}">
              <a16:creationId xmlns:a16="http://schemas.microsoft.com/office/drawing/2014/main" id="{5C8B9B6A-DD08-4CFE-B186-D8FCD1A47367}"/>
            </a:ext>
          </a:extLst>
        </xdr:cNvPr>
        <xdr:cNvCxnSpPr/>
      </xdr:nvCxnSpPr>
      <xdr:spPr>
        <a:xfrm flipV="1">
          <a:off x="4173855" y="13428073"/>
          <a:ext cx="0" cy="1429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33" name="【公営住宅】&#10;有形固定資産減価償却率最小値テキスト">
          <a:extLst>
            <a:ext uri="{FF2B5EF4-FFF2-40B4-BE49-F238E27FC236}">
              <a16:creationId xmlns:a16="http://schemas.microsoft.com/office/drawing/2014/main" id="{59B29270-1022-4C11-B1BC-5CF5A6695C29}"/>
            </a:ext>
          </a:extLst>
        </xdr:cNvPr>
        <xdr:cNvSpPr txBox="1"/>
      </xdr:nvSpPr>
      <xdr:spPr>
        <a:xfrm>
          <a:off x="421259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34" name="直線コネクタ 233">
          <a:extLst>
            <a:ext uri="{FF2B5EF4-FFF2-40B4-BE49-F238E27FC236}">
              <a16:creationId xmlns:a16="http://schemas.microsoft.com/office/drawing/2014/main" id="{EB803E58-54F1-43C2-8A90-D72EE92ACE12}"/>
            </a:ext>
          </a:extLst>
        </xdr:cNvPr>
        <xdr:cNvCxnSpPr/>
      </xdr:nvCxnSpPr>
      <xdr:spPr>
        <a:xfrm>
          <a:off x="4112260" y="148579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169290</xdr:rowOff>
    </xdr:from>
    <xdr:ext cx="405111" cy="259045"/>
    <xdr:sp macro="" textlink="">
      <xdr:nvSpPr>
        <xdr:cNvPr id="235" name="【公営住宅】&#10;有形固定資産減価償却率最大値テキスト">
          <a:extLst>
            <a:ext uri="{FF2B5EF4-FFF2-40B4-BE49-F238E27FC236}">
              <a16:creationId xmlns:a16="http://schemas.microsoft.com/office/drawing/2014/main" id="{256F2EBC-1AA5-421F-899B-BFDBD904E551}"/>
            </a:ext>
          </a:extLst>
        </xdr:cNvPr>
        <xdr:cNvSpPr txBox="1"/>
      </xdr:nvSpPr>
      <xdr:spPr>
        <a:xfrm>
          <a:off x="4212590" y="13203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51163</xdr:rowOff>
    </xdr:from>
    <xdr:to>
      <xdr:col>24</xdr:col>
      <xdr:colOff>152400</xdr:colOff>
      <xdr:row>78</xdr:row>
      <xdr:rowOff>51163</xdr:rowOff>
    </xdr:to>
    <xdr:cxnSp macro="">
      <xdr:nvCxnSpPr>
        <xdr:cNvPr id="236" name="直線コネクタ 235">
          <a:extLst>
            <a:ext uri="{FF2B5EF4-FFF2-40B4-BE49-F238E27FC236}">
              <a16:creationId xmlns:a16="http://schemas.microsoft.com/office/drawing/2014/main" id="{1B6BEDDB-7733-4CF1-A4D2-24230BBA42A4}"/>
            </a:ext>
          </a:extLst>
        </xdr:cNvPr>
        <xdr:cNvCxnSpPr/>
      </xdr:nvCxnSpPr>
      <xdr:spPr>
        <a:xfrm>
          <a:off x="4112260" y="134280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113047</xdr:rowOff>
    </xdr:from>
    <xdr:ext cx="405111" cy="259045"/>
    <xdr:sp macro="" textlink="">
      <xdr:nvSpPr>
        <xdr:cNvPr id="237" name="【公営住宅】&#10;有形固定資産減価償却率平均値テキスト">
          <a:extLst>
            <a:ext uri="{FF2B5EF4-FFF2-40B4-BE49-F238E27FC236}">
              <a16:creationId xmlns:a16="http://schemas.microsoft.com/office/drawing/2014/main" id="{A7EAB518-7801-41B9-8896-133D6C084F74}"/>
            </a:ext>
          </a:extLst>
        </xdr:cNvPr>
        <xdr:cNvSpPr txBox="1"/>
      </xdr:nvSpPr>
      <xdr:spPr>
        <a:xfrm>
          <a:off x="4212590" y="13486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90170</xdr:rowOff>
    </xdr:from>
    <xdr:to>
      <xdr:col>24</xdr:col>
      <xdr:colOff>114300</xdr:colOff>
      <xdr:row>80</xdr:row>
      <xdr:rowOff>20320</xdr:rowOff>
    </xdr:to>
    <xdr:sp macro="" textlink="">
      <xdr:nvSpPr>
        <xdr:cNvPr id="238" name="フローチャート: 判断 237">
          <a:extLst>
            <a:ext uri="{FF2B5EF4-FFF2-40B4-BE49-F238E27FC236}">
              <a16:creationId xmlns:a16="http://schemas.microsoft.com/office/drawing/2014/main" id="{F134194D-735D-450F-AF7D-CCD4B11AF17A}"/>
            </a:ext>
          </a:extLst>
        </xdr:cNvPr>
        <xdr:cNvSpPr/>
      </xdr:nvSpPr>
      <xdr:spPr>
        <a:xfrm>
          <a:off x="4131310" y="13638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160382</xdr:rowOff>
    </xdr:from>
    <xdr:to>
      <xdr:col>20</xdr:col>
      <xdr:colOff>38100</xdr:colOff>
      <xdr:row>81</xdr:row>
      <xdr:rowOff>90532</xdr:rowOff>
    </xdr:to>
    <xdr:sp macro="" textlink="">
      <xdr:nvSpPr>
        <xdr:cNvPr id="239" name="フローチャート: 判断 238">
          <a:extLst>
            <a:ext uri="{FF2B5EF4-FFF2-40B4-BE49-F238E27FC236}">
              <a16:creationId xmlns:a16="http://schemas.microsoft.com/office/drawing/2014/main" id="{F7FD0C28-D69F-47DA-8A98-8A9B4A6A6BF9}"/>
            </a:ext>
          </a:extLst>
        </xdr:cNvPr>
        <xdr:cNvSpPr/>
      </xdr:nvSpPr>
      <xdr:spPr>
        <a:xfrm>
          <a:off x="3388360" y="1387828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37919</xdr:rowOff>
    </xdr:from>
    <xdr:to>
      <xdr:col>15</xdr:col>
      <xdr:colOff>101600</xdr:colOff>
      <xdr:row>79</xdr:row>
      <xdr:rowOff>139519</xdr:rowOff>
    </xdr:to>
    <xdr:sp macro="" textlink="">
      <xdr:nvSpPr>
        <xdr:cNvPr id="240" name="フローチャート: 判断 239">
          <a:extLst>
            <a:ext uri="{FF2B5EF4-FFF2-40B4-BE49-F238E27FC236}">
              <a16:creationId xmlns:a16="http://schemas.microsoft.com/office/drawing/2014/main" id="{25A194AC-F954-4523-B72A-E28B05C11223}"/>
            </a:ext>
          </a:extLst>
        </xdr:cNvPr>
        <xdr:cNvSpPr/>
      </xdr:nvSpPr>
      <xdr:spPr>
        <a:xfrm>
          <a:off x="2571750" y="1358246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79DE10A4-AE3C-4646-8BEA-D5EB39C72FD6}"/>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C9CBD56D-CAC9-423B-A74E-2996B2BE921B}"/>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5D63D95A-8871-4C34-AE3A-CFE56323CD75}"/>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337A818C-2DCE-473F-81C6-1887F31298DA}"/>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180DD4E5-7FA4-460A-8015-F4BB67212937}"/>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57513</xdr:rowOff>
    </xdr:from>
    <xdr:to>
      <xdr:col>24</xdr:col>
      <xdr:colOff>114300</xdr:colOff>
      <xdr:row>81</xdr:row>
      <xdr:rowOff>159113</xdr:rowOff>
    </xdr:to>
    <xdr:sp macro="" textlink="">
      <xdr:nvSpPr>
        <xdr:cNvPr id="246" name="楕円 245">
          <a:extLst>
            <a:ext uri="{FF2B5EF4-FFF2-40B4-BE49-F238E27FC236}">
              <a16:creationId xmlns:a16="http://schemas.microsoft.com/office/drawing/2014/main" id="{34D48B75-1535-4F85-8451-962FA77EA578}"/>
            </a:ext>
          </a:extLst>
        </xdr:cNvPr>
        <xdr:cNvSpPr/>
      </xdr:nvSpPr>
      <xdr:spPr>
        <a:xfrm>
          <a:off x="4131310" y="1394115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35940</xdr:rowOff>
    </xdr:from>
    <xdr:ext cx="405111" cy="259045"/>
    <xdr:sp macro="" textlink="">
      <xdr:nvSpPr>
        <xdr:cNvPr id="247" name="【公営住宅】&#10;有形固定資産減価償却率該当値テキスト">
          <a:extLst>
            <a:ext uri="{FF2B5EF4-FFF2-40B4-BE49-F238E27FC236}">
              <a16:creationId xmlns:a16="http://schemas.microsoft.com/office/drawing/2014/main" id="{E7EEF474-6536-4853-B9AD-BCCA1F23381D}"/>
            </a:ext>
          </a:extLst>
        </xdr:cNvPr>
        <xdr:cNvSpPr txBox="1"/>
      </xdr:nvSpPr>
      <xdr:spPr>
        <a:xfrm>
          <a:off x="4212590" y="1392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129358</xdr:rowOff>
    </xdr:from>
    <xdr:to>
      <xdr:col>20</xdr:col>
      <xdr:colOff>38100</xdr:colOff>
      <xdr:row>82</xdr:row>
      <xdr:rowOff>59508</xdr:rowOff>
    </xdr:to>
    <xdr:sp macro="" textlink="">
      <xdr:nvSpPr>
        <xdr:cNvPr id="248" name="楕円 247">
          <a:extLst>
            <a:ext uri="{FF2B5EF4-FFF2-40B4-BE49-F238E27FC236}">
              <a16:creationId xmlns:a16="http://schemas.microsoft.com/office/drawing/2014/main" id="{67A2EA90-26C7-4B29-98CB-0717A4418FF1}"/>
            </a:ext>
          </a:extLst>
        </xdr:cNvPr>
        <xdr:cNvSpPr/>
      </xdr:nvSpPr>
      <xdr:spPr>
        <a:xfrm>
          <a:off x="3388360" y="14020618"/>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108313</xdr:rowOff>
    </xdr:from>
    <xdr:to>
      <xdr:col>24</xdr:col>
      <xdr:colOff>63500</xdr:colOff>
      <xdr:row>82</xdr:row>
      <xdr:rowOff>8708</xdr:rowOff>
    </xdr:to>
    <xdr:cxnSp macro="">
      <xdr:nvCxnSpPr>
        <xdr:cNvPr id="249" name="直線コネクタ 248">
          <a:extLst>
            <a:ext uri="{FF2B5EF4-FFF2-40B4-BE49-F238E27FC236}">
              <a16:creationId xmlns:a16="http://schemas.microsoft.com/office/drawing/2014/main" id="{79EBCE9D-0287-4C97-B35F-8409E471BE07}"/>
            </a:ext>
          </a:extLst>
        </xdr:cNvPr>
        <xdr:cNvCxnSpPr/>
      </xdr:nvCxnSpPr>
      <xdr:spPr>
        <a:xfrm flipV="1">
          <a:off x="3431540" y="13993858"/>
          <a:ext cx="742950" cy="7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107059</xdr:rowOff>
    </xdr:from>
    <xdr:ext cx="405111" cy="259045"/>
    <xdr:sp macro="" textlink="">
      <xdr:nvSpPr>
        <xdr:cNvPr id="250" name="n_1aveValue【公営住宅】&#10;有形固定資産減価償却率">
          <a:extLst>
            <a:ext uri="{FF2B5EF4-FFF2-40B4-BE49-F238E27FC236}">
              <a16:creationId xmlns:a16="http://schemas.microsoft.com/office/drawing/2014/main" id="{0A4B7ECF-7C64-414F-83BE-E9F25DBA1B2D}"/>
            </a:ext>
          </a:extLst>
        </xdr:cNvPr>
        <xdr:cNvSpPr txBox="1"/>
      </xdr:nvSpPr>
      <xdr:spPr>
        <a:xfrm>
          <a:off x="3239144" y="1364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156046</xdr:rowOff>
    </xdr:from>
    <xdr:ext cx="405111" cy="259045"/>
    <xdr:sp macro="" textlink="">
      <xdr:nvSpPr>
        <xdr:cNvPr id="251" name="n_2aveValue【公営住宅】&#10;有形固定資産減価償却率">
          <a:extLst>
            <a:ext uri="{FF2B5EF4-FFF2-40B4-BE49-F238E27FC236}">
              <a16:creationId xmlns:a16="http://schemas.microsoft.com/office/drawing/2014/main" id="{2BC4AC6A-1C91-448F-BB75-5791303397E4}"/>
            </a:ext>
          </a:extLst>
        </xdr:cNvPr>
        <xdr:cNvSpPr txBox="1"/>
      </xdr:nvSpPr>
      <xdr:spPr>
        <a:xfrm>
          <a:off x="24390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50635</xdr:rowOff>
    </xdr:from>
    <xdr:ext cx="405111" cy="259045"/>
    <xdr:sp macro="" textlink="">
      <xdr:nvSpPr>
        <xdr:cNvPr id="252" name="n_1mainValue【公営住宅】&#10;有形固定資産減価償却率">
          <a:extLst>
            <a:ext uri="{FF2B5EF4-FFF2-40B4-BE49-F238E27FC236}">
              <a16:creationId xmlns:a16="http://schemas.microsoft.com/office/drawing/2014/main" id="{23C5D14A-2494-46C0-8A5B-37922B3F5136}"/>
            </a:ext>
          </a:extLst>
        </xdr:cNvPr>
        <xdr:cNvSpPr txBox="1"/>
      </xdr:nvSpPr>
      <xdr:spPr>
        <a:xfrm>
          <a:off x="3239144" y="14113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a:extLst>
            <a:ext uri="{FF2B5EF4-FFF2-40B4-BE49-F238E27FC236}">
              <a16:creationId xmlns:a16="http://schemas.microsoft.com/office/drawing/2014/main" id="{F8BE3089-2BE9-48DF-9DAD-38BDBAFDBFCE}"/>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a:extLst>
            <a:ext uri="{FF2B5EF4-FFF2-40B4-BE49-F238E27FC236}">
              <a16:creationId xmlns:a16="http://schemas.microsoft.com/office/drawing/2014/main" id="{C7B701DE-4A7D-45F8-BA87-E67C98CF2F2A}"/>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a:extLst>
            <a:ext uri="{FF2B5EF4-FFF2-40B4-BE49-F238E27FC236}">
              <a16:creationId xmlns:a16="http://schemas.microsoft.com/office/drawing/2014/main" id="{83CF9485-AC88-4E05-91FA-8257177E78D9}"/>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a:extLst>
            <a:ext uri="{FF2B5EF4-FFF2-40B4-BE49-F238E27FC236}">
              <a16:creationId xmlns:a16="http://schemas.microsoft.com/office/drawing/2014/main" id="{E90B55B2-A191-4B27-9666-78AE7BE81228}"/>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a:extLst>
            <a:ext uri="{FF2B5EF4-FFF2-40B4-BE49-F238E27FC236}">
              <a16:creationId xmlns:a16="http://schemas.microsoft.com/office/drawing/2014/main" id="{7AD1C592-AF20-454F-95D8-18BF1D15DE03}"/>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a:extLst>
            <a:ext uri="{FF2B5EF4-FFF2-40B4-BE49-F238E27FC236}">
              <a16:creationId xmlns:a16="http://schemas.microsoft.com/office/drawing/2014/main" id="{657D45A4-1E77-44B8-87BB-71D94193C195}"/>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a:extLst>
            <a:ext uri="{FF2B5EF4-FFF2-40B4-BE49-F238E27FC236}">
              <a16:creationId xmlns:a16="http://schemas.microsoft.com/office/drawing/2014/main" id="{081A4EF8-B9F7-43FD-AA21-D419A470E1D5}"/>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a:extLst>
            <a:ext uri="{FF2B5EF4-FFF2-40B4-BE49-F238E27FC236}">
              <a16:creationId xmlns:a16="http://schemas.microsoft.com/office/drawing/2014/main" id="{BBEE3C09-1F6D-4270-9C40-3C15A5A7F05B}"/>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a:extLst>
            <a:ext uri="{FF2B5EF4-FFF2-40B4-BE49-F238E27FC236}">
              <a16:creationId xmlns:a16="http://schemas.microsoft.com/office/drawing/2014/main" id="{7752976D-6A0D-4525-9748-EBA4BF7D22C7}"/>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a:extLst>
            <a:ext uri="{FF2B5EF4-FFF2-40B4-BE49-F238E27FC236}">
              <a16:creationId xmlns:a16="http://schemas.microsoft.com/office/drawing/2014/main" id="{53E42F08-6CC1-44F6-BC21-DF5621210A40}"/>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3" name="直線コネクタ 262">
          <a:extLst>
            <a:ext uri="{FF2B5EF4-FFF2-40B4-BE49-F238E27FC236}">
              <a16:creationId xmlns:a16="http://schemas.microsoft.com/office/drawing/2014/main" id="{28C37B26-555C-4B25-A3C2-DF9655BBCDB1}"/>
            </a:ext>
          </a:extLst>
        </xdr:cNvPr>
        <xdr:cNvCxnSpPr/>
      </xdr:nvCxnSpPr>
      <xdr:spPr>
        <a:xfrm>
          <a:off x="5960110" y="149172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4" name="テキスト ボックス 263">
          <a:extLst>
            <a:ext uri="{FF2B5EF4-FFF2-40B4-BE49-F238E27FC236}">
              <a16:creationId xmlns:a16="http://schemas.microsoft.com/office/drawing/2014/main" id="{AEE4A778-22E8-4B74-8C3E-AE6AACC37BFA}"/>
            </a:ext>
          </a:extLst>
        </xdr:cNvPr>
        <xdr:cNvSpPr txBox="1"/>
      </xdr:nvSpPr>
      <xdr:spPr>
        <a:xfrm>
          <a:off x="552722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5" name="直線コネクタ 264">
          <a:extLst>
            <a:ext uri="{FF2B5EF4-FFF2-40B4-BE49-F238E27FC236}">
              <a16:creationId xmlns:a16="http://schemas.microsoft.com/office/drawing/2014/main" id="{B9F3C0A0-3820-4918-8D8D-D1B37EDA9F9D}"/>
            </a:ext>
          </a:extLst>
        </xdr:cNvPr>
        <xdr:cNvCxnSpPr/>
      </xdr:nvCxnSpPr>
      <xdr:spPr>
        <a:xfrm>
          <a:off x="5960110" y="1459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6" name="テキスト ボックス 265">
          <a:extLst>
            <a:ext uri="{FF2B5EF4-FFF2-40B4-BE49-F238E27FC236}">
              <a16:creationId xmlns:a16="http://schemas.microsoft.com/office/drawing/2014/main" id="{A182B13A-E7C1-4AC0-A2D7-A0F8C6587208}"/>
            </a:ext>
          </a:extLst>
        </xdr:cNvPr>
        <xdr:cNvSpPr txBox="1"/>
      </xdr:nvSpPr>
      <xdr:spPr>
        <a:xfrm>
          <a:off x="5527221"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7" name="直線コネクタ 266">
          <a:extLst>
            <a:ext uri="{FF2B5EF4-FFF2-40B4-BE49-F238E27FC236}">
              <a16:creationId xmlns:a16="http://schemas.microsoft.com/office/drawing/2014/main" id="{D11BCAC8-CC5D-45D9-A2E3-AAA72B0D66E3}"/>
            </a:ext>
          </a:extLst>
        </xdr:cNvPr>
        <xdr:cNvCxnSpPr/>
      </xdr:nvCxnSpPr>
      <xdr:spPr>
        <a:xfrm>
          <a:off x="5960110" y="1425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8" name="テキスト ボックス 267">
          <a:extLst>
            <a:ext uri="{FF2B5EF4-FFF2-40B4-BE49-F238E27FC236}">
              <a16:creationId xmlns:a16="http://schemas.microsoft.com/office/drawing/2014/main" id="{17827303-FA44-4347-BB43-0AD0DDAD28B1}"/>
            </a:ext>
          </a:extLst>
        </xdr:cNvPr>
        <xdr:cNvSpPr txBox="1"/>
      </xdr:nvSpPr>
      <xdr:spPr>
        <a:xfrm>
          <a:off x="5527221"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9" name="直線コネクタ 268">
          <a:extLst>
            <a:ext uri="{FF2B5EF4-FFF2-40B4-BE49-F238E27FC236}">
              <a16:creationId xmlns:a16="http://schemas.microsoft.com/office/drawing/2014/main" id="{2ABA01DA-3869-4643-9A43-6DBC9E5F2763}"/>
            </a:ext>
          </a:extLst>
        </xdr:cNvPr>
        <xdr:cNvCxnSpPr/>
      </xdr:nvCxnSpPr>
      <xdr:spPr>
        <a:xfrm>
          <a:off x="5960110" y="1393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0" name="テキスト ボックス 269">
          <a:extLst>
            <a:ext uri="{FF2B5EF4-FFF2-40B4-BE49-F238E27FC236}">
              <a16:creationId xmlns:a16="http://schemas.microsoft.com/office/drawing/2014/main" id="{1A5C8FAF-D41A-4161-B70D-051B1E890E3F}"/>
            </a:ext>
          </a:extLst>
        </xdr:cNvPr>
        <xdr:cNvSpPr txBox="1"/>
      </xdr:nvSpPr>
      <xdr:spPr>
        <a:xfrm>
          <a:off x="55272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1" name="直線コネクタ 270">
          <a:extLst>
            <a:ext uri="{FF2B5EF4-FFF2-40B4-BE49-F238E27FC236}">
              <a16:creationId xmlns:a16="http://schemas.microsoft.com/office/drawing/2014/main" id="{3E0A0D86-F9CA-4E48-B365-A0637F9137DA}"/>
            </a:ext>
          </a:extLst>
        </xdr:cNvPr>
        <xdr:cNvCxnSpPr/>
      </xdr:nvCxnSpPr>
      <xdr:spPr>
        <a:xfrm>
          <a:off x="5960110" y="1360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2" name="テキスト ボックス 271">
          <a:extLst>
            <a:ext uri="{FF2B5EF4-FFF2-40B4-BE49-F238E27FC236}">
              <a16:creationId xmlns:a16="http://schemas.microsoft.com/office/drawing/2014/main" id="{F685A459-2606-4D5F-8ECB-4322436A675B}"/>
            </a:ext>
          </a:extLst>
        </xdr:cNvPr>
        <xdr:cNvSpPr txBox="1"/>
      </xdr:nvSpPr>
      <xdr:spPr>
        <a:xfrm>
          <a:off x="5527221"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3" name="直線コネクタ 272">
          <a:extLst>
            <a:ext uri="{FF2B5EF4-FFF2-40B4-BE49-F238E27FC236}">
              <a16:creationId xmlns:a16="http://schemas.microsoft.com/office/drawing/2014/main" id="{A1E516B3-279A-4078-82E5-87C87EF172C6}"/>
            </a:ext>
          </a:extLst>
        </xdr:cNvPr>
        <xdr:cNvCxnSpPr/>
      </xdr:nvCxnSpPr>
      <xdr:spPr>
        <a:xfrm>
          <a:off x="5960110" y="1328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4" name="テキスト ボックス 273">
          <a:extLst>
            <a:ext uri="{FF2B5EF4-FFF2-40B4-BE49-F238E27FC236}">
              <a16:creationId xmlns:a16="http://schemas.microsoft.com/office/drawing/2014/main" id="{EC0021D2-A990-4D35-B08D-C8835D8B52FF}"/>
            </a:ext>
          </a:extLst>
        </xdr:cNvPr>
        <xdr:cNvSpPr txBox="1"/>
      </xdr:nvSpPr>
      <xdr:spPr>
        <a:xfrm>
          <a:off x="5527221"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a:extLst>
            <a:ext uri="{FF2B5EF4-FFF2-40B4-BE49-F238E27FC236}">
              <a16:creationId xmlns:a16="http://schemas.microsoft.com/office/drawing/2014/main" id="{92C937FA-2A44-4754-A98B-2EF4859427BE}"/>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a:extLst>
            <a:ext uri="{FF2B5EF4-FFF2-40B4-BE49-F238E27FC236}">
              <a16:creationId xmlns:a16="http://schemas.microsoft.com/office/drawing/2014/main" id="{8333F032-8623-47F0-9813-A51E1A3A6098}"/>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a:extLst>
            <a:ext uri="{FF2B5EF4-FFF2-40B4-BE49-F238E27FC236}">
              <a16:creationId xmlns:a16="http://schemas.microsoft.com/office/drawing/2014/main" id="{D8A90410-259D-4919-A145-EF6674AF0E8D}"/>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67492</xdr:rowOff>
    </xdr:from>
    <xdr:to>
      <xdr:col>54</xdr:col>
      <xdr:colOff>189865</xdr:colOff>
      <xdr:row>86</xdr:row>
      <xdr:rowOff>141514</xdr:rowOff>
    </xdr:to>
    <xdr:cxnSp macro="">
      <xdr:nvCxnSpPr>
        <xdr:cNvPr id="278" name="直線コネクタ 277">
          <a:extLst>
            <a:ext uri="{FF2B5EF4-FFF2-40B4-BE49-F238E27FC236}">
              <a16:creationId xmlns:a16="http://schemas.microsoft.com/office/drawing/2014/main" id="{1FADF9C4-9E68-40E2-B6D1-60B09FAA630A}"/>
            </a:ext>
          </a:extLst>
        </xdr:cNvPr>
        <xdr:cNvCxnSpPr/>
      </xdr:nvCxnSpPr>
      <xdr:spPr>
        <a:xfrm flipV="1">
          <a:off x="9429115" y="13438687"/>
          <a:ext cx="0" cy="1445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79" name="【公営住宅】&#10;一人当たり面積最小値テキスト">
          <a:extLst>
            <a:ext uri="{FF2B5EF4-FFF2-40B4-BE49-F238E27FC236}">
              <a16:creationId xmlns:a16="http://schemas.microsoft.com/office/drawing/2014/main" id="{33ACF43C-8B3E-42DA-BC55-0DD44329F826}"/>
            </a:ext>
          </a:extLst>
        </xdr:cNvPr>
        <xdr:cNvSpPr txBox="1"/>
      </xdr:nvSpPr>
      <xdr:spPr>
        <a:xfrm>
          <a:off x="9467850" y="148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80" name="直線コネクタ 279">
          <a:extLst>
            <a:ext uri="{FF2B5EF4-FFF2-40B4-BE49-F238E27FC236}">
              <a16:creationId xmlns:a16="http://schemas.microsoft.com/office/drawing/2014/main" id="{2DBC6E17-85CF-429A-9243-1E0AB62F625C}"/>
            </a:ext>
          </a:extLst>
        </xdr:cNvPr>
        <xdr:cNvCxnSpPr/>
      </xdr:nvCxnSpPr>
      <xdr:spPr>
        <a:xfrm>
          <a:off x="9356090" y="1488430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14169</xdr:rowOff>
    </xdr:from>
    <xdr:ext cx="469744" cy="259045"/>
    <xdr:sp macro="" textlink="">
      <xdr:nvSpPr>
        <xdr:cNvPr id="281" name="【公営住宅】&#10;一人当たり面積最大値テキスト">
          <a:extLst>
            <a:ext uri="{FF2B5EF4-FFF2-40B4-BE49-F238E27FC236}">
              <a16:creationId xmlns:a16="http://schemas.microsoft.com/office/drawing/2014/main" id="{99D25B71-A80B-4AF0-9B88-E004118FEE8B}"/>
            </a:ext>
          </a:extLst>
        </xdr:cNvPr>
        <xdr:cNvSpPr txBox="1"/>
      </xdr:nvSpPr>
      <xdr:spPr>
        <a:xfrm>
          <a:off x="9467850" y="1321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67492</xdr:rowOff>
    </xdr:from>
    <xdr:to>
      <xdr:col>55</xdr:col>
      <xdr:colOff>88900</xdr:colOff>
      <xdr:row>78</xdr:row>
      <xdr:rowOff>67492</xdr:rowOff>
    </xdr:to>
    <xdr:cxnSp macro="">
      <xdr:nvCxnSpPr>
        <xdr:cNvPr id="282" name="直線コネクタ 281">
          <a:extLst>
            <a:ext uri="{FF2B5EF4-FFF2-40B4-BE49-F238E27FC236}">
              <a16:creationId xmlns:a16="http://schemas.microsoft.com/office/drawing/2014/main" id="{831F26F8-BAB5-4944-A52D-FA6B0A52AEF9}"/>
            </a:ext>
          </a:extLst>
        </xdr:cNvPr>
        <xdr:cNvCxnSpPr/>
      </xdr:nvCxnSpPr>
      <xdr:spPr>
        <a:xfrm>
          <a:off x="9356090" y="1343868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151328</xdr:rowOff>
    </xdr:from>
    <xdr:ext cx="469744" cy="259045"/>
    <xdr:sp macro="" textlink="">
      <xdr:nvSpPr>
        <xdr:cNvPr id="283" name="【公営住宅】&#10;一人当たり面積平均値テキスト">
          <a:extLst>
            <a:ext uri="{FF2B5EF4-FFF2-40B4-BE49-F238E27FC236}">
              <a16:creationId xmlns:a16="http://schemas.microsoft.com/office/drawing/2014/main" id="{AA7B6569-DFBE-4563-9584-2BCABCF5B6F6}"/>
            </a:ext>
          </a:extLst>
        </xdr:cNvPr>
        <xdr:cNvSpPr txBox="1"/>
      </xdr:nvSpPr>
      <xdr:spPr>
        <a:xfrm>
          <a:off x="9467850" y="14038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1451</xdr:rowOff>
    </xdr:from>
    <xdr:to>
      <xdr:col>55</xdr:col>
      <xdr:colOff>50800</xdr:colOff>
      <xdr:row>82</xdr:row>
      <xdr:rowOff>103051</xdr:rowOff>
    </xdr:to>
    <xdr:sp macro="" textlink="">
      <xdr:nvSpPr>
        <xdr:cNvPr id="284" name="フローチャート: 判断 283">
          <a:extLst>
            <a:ext uri="{FF2B5EF4-FFF2-40B4-BE49-F238E27FC236}">
              <a16:creationId xmlns:a16="http://schemas.microsoft.com/office/drawing/2014/main" id="{0FF8F86B-3928-4713-9C14-4C90736BED6F}"/>
            </a:ext>
          </a:extLst>
        </xdr:cNvPr>
        <xdr:cNvSpPr/>
      </xdr:nvSpPr>
      <xdr:spPr>
        <a:xfrm>
          <a:off x="9394190" y="14060351"/>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61323</xdr:rowOff>
    </xdr:from>
    <xdr:to>
      <xdr:col>50</xdr:col>
      <xdr:colOff>165100</xdr:colOff>
      <xdr:row>82</xdr:row>
      <xdr:rowOff>162923</xdr:rowOff>
    </xdr:to>
    <xdr:sp macro="" textlink="">
      <xdr:nvSpPr>
        <xdr:cNvPr id="285" name="フローチャート: 判断 284">
          <a:extLst>
            <a:ext uri="{FF2B5EF4-FFF2-40B4-BE49-F238E27FC236}">
              <a16:creationId xmlns:a16="http://schemas.microsoft.com/office/drawing/2014/main" id="{B0E1CCC3-EC31-4D57-B8F2-CA8383CCA27A}"/>
            </a:ext>
          </a:extLst>
        </xdr:cNvPr>
        <xdr:cNvSpPr/>
      </xdr:nvSpPr>
      <xdr:spPr>
        <a:xfrm>
          <a:off x="8632190" y="1411641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286" name="フローチャート: 判断 285">
          <a:extLst>
            <a:ext uri="{FF2B5EF4-FFF2-40B4-BE49-F238E27FC236}">
              <a16:creationId xmlns:a16="http://schemas.microsoft.com/office/drawing/2014/main" id="{7A6E0893-A354-4E19-A2DE-4BCBFF3F8E21}"/>
            </a:ext>
          </a:extLst>
        </xdr:cNvPr>
        <xdr:cNvSpPr/>
      </xdr:nvSpPr>
      <xdr:spPr>
        <a:xfrm>
          <a:off x="7846060" y="143910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3DAE2D21-B5A9-4EEE-B71C-19F1488CEDF7}"/>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1FE238ED-8A6B-48CF-B367-916B8323C7EF}"/>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B9368DEE-3040-431C-ACB1-3800F8970080}"/>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F2755AE6-B1F1-4F63-9C3A-6EB41B740594}"/>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671E3C2A-D578-40E7-AFAC-024F1661C9F4}"/>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156029</xdr:rowOff>
    </xdr:from>
    <xdr:to>
      <xdr:col>55</xdr:col>
      <xdr:colOff>50800</xdr:colOff>
      <xdr:row>81</xdr:row>
      <xdr:rowOff>86179</xdr:rowOff>
    </xdr:to>
    <xdr:sp macro="" textlink="">
      <xdr:nvSpPr>
        <xdr:cNvPr id="292" name="楕円 291">
          <a:extLst>
            <a:ext uri="{FF2B5EF4-FFF2-40B4-BE49-F238E27FC236}">
              <a16:creationId xmlns:a16="http://schemas.microsoft.com/office/drawing/2014/main" id="{8D1001EE-CC37-4BCC-8D11-4AB3BDA2B0DF}"/>
            </a:ext>
          </a:extLst>
        </xdr:cNvPr>
        <xdr:cNvSpPr/>
      </xdr:nvSpPr>
      <xdr:spPr>
        <a:xfrm>
          <a:off x="9394190" y="1387202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7456</xdr:rowOff>
    </xdr:from>
    <xdr:ext cx="469744" cy="259045"/>
    <xdr:sp macro="" textlink="">
      <xdr:nvSpPr>
        <xdr:cNvPr id="293" name="【公営住宅】&#10;一人当たり面積該当値テキスト">
          <a:extLst>
            <a:ext uri="{FF2B5EF4-FFF2-40B4-BE49-F238E27FC236}">
              <a16:creationId xmlns:a16="http://schemas.microsoft.com/office/drawing/2014/main" id="{60447BE6-2089-438F-BDBA-85FBBD29F4E6}"/>
            </a:ext>
          </a:extLst>
        </xdr:cNvPr>
        <xdr:cNvSpPr txBox="1"/>
      </xdr:nvSpPr>
      <xdr:spPr>
        <a:xfrm>
          <a:off x="9467850" y="1372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164737</xdr:rowOff>
    </xdr:from>
    <xdr:to>
      <xdr:col>50</xdr:col>
      <xdr:colOff>165100</xdr:colOff>
      <xdr:row>81</xdr:row>
      <xdr:rowOff>94887</xdr:rowOff>
    </xdr:to>
    <xdr:sp macro="" textlink="">
      <xdr:nvSpPr>
        <xdr:cNvPr id="294" name="楕円 293">
          <a:extLst>
            <a:ext uri="{FF2B5EF4-FFF2-40B4-BE49-F238E27FC236}">
              <a16:creationId xmlns:a16="http://schemas.microsoft.com/office/drawing/2014/main" id="{57655891-D338-44C5-97E6-A825F48E3696}"/>
            </a:ext>
          </a:extLst>
        </xdr:cNvPr>
        <xdr:cNvSpPr/>
      </xdr:nvSpPr>
      <xdr:spPr>
        <a:xfrm>
          <a:off x="8632190" y="1388454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35379</xdr:rowOff>
    </xdr:from>
    <xdr:to>
      <xdr:col>55</xdr:col>
      <xdr:colOff>0</xdr:colOff>
      <xdr:row>81</xdr:row>
      <xdr:rowOff>44087</xdr:rowOff>
    </xdr:to>
    <xdr:cxnSp macro="">
      <xdr:nvCxnSpPr>
        <xdr:cNvPr id="295" name="直線コネクタ 294">
          <a:extLst>
            <a:ext uri="{FF2B5EF4-FFF2-40B4-BE49-F238E27FC236}">
              <a16:creationId xmlns:a16="http://schemas.microsoft.com/office/drawing/2014/main" id="{3DE8431B-7D77-4769-A52F-B16B19C1636D}"/>
            </a:ext>
          </a:extLst>
        </xdr:cNvPr>
        <xdr:cNvCxnSpPr/>
      </xdr:nvCxnSpPr>
      <xdr:spPr>
        <a:xfrm flipV="1">
          <a:off x="8686800" y="13922829"/>
          <a:ext cx="74295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154050</xdr:rowOff>
    </xdr:from>
    <xdr:ext cx="469744" cy="259045"/>
    <xdr:sp macro="" textlink="">
      <xdr:nvSpPr>
        <xdr:cNvPr id="296" name="n_1aveValue【公営住宅】&#10;一人当たり面積">
          <a:extLst>
            <a:ext uri="{FF2B5EF4-FFF2-40B4-BE49-F238E27FC236}">
              <a16:creationId xmlns:a16="http://schemas.microsoft.com/office/drawing/2014/main" id="{C55B5DD7-8048-41B2-A414-197EE78D6EB8}"/>
            </a:ext>
          </a:extLst>
        </xdr:cNvPr>
        <xdr:cNvSpPr txBox="1"/>
      </xdr:nvSpPr>
      <xdr:spPr>
        <a:xfrm>
          <a:off x="8454467" y="142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297" name="n_2aveValue【公営住宅】&#10;一人当たり面積">
          <a:extLst>
            <a:ext uri="{FF2B5EF4-FFF2-40B4-BE49-F238E27FC236}">
              <a16:creationId xmlns:a16="http://schemas.microsoft.com/office/drawing/2014/main" id="{A42F218A-0AFB-4B72-905A-7E2731C14544}"/>
            </a:ext>
          </a:extLst>
        </xdr:cNvPr>
        <xdr:cNvSpPr txBox="1"/>
      </xdr:nvSpPr>
      <xdr:spPr>
        <a:xfrm>
          <a:off x="7673417" y="1416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111414</xdr:rowOff>
    </xdr:from>
    <xdr:ext cx="469744" cy="259045"/>
    <xdr:sp macro="" textlink="">
      <xdr:nvSpPr>
        <xdr:cNvPr id="298" name="n_1mainValue【公営住宅】&#10;一人当たり面積">
          <a:extLst>
            <a:ext uri="{FF2B5EF4-FFF2-40B4-BE49-F238E27FC236}">
              <a16:creationId xmlns:a16="http://schemas.microsoft.com/office/drawing/2014/main" id="{B922A4F2-5205-4BE0-A6F3-6E633AAD80CA}"/>
            </a:ext>
          </a:extLst>
        </xdr:cNvPr>
        <xdr:cNvSpPr txBox="1"/>
      </xdr:nvSpPr>
      <xdr:spPr>
        <a:xfrm>
          <a:off x="8454467" y="136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a:extLst>
            <a:ext uri="{FF2B5EF4-FFF2-40B4-BE49-F238E27FC236}">
              <a16:creationId xmlns:a16="http://schemas.microsoft.com/office/drawing/2014/main" id="{7E978EDE-40A6-4195-AF5A-3DC2BFA3606C}"/>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00" name="正方形/長方形 299">
          <a:extLst>
            <a:ext uri="{FF2B5EF4-FFF2-40B4-BE49-F238E27FC236}">
              <a16:creationId xmlns:a16="http://schemas.microsoft.com/office/drawing/2014/main" id="{6B02CAC2-F1EF-44A2-971E-CC0A42873F58}"/>
            </a:ext>
          </a:extLst>
        </xdr:cNvPr>
        <xdr:cNvSpPr/>
      </xdr:nvSpPr>
      <xdr:spPr>
        <a:xfrm>
          <a:off x="6858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1" name="正方形/長方形 300">
          <a:extLst>
            <a:ext uri="{FF2B5EF4-FFF2-40B4-BE49-F238E27FC236}">
              <a16:creationId xmlns:a16="http://schemas.microsoft.com/office/drawing/2014/main" id="{44F142F1-1900-4ABD-B920-06FD052D8762}"/>
            </a:ext>
          </a:extLst>
        </xdr:cNvPr>
        <xdr:cNvSpPr/>
      </xdr:nvSpPr>
      <xdr:spPr>
        <a:xfrm>
          <a:off x="6858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2" name="正方形/長方形 301">
          <a:extLst>
            <a:ext uri="{FF2B5EF4-FFF2-40B4-BE49-F238E27FC236}">
              <a16:creationId xmlns:a16="http://schemas.microsoft.com/office/drawing/2014/main" id="{183B9141-CD5E-475A-A466-23F0DC61D61D}"/>
            </a:ext>
          </a:extLst>
        </xdr:cNvPr>
        <xdr:cNvSpPr/>
      </xdr:nvSpPr>
      <xdr:spPr>
        <a:xfrm>
          <a:off x="18453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3" name="正方形/長方形 302">
          <a:extLst>
            <a:ext uri="{FF2B5EF4-FFF2-40B4-BE49-F238E27FC236}">
              <a16:creationId xmlns:a16="http://schemas.microsoft.com/office/drawing/2014/main" id="{DC020015-BC45-4E57-93CD-0823C1548B20}"/>
            </a:ext>
          </a:extLst>
        </xdr:cNvPr>
        <xdr:cNvSpPr/>
      </xdr:nvSpPr>
      <xdr:spPr>
        <a:xfrm>
          <a:off x="18453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a:extLst>
            <a:ext uri="{FF2B5EF4-FFF2-40B4-BE49-F238E27FC236}">
              <a16:creationId xmlns:a16="http://schemas.microsoft.com/office/drawing/2014/main" id="{96F86EC2-1716-46AE-AD49-302CB7B57C9F}"/>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a:extLst>
            <a:ext uri="{FF2B5EF4-FFF2-40B4-BE49-F238E27FC236}">
              <a16:creationId xmlns:a16="http://schemas.microsoft.com/office/drawing/2014/main" id="{16C604B3-3E65-4C07-BC2A-7EBFD0BB1803}"/>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6" name="正方形/長方形 305">
          <a:extLst>
            <a:ext uri="{FF2B5EF4-FFF2-40B4-BE49-F238E27FC236}">
              <a16:creationId xmlns:a16="http://schemas.microsoft.com/office/drawing/2014/main" id="{DD87E547-D5EC-4314-B469-EE5E1E53AEA1}"/>
            </a:ext>
          </a:extLst>
        </xdr:cNvPr>
        <xdr:cNvSpPr/>
      </xdr:nvSpPr>
      <xdr:spPr>
        <a:xfrm>
          <a:off x="59601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7" name="正方形/長方形 306">
          <a:extLst>
            <a:ext uri="{FF2B5EF4-FFF2-40B4-BE49-F238E27FC236}">
              <a16:creationId xmlns:a16="http://schemas.microsoft.com/office/drawing/2014/main" id="{121AB0A4-3EF9-4A83-9704-949386CC2EA1}"/>
            </a:ext>
          </a:extLst>
        </xdr:cNvPr>
        <xdr:cNvSpPr/>
      </xdr:nvSpPr>
      <xdr:spPr>
        <a:xfrm>
          <a:off x="59601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8" name="正方形/長方形 307">
          <a:extLst>
            <a:ext uri="{FF2B5EF4-FFF2-40B4-BE49-F238E27FC236}">
              <a16:creationId xmlns:a16="http://schemas.microsoft.com/office/drawing/2014/main" id="{572C4B31-824D-4454-904C-06D9F08977C1}"/>
            </a:ext>
          </a:extLst>
        </xdr:cNvPr>
        <xdr:cNvSpPr/>
      </xdr:nvSpPr>
      <xdr:spPr>
        <a:xfrm>
          <a:off x="70891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09" name="正方形/長方形 308">
          <a:extLst>
            <a:ext uri="{FF2B5EF4-FFF2-40B4-BE49-F238E27FC236}">
              <a16:creationId xmlns:a16="http://schemas.microsoft.com/office/drawing/2014/main" id="{69839D79-4224-4D25-B56A-927407679DA3}"/>
            </a:ext>
          </a:extLst>
        </xdr:cNvPr>
        <xdr:cNvSpPr/>
      </xdr:nvSpPr>
      <xdr:spPr>
        <a:xfrm>
          <a:off x="70891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a:extLst>
            <a:ext uri="{FF2B5EF4-FFF2-40B4-BE49-F238E27FC236}">
              <a16:creationId xmlns:a16="http://schemas.microsoft.com/office/drawing/2014/main" id="{1A041570-7EC3-4170-A142-DF4ADBACFD20}"/>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a:extLst>
            <a:ext uri="{FF2B5EF4-FFF2-40B4-BE49-F238E27FC236}">
              <a16:creationId xmlns:a16="http://schemas.microsoft.com/office/drawing/2014/main" id="{3EC9568C-7553-4E38-B710-857582C5EBDA}"/>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a:extLst>
            <a:ext uri="{FF2B5EF4-FFF2-40B4-BE49-F238E27FC236}">
              <a16:creationId xmlns:a16="http://schemas.microsoft.com/office/drawing/2014/main" id="{1915EB76-0B9A-4D42-B7F9-80DC1C1B50C9}"/>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a:extLst>
            <a:ext uri="{FF2B5EF4-FFF2-40B4-BE49-F238E27FC236}">
              <a16:creationId xmlns:a16="http://schemas.microsoft.com/office/drawing/2014/main" id="{53812E7A-9386-4938-BE06-4D6F76F00286}"/>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a:extLst>
            <a:ext uri="{FF2B5EF4-FFF2-40B4-BE49-F238E27FC236}">
              <a16:creationId xmlns:a16="http://schemas.microsoft.com/office/drawing/2014/main" id="{F402E617-FE44-4545-B7F5-A0C6F266DC5A}"/>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a:extLst>
            <a:ext uri="{FF2B5EF4-FFF2-40B4-BE49-F238E27FC236}">
              <a16:creationId xmlns:a16="http://schemas.microsoft.com/office/drawing/2014/main" id="{C07F6A4E-ACC3-438E-9F54-D28EB4D10A6E}"/>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a:extLst>
            <a:ext uri="{FF2B5EF4-FFF2-40B4-BE49-F238E27FC236}">
              <a16:creationId xmlns:a16="http://schemas.microsoft.com/office/drawing/2014/main" id="{432A6A3B-CC5A-47BC-AB9F-5AC0A4FABFAA}"/>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a:extLst>
            <a:ext uri="{FF2B5EF4-FFF2-40B4-BE49-F238E27FC236}">
              <a16:creationId xmlns:a16="http://schemas.microsoft.com/office/drawing/2014/main" id="{BFB91476-6568-4745-9FAA-9B9B8A20AB44}"/>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a:extLst>
            <a:ext uri="{FF2B5EF4-FFF2-40B4-BE49-F238E27FC236}">
              <a16:creationId xmlns:a16="http://schemas.microsoft.com/office/drawing/2014/main" id="{537A4754-38BF-4EB0-930F-6664857CF299}"/>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9" name="テキスト ボックス 318">
          <a:extLst>
            <a:ext uri="{FF2B5EF4-FFF2-40B4-BE49-F238E27FC236}">
              <a16:creationId xmlns:a16="http://schemas.microsoft.com/office/drawing/2014/main" id="{607EEAE0-92C9-489A-B60E-BD4FBD36A5A7}"/>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0" name="直線コネクタ 319">
          <a:extLst>
            <a:ext uri="{FF2B5EF4-FFF2-40B4-BE49-F238E27FC236}">
              <a16:creationId xmlns:a16="http://schemas.microsoft.com/office/drawing/2014/main" id="{F03C210F-C0E4-4A7A-9134-66DC14564BB6}"/>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21" name="テキスト ボックス 320">
          <a:extLst>
            <a:ext uri="{FF2B5EF4-FFF2-40B4-BE49-F238E27FC236}">
              <a16:creationId xmlns:a16="http://schemas.microsoft.com/office/drawing/2014/main" id="{F9456D49-A345-40B6-8A78-8C3EB3A76A07}"/>
            </a:ext>
          </a:extLst>
        </xdr:cNvPr>
        <xdr:cNvSpPr txBox="1"/>
      </xdr:nvSpPr>
      <xdr:spPr>
        <a:xfrm>
          <a:off x="10842791" y="7475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22" name="直線コネクタ 321">
          <a:extLst>
            <a:ext uri="{FF2B5EF4-FFF2-40B4-BE49-F238E27FC236}">
              <a16:creationId xmlns:a16="http://schemas.microsoft.com/office/drawing/2014/main" id="{BB0D083A-81D5-4987-AA55-4C78A3B08C06}"/>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23" name="テキスト ボックス 322">
          <a:extLst>
            <a:ext uri="{FF2B5EF4-FFF2-40B4-BE49-F238E27FC236}">
              <a16:creationId xmlns:a16="http://schemas.microsoft.com/office/drawing/2014/main" id="{6A3ED0DF-5B6F-4843-A014-717992B46841}"/>
            </a:ext>
          </a:extLst>
        </xdr:cNvPr>
        <xdr:cNvSpPr txBox="1"/>
      </xdr:nvSpPr>
      <xdr:spPr>
        <a:xfrm>
          <a:off x="10842791" y="715311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4" name="直線コネクタ 323">
          <a:extLst>
            <a:ext uri="{FF2B5EF4-FFF2-40B4-BE49-F238E27FC236}">
              <a16:creationId xmlns:a16="http://schemas.microsoft.com/office/drawing/2014/main" id="{310395CE-4A6B-4F48-8D64-2FDDB091F2AA}"/>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5" name="テキスト ボックス 324">
          <a:extLst>
            <a:ext uri="{FF2B5EF4-FFF2-40B4-BE49-F238E27FC236}">
              <a16:creationId xmlns:a16="http://schemas.microsoft.com/office/drawing/2014/main" id="{8A596681-E97A-454E-89E5-B32E15E8EC80}"/>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6" name="直線コネクタ 325">
          <a:extLst>
            <a:ext uri="{FF2B5EF4-FFF2-40B4-BE49-F238E27FC236}">
              <a16:creationId xmlns:a16="http://schemas.microsoft.com/office/drawing/2014/main" id="{63930C97-293A-492E-A34F-C3CB14902FD6}"/>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7" name="テキスト ボックス 326">
          <a:extLst>
            <a:ext uri="{FF2B5EF4-FFF2-40B4-BE49-F238E27FC236}">
              <a16:creationId xmlns:a16="http://schemas.microsoft.com/office/drawing/2014/main" id="{8D7D02C0-31E1-4DA1-BB20-C294D6AF5DD5}"/>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8" name="直線コネクタ 327">
          <a:extLst>
            <a:ext uri="{FF2B5EF4-FFF2-40B4-BE49-F238E27FC236}">
              <a16:creationId xmlns:a16="http://schemas.microsoft.com/office/drawing/2014/main" id="{A38B9456-A217-4A4F-B70F-A01AB73C39FE}"/>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9" name="テキスト ボックス 328">
          <a:extLst>
            <a:ext uri="{FF2B5EF4-FFF2-40B4-BE49-F238E27FC236}">
              <a16:creationId xmlns:a16="http://schemas.microsoft.com/office/drawing/2014/main" id="{BFB4393B-4487-43AC-BFE5-77417AF43D1B}"/>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0" name="直線コネクタ 329">
          <a:extLst>
            <a:ext uri="{FF2B5EF4-FFF2-40B4-BE49-F238E27FC236}">
              <a16:creationId xmlns:a16="http://schemas.microsoft.com/office/drawing/2014/main" id="{11D8E3E7-0EA6-49DF-976A-F39F57AB13FA}"/>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1" name="テキスト ボックス 330">
          <a:extLst>
            <a:ext uri="{FF2B5EF4-FFF2-40B4-BE49-F238E27FC236}">
              <a16:creationId xmlns:a16="http://schemas.microsoft.com/office/drawing/2014/main" id="{1461AB13-A42D-4FDA-A81E-D043BD3F0512}"/>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2" name="直線コネクタ 331">
          <a:extLst>
            <a:ext uri="{FF2B5EF4-FFF2-40B4-BE49-F238E27FC236}">
              <a16:creationId xmlns:a16="http://schemas.microsoft.com/office/drawing/2014/main" id="{08C09125-19CB-407B-BC9A-7C08AE0681C6}"/>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33" name="テキスト ボックス 332">
          <a:extLst>
            <a:ext uri="{FF2B5EF4-FFF2-40B4-BE49-F238E27FC236}">
              <a16:creationId xmlns:a16="http://schemas.microsoft.com/office/drawing/2014/main" id="{72FC2893-E406-4C45-B0BF-6C45771816A9}"/>
            </a:ext>
          </a:extLst>
        </xdr:cNvPr>
        <xdr:cNvSpPr txBox="1"/>
      </xdr:nvSpPr>
      <xdr:spPr>
        <a:xfrm>
          <a:off x="10842791" y="55164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a:extLst>
            <a:ext uri="{FF2B5EF4-FFF2-40B4-BE49-F238E27FC236}">
              <a16:creationId xmlns:a16="http://schemas.microsoft.com/office/drawing/2014/main" id="{1982751A-1775-46B0-9289-A7C6BCD00AB7}"/>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a:extLst>
            <a:ext uri="{FF2B5EF4-FFF2-40B4-BE49-F238E27FC236}">
              <a16:creationId xmlns:a16="http://schemas.microsoft.com/office/drawing/2014/main" id="{658B69AD-114C-4035-B6E8-321B2E51B218}"/>
            </a:ext>
          </a:extLst>
        </xdr:cNvPr>
        <xdr:cNvSpPr txBox="1"/>
      </xdr:nvSpPr>
      <xdr:spPr>
        <a:xfrm>
          <a:off x="1080153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認定こども園・幼稚園・保育所】&#10;有形固定資産減価償却率グラフ枠">
          <a:extLst>
            <a:ext uri="{FF2B5EF4-FFF2-40B4-BE49-F238E27FC236}">
              <a16:creationId xmlns:a16="http://schemas.microsoft.com/office/drawing/2014/main" id="{7EBA977A-9BC6-44D5-93A7-3BB405E27C14}"/>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120287</xdr:rowOff>
    </xdr:from>
    <xdr:to>
      <xdr:col>85</xdr:col>
      <xdr:colOff>126364</xdr:colOff>
      <xdr:row>41</xdr:row>
      <xdr:rowOff>35378</xdr:rowOff>
    </xdr:to>
    <xdr:cxnSp macro="">
      <xdr:nvCxnSpPr>
        <xdr:cNvPr id="337" name="直線コネクタ 336">
          <a:extLst>
            <a:ext uri="{FF2B5EF4-FFF2-40B4-BE49-F238E27FC236}">
              <a16:creationId xmlns:a16="http://schemas.microsoft.com/office/drawing/2014/main" id="{9534B4B0-64DF-4E04-8F13-E11531FC9730}"/>
            </a:ext>
          </a:extLst>
        </xdr:cNvPr>
        <xdr:cNvCxnSpPr/>
      </xdr:nvCxnSpPr>
      <xdr:spPr>
        <a:xfrm flipV="1">
          <a:off x="14703424" y="5780042"/>
          <a:ext cx="0" cy="128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38" name="【認定こども園・幼稚園・保育所】&#10;有形固定資産減価償却率最小値テキスト">
          <a:extLst>
            <a:ext uri="{FF2B5EF4-FFF2-40B4-BE49-F238E27FC236}">
              <a16:creationId xmlns:a16="http://schemas.microsoft.com/office/drawing/2014/main" id="{FC7F5082-60C1-4E9E-9A52-6C59DA35D98C}"/>
            </a:ext>
          </a:extLst>
        </xdr:cNvPr>
        <xdr:cNvSpPr txBox="1"/>
      </xdr:nvSpPr>
      <xdr:spPr>
        <a:xfrm>
          <a:off x="1474216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39" name="直線コネクタ 338">
          <a:extLst>
            <a:ext uri="{FF2B5EF4-FFF2-40B4-BE49-F238E27FC236}">
              <a16:creationId xmlns:a16="http://schemas.microsoft.com/office/drawing/2014/main" id="{E8460863-ADEC-4D8C-8BDF-373D36716F50}"/>
            </a:ext>
          </a:extLst>
        </xdr:cNvPr>
        <xdr:cNvCxnSpPr/>
      </xdr:nvCxnSpPr>
      <xdr:spPr>
        <a:xfrm>
          <a:off x="14611350" y="70648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66964</xdr:rowOff>
    </xdr:from>
    <xdr:ext cx="405111" cy="259045"/>
    <xdr:sp macro="" textlink="">
      <xdr:nvSpPr>
        <xdr:cNvPr id="340" name="【認定こども園・幼稚園・保育所】&#10;有形固定資産減価償却率最大値テキスト">
          <a:extLst>
            <a:ext uri="{FF2B5EF4-FFF2-40B4-BE49-F238E27FC236}">
              <a16:creationId xmlns:a16="http://schemas.microsoft.com/office/drawing/2014/main" id="{988E28C4-FA07-465C-8C3D-C755996E1394}"/>
            </a:ext>
          </a:extLst>
        </xdr:cNvPr>
        <xdr:cNvSpPr txBox="1"/>
      </xdr:nvSpPr>
      <xdr:spPr>
        <a:xfrm>
          <a:off x="14742160" y="5551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120287</xdr:rowOff>
    </xdr:from>
    <xdr:to>
      <xdr:col>86</xdr:col>
      <xdr:colOff>25400</xdr:colOff>
      <xdr:row>33</xdr:row>
      <xdr:rowOff>120287</xdr:rowOff>
    </xdr:to>
    <xdr:cxnSp macro="">
      <xdr:nvCxnSpPr>
        <xdr:cNvPr id="341" name="直線コネクタ 340">
          <a:extLst>
            <a:ext uri="{FF2B5EF4-FFF2-40B4-BE49-F238E27FC236}">
              <a16:creationId xmlns:a16="http://schemas.microsoft.com/office/drawing/2014/main" id="{117C7221-E530-473D-A01E-8CBCC61DAAAF}"/>
            </a:ext>
          </a:extLst>
        </xdr:cNvPr>
        <xdr:cNvCxnSpPr/>
      </xdr:nvCxnSpPr>
      <xdr:spPr>
        <a:xfrm>
          <a:off x="14611350" y="57800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107060</xdr:rowOff>
    </xdr:from>
    <xdr:ext cx="405111" cy="259045"/>
    <xdr:sp macro="" textlink="">
      <xdr:nvSpPr>
        <xdr:cNvPr id="342" name="【認定こども園・幼稚園・保育所】&#10;有形固定資産減価償却率平均値テキスト">
          <a:extLst>
            <a:ext uri="{FF2B5EF4-FFF2-40B4-BE49-F238E27FC236}">
              <a16:creationId xmlns:a16="http://schemas.microsoft.com/office/drawing/2014/main" id="{168F8F21-5DAC-4AB3-AE9E-14A4A06B140B}"/>
            </a:ext>
          </a:extLst>
        </xdr:cNvPr>
        <xdr:cNvSpPr txBox="1"/>
      </xdr:nvSpPr>
      <xdr:spPr>
        <a:xfrm>
          <a:off x="14742160" y="6448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84183</xdr:rowOff>
    </xdr:from>
    <xdr:to>
      <xdr:col>85</xdr:col>
      <xdr:colOff>177800</xdr:colOff>
      <xdr:row>39</xdr:row>
      <xdr:rowOff>14333</xdr:rowOff>
    </xdr:to>
    <xdr:sp macro="" textlink="">
      <xdr:nvSpPr>
        <xdr:cNvPr id="343" name="フローチャート: 判断 342">
          <a:extLst>
            <a:ext uri="{FF2B5EF4-FFF2-40B4-BE49-F238E27FC236}">
              <a16:creationId xmlns:a16="http://schemas.microsoft.com/office/drawing/2014/main" id="{F41C8323-5EEC-4A0A-A815-2F557281010B}"/>
            </a:ext>
          </a:extLst>
        </xdr:cNvPr>
        <xdr:cNvSpPr/>
      </xdr:nvSpPr>
      <xdr:spPr>
        <a:xfrm>
          <a:off x="14649450" y="660118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154396</xdr:rowOff>
    </xdr:from>
    <xdr:to>
      <xdr:col>81</xdr:col>
      <xdr:colOff>101600</xdr:colOff>
      <xdr:row>40</xdr:row>
      <xdr:rowOff>84546</xdr:rowOff>
    </xdr:to>
    <xdr:sp macro="" textlink="">
      <xdr:nvSpPr>
        <xdr:cNvPr id="344" name="フローチャート: 判断 343">
          <a:extLst>
            <a:ext uri="{FF2B5EF4-FFF2-40B4-BE49-F238E27FC236}">
              <a16:creationId xmlns:a16="http://schemas.microsoft.com/office/drawing/2014/main" id="{A8AEA1FA-6352-4533-8BBC-9D9D7A0D3CF4}"/>
            </a:ext>
          </a:extLst>
        </xdr:cNvPr>
        <xdr:cNvSpPr/>
      </xdr:nvSpPr>
      <xdr:spPr>
        <a:xfrm>
          <a:off x="13887450" y="684094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33565</xdr:rowOff>
    </xdr:from>
    <xdr:to>
      <xdr:col>76</xdr:col>
      <xdr:colOff>165100</xdr:colOff>
      <xdr:row>39</xdr:row>
      <xdr:rowOff>135165</xdr:rowOff>
    </xdr:to>
    <xdr:sp macro="" textlink="">
      <xdr:nvSpPr>
        <xdr:cNvPr id="345" name="フローチャート: 判断 344">
          <a:extLst>
            <a:ext uri="{FF2B5EF4-FFF2-40B4-BE49-F238E27FC236}">
              <a16:creationId xmlns:a16="http://schemas.microsoft.com/office/drawing/2014/main" id="{BA29FEAC-F0CC-4946-827E-DE6A511A97D3}"/>
            </a:ext>
          </a:extLst>
        </xdr:cNvPr>
        <xdr:cNvSpPr/>
      </xdr:nvSpPr>
      <xdr:spPr>
        <a:xfrm>
          <a:off x="13089890" y="671821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91C9D511-21F5-4B6C-A38A-C75789AA7BFB}"/>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2F0AE0B5-CAF6-434D-9140-1DBC986767E9}"/>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35BC5D24-3603-471E-8CEC-555B73682864}"/>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F0F12D70-4569-4B5C-BA3C-0F36B4CD19E9}"/>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ECABB285-3A34-4D01-8AEB-FDC8D403F70B}"/>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66222</xdr:rowOff>
    </xdr:from>
    <xdr:to>
      <xdr:col>85</xdr:col>
      <xdr:colOff>177800</xdr:colOff>
      <xdr:row>39</xdr:row>
      <xdr:rowOff>167822</xdr:rowOff>
    </xdr:to>
    <xdr:sp macro="" textlink="">
      <xdr:nvSpPr>
        <xdr:cNvPr id="351" name="楕円 350">
          <a:extLst>
            <a:ext uri="{FF2B5EF4-FFF2-40B4-BE49-F238E27FC236}">
              <a16:creationId xmlns:a16="http://schemas.microsoft.com/office/drawing/2014/main" id="{50114031-644F-48F3-9011-FB8F4CE762A2}"/>
            </a:ext>
          </a:extLst>
        </xdr:cNvPr>
        <xdr:cNvSpPr/>
      </xdr:nvSpPr>
      <xdr:spPr>
        <a:xfrm>
          <a:off x="14649450" y="675086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44649</xdr:rowOff>
    </xdr:from>
    <xdr:ext cx="405111" cy="259045"/>
    <xdr:sp macro="" textlink="">
      <xdr:nvSpPr>
        <xdr:cNvPr id="352" name="【認定こども園・幼稚園・保育所】&#10;有形固定資産減価償却率該当値テキスト">
          <a:extLst>
            <a:ext uri="{FF2B5EF4-FFF2-40B4-BE49-F238E27FC236}">
              <a16:creationId xmlns:a16="http://schemas.microsoft.com/office/drawing/2014/main" id="{7A385F22-5E6E-49FB-9586-43B3E72C5C8D}"/>
            </a:ext>
          </a:extLst>
        </xdr:cNvPr>
        <xdr:cNvSpPr txBox="1"/>
      </xdr:nvSpPr>
      <xdr:spPr>
        <a:xfrm>
          <a:off x="14742160" y="673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38463</xdr:rowOff>
    </xdr:from>
    <xdr:to>
      <xdr:col>81</xdr:col>
      <xdr:colOff>101600</xdr:colOff>
      <xdr:row>40</xdr:row>
      <xdr:rowOff>140063</xdr:rowOff>
    </xdr:to>
    <xdr:sp macro="" textlink="">
      <xdr:nvSpPr>
        <xdr:cNvPr id="353" name="楕円 352">
          <a:extLst>
            <a:ext uri="{FF2B5EF4-FFF2-40B4-BE49-F238E27FC236}">
              <a16:creationId xmlns:a16="http://schemas.microsoft.com/office/drawing/2014/main" id="{1860B0C8-AFA4-44AD-ABA7-DD0A800D7FEA}"/>
            </a:ext>
          </a:extLst>
        </xdr:cNvPr>
        <xdr:cNvSpPr/>
      </xdr:nvSpPr>
      <xdr:spPr>
        <a:xfrm>
          <a:off x="13887450" y="689646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117022</xdr:rowOff>
    </xdr:from>
    <xdr:to>
      <xdr:col>85</xdr:col>
      <xdr:colOff>127000</xdr:colOff>
      <xdr:row>40</xdr:row>
      <xdr:rowOff>89263</xdr:rowOff>
    </xdr:to>
    <xdr:cxnSp macro="">
      <xdr:nvCxnSpPr>
        <xdr:cNvPr id="354" name="直線コネクタ 353">
          <a:extLst>
            <a:ext uri="{FF2B5EF4-FFF2-40B4-BE49-F238E27FC236}">
              <a16:creationId xmlns:a16="http://schemas.microsoft.com/office/drawing/2014/main" id="{4998D71E-86C6-4320-A04D-5ABD396D908E}"/>
            </a:ext>
          </a:extLst>
        </xdr:cNvPr>
        <xdr:cNvCxnSpPr/>
      </xdr:nvCxnSpPr>
      <xdr:spPr>
        <a:xfrm flipV="1">
          <a:off x="13942060" y="6803572"/>
          <a:ext cx="762000" cy="14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101073</xdr:rowOff>
    </xdr:from>
    <xdr:ext cx="405111" cy="259045"/>
    <xdr:sp macro="" textlink="">
      <xdr:nvSpPr>
        <xdr:cNvPr id="355" name="n_1aveValue【認定こども園・幼稚園・保育所】&#10;有形固定資産減価償却率">
          <a:extLst>
            <a:ext uri="{FF2B5EF4-FFF2-40B4-BE49-F238E27FC236}">
              <a16:creationId xmlns:a16="http://schemas.microsoft.com/office/drawing/2014/main" id="{FB75C33B-16DE-46C4-8491-7FE2316EA572}"/>
            </a:ext>
          </a:extLst>
        </xdr:cNvPr>
        <xdr:cNvSpPr txBox="1"/>
      </xdr:nvSpPr>
      <xdr:spPr>
        <a:xfrm>
          <a:off x="13738234" y="661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151692</xdr:rowOff>
    </xdr:from>
    <xdr:ext cx="405111" cy="259045"/>
    <xdr:sp macro="" textlink="">
      <xdr:nvSpPr>
        <xdr:cNvPr id="356" name="n_2aveValue【認定こども園・幼稚園・保育所】&#10;有形固定資産減価償却率">
          <a:extLst>
            <a:ext uri="{FF2B5EF4-FFF2-40B4-BE49-F238E27FC236}">
              <a16:creationId xmlns:a16="http://schemas.microsoft.com/office/drawing/2014/main" id="{715AEEA0-1742-47AB-80FE-588BF490F4B9}"/>
            </a:ext>
          </a:extLst>
        </xdr:cNvPr>
        <xdr:cNvSpPr txBox="1"/>
      </xdr:nvSpPr>
      <xdr:spPr>
        <a:xfrm>
          <a:off x="12957184"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131190</xdr:rowOff>
    </xdr:from>
    <xdr:ext cx="405111" cy="259045"/>
    <xdr:sp macro="" textlink="">
      <xdr:nvSpPr>
        <xdr:cNvPr id="357" name="n_1mainValue【認定こども園・幼稚園・保育所】&#10;有形固定資産減価償却率">
          <a:extLst>
            <a:ext uri="{FF2B5EF4-FFF2-40B4-BE49-F238E27FC236}">
              <a16:creationId xmlns:a16="http://schemas.microsoft.com/office/drawing/2014/main" id="{B6334AB6-5003-44DE-9EF2-FDEA536AA72D}"/>
            </a:ext>
          </a:extLst>
        </xdr:cNvPr>
        <xdr:cNvSpPr txBox="1"/>
      </xdr:nvSpPr>
      <xdr:spPr>
        <a:xfrm>
          <a:off x="13738234" y="699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a:extLst>
            <a:ext uri="{FF2B5EF4-FFF2-40B4-BE49-F238E27FC236}">
              <a16:creationId xmlns:a16="http://schemas.microsoft.com/office/drawing/2014/main" id="{C7B95B11-6942-4E41-B3DE-2072C68CB48E}"/>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a:extLst>
            <a:ext uri="{FF2B5EF4-FFF2-40B4-BE49-F238E27FC236}">
              <a16:creationId xmlns:a16="http://schemas.microsoft.com/office/drawing/2014/main" id="{7B8F3965-5A79-4B2D-A942-41EFDAF9D0C9}"/>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a:extLst>
            <a:ext uri="{FF2B5EF4-FFF2-40B4-BE49-F238E27FC236}">
              <a16:creationId xmlns:a16="http://schemas.microsoft.com/office/drawing/2014/main" id="{5B7DF1A3-9660-4D3C-BBA0-524DE0D79ACB}"/>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a:extLst>
            <a:ext uri="{FF2B5EF4-FFF2-40B4-BE49-F238E27FC236}">
              <a16:creationId xmlns:a16="http://schemas.microsoft.com/office/drawing/2014/main" id="{CE6A1F7C-AB78-4A65-B8FF-CECDBCFA1AAF}"/>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a:extLst>
            <a:ext uri="{FF2B5EF4-FFF2-40B4-BE49-F238E27FC236}">
              <a16:creationId xmlns:a16="http://schemas.microsoft.com/office/drawing/2014/main" id="{A64F3995-99EC-401E-9978-128EB415BAA1}"/>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a:extLst>
            <a:ext uri="{FF2B5EF4-FFF2-40B4-BE49-F238E27FC236}">
              <a16:creationId xmlns:a16="http://schemas.microsoft.com/office/drawing/2014/main" id="{B4D788CD-4CB7-4DF0-8A66-F01BB5C51D63}"/>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a:extLst>
            <a:ext uri="{FF2B5EF4-FFF2-40B4-BE49-F238E27FC236}">
              <a16:creationId xmlns:a16="http://schemas.microsoft.com/office/drawing/2014/main" id="{14FC4A9C-FA94-4749-820B-51DD5B87C506}"/>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a:extLst>
            <a:ext uri="{FF2B5EF4-FFF2-40B4-BE49-F238E27FC236}">
              <a16:creationId xmlns:a16="http://schemas.microsoft.com/office/drawing/2014/main" id="{5C30D63C-DAE3-40E1-AD06-CA8790815FCB}"/>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a:extLst>
            <a:ext uri="{FF2B5EF4-FFF2-40B4-BE49-F238E27FC236}">
              <a16:creationId xmlns:a16="http://schemas.microsoft.com/office/drawing/2014/main" id="{3C54479C-E918-41A9-814C-428026E8DF65}"/>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a:extLst>
            <a:ext uri="{FF2B5EF4-FFF2-40B4-BE49-F238E27FC236}">
              <a16:creationId xmlns:a16="http://schemas.microsoft.com/office/drawing/2014/main" id="{6C1C2A73-823A-41BA-B404-5525F8459F56}"/>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8" name="直線コネクタ 367">
          <a:extLst>
            <a:ext uri="{FF2B5EF4-FFF2-40B4-BE49-F238E27FC236}">
              <a16:creationId xmlns:a16="http://schemas.microsoft.com/office/drawing/2014/main" id="{B35AFD7E-95B8-4D44-94A3-29CA604A88AD}"/>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9" name="テキスト ボックス 368">
          <a:extLst>
            <a:ext uri="{FF2B5EF4-FFF2-40B4-BE49-F238E27FC236}">
              <a16:creationId xmlns:a16="http://schemas.microsoft.com/office/drawing/2014/main" id="{2C706996-4616-4B47-9C12-E7E7EA65216A}"/>
            </a:ext>
          </a:extLst>
        </xdr:cNvPr>
        <xdr:cNvSpPr txBox="1"/>
      </xdr:nvSpPr>
      <xdr:spPr>
        <a:xfrm>
          <a:off x="160472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0" name="直線コネクタ 369">
          <a:extLst>
            <a:ext uri="{FF2B5EF4-FFF2-40B4-BE49-F238E27FC236}">
              <a16:creationId xmlns:a16="http://schemas.microsoft.com/office/drawing/2014/main" id="{20B14E38-16DB-4E15-8B9A-BD2E2D540C1D}"/>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1" name="テキスト ボックス 370">
          <a:extLst>
            <a:ext uri="{FF2B5EF4-FFF2-40B4-BE49-F238E27FC236}">
              <a16:creationId xmlns:a16="http://schemas.microsoft.com/office/drawing/2014/main" id="{7FB3F226-AE7A-42AC-923E-3D8166957843}"/>
            </a:ext>
          </a:extLst>
        </xdr:cNvPr>
        <xdr:cNvSpPr txBox="1"/>
      </xdr:nvSpPr>
      <xdr:spPr>
        <a:xfrm>
          <a:off x="16047266" y="682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2" name="直線コネクタ 371">
          <a:extLst>
            <a:ext uri="{FF2B5EF4-FFF2-40B4-BE49-F238E27FC236}">
              <a16:creationId xmlns:a16="http://schemas.microsoft.com/office/drawing/2014/main" id="{92EA521D-3658-4FA4-8D64-48167395A1AC}"/>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3" name="テキスト ボックス 372">
          <a:extLst>
            <a:ext uri="{FF2B5EF4-FFF2-40B4-BE49-F238E27FC236}">
              <a16:creationId xmlns:a16="http://schemas.microsoft.com/office/drawing/2014/main" id="{F3574B98-7AB8-4777-AA41-FBA4BEBC6FD9}"/>
            </a:ext>
          </a:extLst>
        </xdr:cNvPr>
        <xdr:cNvSpPr txBox="1"/>
      </xdr:nvSpPr>
      <xdr:spPr>
        <a:xfrm>
          <a:off x="1604726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4" name="直線コネクタ 373">
          <a:extLst>
            <a:ext uri="{FF2B5EF4-FFF2-40B4-BE49-F238E27FC236}">
              <a16:creationId xmlns:a16="http://schemas.microsoft.com/office/drawing/2014/main" id="{D89E4705-6D3E-4EA6-8BB3-FDBDE63FB73B}"/>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5" name="テキスト ボックス 374">
          <a:extLst>
            <a:ext uri="{FF2B5EF4-FFF2-40B4-BE49-F238E27FC236}">
              <a16:creationId xmlns:a16="http://schemas.microsoft.com/office/drawing/2014/main" id="{19339B72-1E62-42FF-8DF2-8E42465C82AB}"/>
            </a:ext>
          </a:extLst>
        </xdr:cNvPr>
        <xdr:cNvSpPr txBox="1"/>
      </xdr:nvSpPr>
      <xdr:spPr>
        <a:xfrm>
          <a:off x="16047266" y="61753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6" name="直線コネクタ 375">
          <a:extLst>
            <a:ext uri="{FF2B5EF4-FFF2-40B4-BE49-F238E27FC236}">
              <a16:creationId xmlns:a16="http://schemas.microsoft.com/office/drawing/2014/main" id="{D0A613FE-6DCC-4DD7-9CF4-0AAA345B874E}"/>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7" name="テキスト ボックス 376">
          <a:extLst>
            <a:ext uri="{FF2B5EF4-FFF2-40B4-BE49-F238E27FC236}">
              <a16:creationId xmlns:a16="http://schemas.microsoft.com/office/drawing/2014/main" id="{CDB8EC8D-20CF-4F3B-AC3D-98B30255F4B5}"/>
            </a:ext>
          </a:extLst>
        </xdr:cNvPr>
        <xdr:cNvSpPr txBox="1"/>
      </xdr:nvSpPr>
      <xdr:spPr>
        <a:xfrm>
          <a:off x="16047266" y="584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8" name="直線コネクタ 377">
          <a:extLst>
            <a:ext uri="{FF2B5EF4-FFF2-40B4-BE49-F238E27FC236}">
              <a16:creationId xmlns:a16="http://schemas.microsoft.com/office/drawing/2014/main" id="{0377504F-F202-4F93-B3A4-61E40422944A}"/>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9" name="テキスト ボックス 378">
          <a:extLst>
            <a:ext uri="{FF2B5EF4-FFF2-40B4-BE49-F238E27FC236}">
              <a16:creationId xmlns:a16="http://schemas.microsoft.com/office/drawing/2014/main" id="{F3C97F66-D53F-482F-86BB-F80DB719F808}"/>
            </a:ext>
          </a:extLst>
        </xdr:cNvPr>
        <xdr:cNvSpPr txBox="1"/>
      </xdr:nvSpPr>
      <xdr:spPr>
        <a:xfrm>
          <a:off x="16047266" y="551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a:extLst>
            <a:ext uri="{FF2B5EF4-FFF2-40B4-BE49-F238E27FC236}">
              <a16:creationId xmlns:a16="http://schemas.microsoft.com/office/drawing/2014/main" id="{68A8F5C5-45B8-4F20-950B-4C2AE44A07F9}"/>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a:extLst>
            <a:ext uri="{FF2B5EF4-FFF2-40B4-BE49-F238E27FC236}">
              <a16:creationId xmlns:a16="http://schemas.microsoft.com/office/drawing/2014/main" id="{6E5647D1-A60B-4EE4-B1D2-75BF72B577D6}"/>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a:extLst>
            <a:ext uri="{FF2B5EF4-FFF2-40B4-BE49-F238E27FC236}">
              <a16:creationId xmlns:a16="http://schemas.microsoft.com/office/drawing/2014/main" id="{67D315C9-9500-492A-AFB0-BC1C7C5A6C68}"/>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41</xdr:row>
      <xdr:rowOff>68035</xdr:rowOff>
    </xdr:to>
    <xdr:cxnSp macro="">
      <xdr:nvCxnSpPr>
        <xdr:cNvPr id="383" name="直線コネクタ 382">
          <a:extLst>
            <a:ext uri="{FF2B5EF4-FFF2-40B4-BE49-F238E27FC236}">
              <a16:creationId xmlns:a16="http://schemas.microsoft.com/office/drawing/2014/main" id="{D456D7CE-D94F-4571-AF5A-A110BE911845}"/>
            </a:ext>
          </a:extLst>
        </xdr:cNvPr>
        <xdr:cNvCxnSpPr/>
      </xdr:nvCxnSpPr>
      <xdr:spPr>
        <a:xfrm flipV="1">
          <a:off x="19947254" y="5827667"/>
          <a:ext cx="0" cy="126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71862</xdr:rowOff>
    </xdr:from>
    <xdr:ext cx="469744" cy="259045"/>
    <xdr:sp macro="" textlink="">
      <xdr:nvSpPr>
        <xdr:cNvPr id="384" name="【認定こども園・幼稚園・保育所】&#10;一人当たり面積最小値テキスト">
          <a:extLst>
            <a:ext uri="{FF2B5EF4-FFF2-40B4-BE49-F238E27FC236}">
              <a16:creationId xmlns:a16="http://schemas.microsoft.com/office/drawing/2014/main" id="{BFE7621D-7180-48E8-8996-87D431AE3BD5}"/>
            </a:ext>
          </a:extLst>
        </xdr:cNvPr>
        <xdr:cNvSpPr txBox="1"/>
      </xdr:nvSpPr>
      <xdr:spPr>
        <a:xfrm>
          <a:off x="19985990" y="709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68035</xdr:rowOff>
    </xdr:from>
    <xdr:to>
      <xdr:col>116</xdr:col>
      <xdr:colOff>152400</xdr:colOff>
      <xdr:row>41</xdr:row>
      <xdr:rowOff>68035</xdr:rowOff>
    </xdr:to>
    <xdr:cxnSp macro="">
      <xdr:nvCxnSpPr>
        <xdr:cNvPr id="385" name="直線コネクタ 384">
          <a:extLst>
            <a:ext uri="{FF2B5EF4-FFF2-40B4-BE49-F238E27FC236}">
              <a16:creationId xmlns:a16="http://schemas.microsoft.com/office/drawing/2014/main" id="{DEB28449-A665-4B22-8131-B5086E53CFD1}"/>
            </a:ext>
          </a:extLst>
        </xdr:cNvPr>
        <xdr:cNvCxnSpPr/>
      </xdr:nvCxnSpPr>
      <xdr:spPr>
        <a:xfrm>
          <a:off x="19885660" y="7095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386" name="【認定こども園・幼稚園・保育所】&#10;一人当たり面積最大値テキスト">
          <a:extLst>
            <a:ext uri="{FF2B5EF4-FFF2-40B4-BE49-F238E27FC236}">
              <a16:creationId xmlns:a16="http://schemas.microsoft.com/office/drawing/2014/main" id="{BCF4C756-1C79-4099-8AE0-44BA70276BF5}"/>
            </a:ext>
          </a:extLst>
        </xdr:cNvPr>
        <xdr:cNvSpPr txBox="1"/>
      </xdr:nvSpPr>
      <xdr:spPr>
        <a:xfrm>
          <a:off x="1998599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387" name="直線コネクタ 386">
          <a:extLst>
            <a:ext uri="{FF2B5EF4-FFF2-40B4-BE49-F238E27FC236}">
              <a16:creationId xmlns:a16="http://schemas.microsoft.com/office/drawing/2014/main" id="{A1998A87-C6AA-49D4-A0E9-9CCFC1471980}"/>
            </a:ext>
          </a:extLst>
        </xdr:cNvPr>
        <xdr:cNvCxnSpPr/>
      </xdr:nvCxnSpPr>
      <xdr:spPr>
        <a:xfrm>
          <a:off x="19885660" y="58276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80934</xdr:rowOff>
    </xdr:from>
    <xdr:ext cx="469744" cy="259045"/>
    <xdr:sp macro="" textlink="">
      <xdr:nvSpPr>
        <xdr:cNvPr id="388" name="【認定こども園・幼稚園・保育所】&#10;一人当たり面積平均値テキスト">
          <a:extLst>
            <a:ext uri="{FF2B5EF4-FFF2-40B4-BE49-F238E27FC236}">
              <a16:creationId xmlns:a16="http://schemas.microsoft.com/office/drawing/2014/main" id="{03F181E4-25CB-4EC9-869A-3EE4C2E1C730}"/>
            </a:ext>
          </a:extLst>
        </xdr:cNvPr>
        <xdr:cNvSpPr txBox="1"/>
      </xdr:nvSpPr>
      <xdr:spPr>
        <a:xfrm>
          <a:off x="19985990" y="6083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58057</xdr:rowOff>
    </xdr:from>
    <xdr:to>
      <xdr:col>116</xdr:col>
      <xdr:colOff>114300</xdr:colOff>
      <xdr:row>36</xdr:row>
      <xdr:rowOff>159657</xdr:rowOff>
    </xdr:to>
    <xdr:sp macro="" textlink="">
      <xdr:nvSpPr>
        <xdr:cNvPr id="389" name="フローチャート: 判断 388">
          <a:extLst>
            <a:ext uri="{FF2B5EF4-FFF2-40B4-BE49-F238E27FC236}">
              <a16:creationId xmlns:a16="http://schemas.microsoft.com/office/drawing/2014/main" id="{67B68A1F-6ADF-4E99-A058-39345391E809}"/>
            </a:ext>
          </a:extLst>
        </xdr:cNvPr>
        <xdr:cNvSpPr/>
      </xdr:nvSpPr>
      <xdr:spPr>
        <a:xfrm>
          <a:off x="19904710" y="622644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34</xdr:row>
      <xdr:rowOff>107043</xdr:rowOff>
    </xdr:from>
    <xdr:to>
      <xdr:col>112</xdr:col>
      <xdr:colOff>38100</xdr:colOff>
      <xdr:row>35</xdr:row>
      <xdr:rowOff>37193</xdr:rowOff>
    </xdr:to>
    <xdr:sp macro="" textlink="">
      <xdr:nvSpPr>
        <xdr:cNvPr id="390" name="フローチャート: 判断 389">
          <a:extLst>
            <a:ext uri="{FF2B5EF4-FFF2-40B4-BE49-F238E27FC236}">
              <a16:creationId xmlns:a16="http://schemas.microsoft.com/office/drawing/2014/main" id="{33400AE8-7CE1-4CFF-A81D-276D5C5E9DDF}"/>
            </a:ext>
          </a:extLst>
        </xdr:cNvPr>
        <xdr:cNvSpPr/>
      </xdr:nvSpPr>
      <xdr:spPr>
        <a:xfrm>
          <a:off x="19161760" y="593443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32</xdr:row>
      <xdr:rowOff>123372</xdr:rowOff>
    </xdr:from>
    <xdr:to>
      <xdr:col>107</xdr:col>
      <xdr:colOff>101600</xdr:colOff>
      <xdr:row>33</xdr:row>
      <xdr:rowOff>53522</xdr:rowOff>
    </xdr:to>
    <xdr:sp macro="" textlink="">
      <xdr:nvSpPr>
        <xdr:cNvPr id="391" name="フローチャート: 判断 390">
          <a:extLst>
            <a:ext uri="{FF2B5EF4-FFF2-40B4-BE49-F238E27FC236}">
              <a16:creationId xmlns:a16="http://schemas.microsoft.com/office/drawing/2014/main" id="{948F9108-E24F-46BC-9EAA-AE52601330AA}"/>
            </a:ext>
          </a:extLst>
        </xdr:cNvPr>
        <xdr:cNvSpPr/>
      </xdr:nvSpPr>
      <xdr:spPr>
        <a:xfrm>
          <a:off x="18345150" y="561167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C807A0D7-3DD6-4E8A-A1A6-04860D84481D}"/>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9BD7D8D8-2D86-477B-B192-55F65F940D3C}"/>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5FAB2A9A-9729-421B-98CE-4D6B6003C76A}"/>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4657B769-A645-4DB6-B205-7183F95FA7B5}"/>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58E2B853-DDEB-4E26-B8C9-EDBDC00C57FC}"/>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17235</xdr:rowOff>
    </xdr:from>
    <xdr:to>
      <xdr:col>116</xdr:col>
      <xdr:colOff>114300</xdr:colOff>
      <xdr:row>41</xdr:row>
      <xdr:rowOff>118835</xdr:rowOff>
    </xdr:to>
    <xdr:sp macro="" textlink="">
      <xdr:nvSpPr>
        <xdr:cNvPr id="397" name="楕円 396">
          <a:extLst>
            <a:ext uri="{FF2B5EF4-FFF2-40B4-BE49-F238E27FC236}">
              <a16:creationId xmlns:a16="http://schemas.microsoft.com/office/drawing/2014/main" id="{B1FFCDEA-BF8C-47DA-9944-7DE65D9A5C48}"/>
            </a:ext>
          </a:extLst>
        </xdr:cNvPr>
        <xdr:cNvSpPr/>
      </xdr:nvSpPr>
      <xdr:spPr>
        <a:xfrm>
          <a:off x="19904710" y="705049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103612</xdr:rowOff>
    </xdr:from>
    <xdr:ext cx="469744" cy="259045"/>
    <xdr:sp macro="" textlink="">
      <xdr:nvSpPr>
        <xdr:cNvPr id="398" name="【認定こども園・幼稚園・保育所】&#10;一人当たり面積該当値テキスト">
          <a:extLst>
            <a:ext uri="{FF2B5EF4-FFF2-40B4-BE49-F238E27FC236}">
              <a16:creationId xmlns:a16="http://schemas.microsoft.com/office/drawing/2014/main" id="{90423CC9-E092-44BA-B538-8BDFD36D587F}"/>
            </a:ext>
          </a:extLst>
        </xdr:cNvPr>
        <xdr:cNvSpPr txBox="1"/>
      </xdr:nvSpPr>
      <xdr:spPr>
        <a:xfrm>
          <a:off x="19985990" y="695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17235</xdr:rowOff>
    </xdr:from>
    <xdr:to>
      <xdr:col>112</xdr:col>
      <xdr:colOff>38100</xdr:colOff>
      <xdr:row>41</xdr:row>
      <xdr:rowOff>118835</xdr:rowOff>
    </xdr:to>
    <xdr:sp macro="" textlink="">
      <xdr:nvSpPr>
        <xdr:cNvPr id="399" name="楕円 398">
          <a:extLst>
            <a:ext uri="{FF2B5EF4-FFF2-40B4-BE49-F238E27FC236}">
              <a16:creationId xmlns:a16="http://schemas.microsoft.com/office/drawing/2014/main" id="{BA03761F-B407-4F55-A393-2ADEB2FBF4B5}"/>
            </a:ext>
          </a:extLst>
        </xdr:cNvPr>
        <xdr:cNvSpPr/>
      </xdr:nvSpPr>
      <xdr:spPr>
        <a:xfrm>
          <a:off x="19161760" y="705049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68035</xdr:rowOff>
    </xdr:from>
    <xdr:to>
      <xdr:col>116</xdr:col>
      <xdr:colOff>63500</xdr:colOff>
      <xdr:row>41</xdr:row>
      <xdr:rowOff>68035</xdr:rowOff>
    </xdr:to>
    <xdr:cxnSp macro="">
      <xdr:nvCxnSpPr>
        <xdr:cNvPr id="400" name="直線コネクタ 399">
          <a:extLst>
            <a:ext uri="{FF2B5EF4-FFF2-40B4-BE49-F238E27FC236}">
              <a16:creationId xmlns:a16="http://schemas.microsoft.com/office/drawing/2014/main" id="{45C9B4C0-36D6-431F-BD72-26BC0A49D24C}"/>
            </a:ext>
          </a:extLst>
        </xdr:cNvPr>
        <xdr:cNvCxnSpPr/>
      </xdr:nvCxnSpPr>
      <xdr:spPr>
        <a:xfrm>
          <a:off x="19204940" y="709558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33</xdr:row>
      <xdr:rowOff>53720</xdr:rowOff>
    </xdr:from>
    <xdr:ext cx="469744" cy="259045"/>
    <xdr:sp macro="" textlink="">
      <xdr:nvSpPr>
        <xdr:cNvPr id="401" name="n_1aveValue【認定こども園・幼稚園・保育所】&#10;一人当たり面積">
          <a:extLst>
            <a:ext uri="{FF2B5EF4-FFF2-40B4-BE49-F238E27FC236}">
              <a16:creationId xmlns:a16="http://schemas.microsoft.com/office/drawing/2014/main" id="{4B8D907A-075E-401C-95FB-2A43A649CD55}"/>
            </a:ext>
          </a:extLst>
        </xdr:cNvPr>
        <xdr:cNvSpPr txBox="1"/>
      </xdr:nvSpPr>
      <xdr:spPr>
        <a:xfrm>
          <a:off x="18982132" y="57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70049</xdr:rowOff>
    </xdr:from>
    <xdr:ext cx="469744" cy="259045"/>
    <xdr:sp macro="" textlink="">
      <xdr:nvSpPr>
        <xdr:cNvPr id="402" name="n_2aveValue【認定こども園・幼稚園・保育所】&#10;一人当たり面積">
          <a:extLst>
            <a:ext uri="{FF2B5EF4-FFF2-40B4-BE49-F238E27FC236}">
              <a16:creationId xmlns:a16="http://schemas.microsoft.com/office/drawing/2014/main" id="{4178884C-7945-406C-AB4D-039C1F442373}"/>
            </a:ext>
          </a:extLst>
        </xdr:cNvPr>
        <xdr:cNvSpPr txBox="1"/>
      </xdr:nvSpPr>
      <xdr:spPr>
        <a:xfrm>
          <a:off x="18182032" y="538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109962</xdr:rowOff>
    </xdr:from>
    <xdr:ext cx="469744" cy="259045"/>
    <xdr:sp macro="" textlink="">
      <xdr:nvSpPr>
        <xdr:cNvPr id="403" name="n_1mainValue【認定こども園・幼稚園・保育所】&#10;一人当たり面積">
          <a:extLst>
            <a:ext uri="{FF2B5EF4-FFF2-40B4-BE49-F238E27FC236}">
              <a16:creationId xmlns:a16="http://schemas.microsoft.com/office/drawing/2014/main" id="{789DCD1A-C483-4D1F-A1EF-1E2A994D0E3F}"/>
            </a:ext>
          </a:extLst>
        </xdr:cNvPr>
        <xdr:cNvSpPr txBox="1"/>
      </xdr:nvSpPr>
      <xdr:spPr>
        <a:xfrm>
          <a:off x="18982132" y="713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a:extLst>
            <a:ext uri="{FF2B5EF4-FFF2-40B4-BE49-F238E27FC236}">
              <a16:creationId xmlns:a16="http://schemas.microsoft.com/office/drawing/2014/main" id="{CB153453-1E67-45CD-9BB6-4C88ABDBA31A}"/>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a:extLst>
            <a:ext uri="{FF2B5EF4-FFF2-40B4-BE49-F238E27FC236}">
              <a16:creationId xmlns:a16="http://schemas.microsoft.com/office/drawing/2014/main" id="{084C9EC3-9DCD-4624-8CF1-4377519182E7}"/>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a:extLst>
            <a:ext uri="{FF2B5EF4-FFF2-40B4-BE49-F238E27FC236}">
              <a16:creationId xmlns:a16="http://schemas.microsoft.com/office/drawing/2014/main" id="{6E60E904-6A62-4F21-A3A6-179C5932C9AE}"/>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a:extLst>
            <a:ext uri="{FF2B5EF4-FFF2-40B4-BE49-F238E27FC236}">
              <a16:creationId xmlns:a16="http://schemas.microsoft.com/office/drawing/2014/main" id="{3F1BE5C0-EB52-492D-B52D-CFA4A52FAA63}"/>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a:extLst>
            <a:ext uri="{FF2B5EF4-FFF2-40B4-BE49-F238E27FC236}">
              <a16:creationId xmlns:a16="http://schemas.microsoft.com/office/drawing/2014/main" id="{EF3186E6-CCAE-4992-AF4E-2A52A7D2DFB0}"/>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a:extLst>
            <a:ext uri="{FF2B5EF4-FFF2-40B4-BE49-F238E27FC236}">
              <a16:creationId xmlns:a16="http://schemas.microsoft.com/office/drawing/2014/main" id="{0592EB6B-C3F3-4BA2-A301-E9251C77978B}"/>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a:extLst>
            <a:ext uri="{FF2B5EF4-FFF2-40B4-BE49-F238E27FC236}">
              <a16:creationId xmlns:a16="http://schemas.microsoft.com/office/drawing/2014/main" id="{C2BC45AF-54DD-4D76-89A1-CAD2D75A2C2F}"/>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a:extLst>
            <a:ext uri="{FF2B5EF4-FFF2-40B4-BE49-F238E27FC236}">
              <a16:creationId xmlns:a16="http://schemas.microsoft.com/office/drawing/2014/main" id="{BCE13C6B-0E11-4EA1-AAE4-D3023DAE9851}"/>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a:extLst>
            <a:ext uri="{FF2B5EF4-FFF2-40B4-BE49-F238E27FC236}">
              <a16:creationId xmlns:a16="http://schemas.microsoft.com/office/drawing/2014/main" id="{6CAFF941-C125-485B-9E3C-3CDFECA8C7E2}"/>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a:extLst>
            <a:ext uri="{FF2B5EF4-FFF2-40B4-BE49-F238E27FC236}">
              <a16:creationId xmlns:a16="http://schemas.microsoft.com/office/drawing/2014/main" id="{F6FDFA06-44F8-48E2-BAF0-2C520934510B}"/>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a:extLst>
            <a:ext uri="{FF2B5EF4-FFF2-40B4-BE49-F238E27FC236}">
              <a16:creationId xmlns:a16="http://schemas.microsoft.com/office/drawing/2014/main" id="{005F99B2-FF83-4297-9873-125B288800CD}"/>
            </a:ext>
          </a:extLst>
        </xdr:cNvPr>
        <xdr:cNvSpPr txBox="1"/>
      </xdr:nvSpPr>
      <xdr:spPr>
        <a:xfrm>
          <a:off x="10842791" y="11285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a:extLst>
            <a:ext uri="{FF2B5EF4-FFF2-40B4-BE49-F238E27FC236}">
              <a16:creationId xmlns:a16="http://schemas.microsoft.com/office/drawing/2014/main" id="{933D7A8F-F865-44ED-A490-E01F05FA962F}"/>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a:extLst>
            <a:ext uri="{FF2B5EF4-FFF2-40B4-BE49-F238E27FC236}">
              <a16:creationId xmlns:a16="http://schemas.microsoft.com/office/drawing/2014/main" id="{1B172F3E-5D15-473D-A7FC-A7911D08F58C}"/>
            </a:ext>
          </a:extLst>
        </xdr:cNvPr>
        <xdr:cNvSpPr txBox="1"/>
      </xdr:nvSpPr>
      <xdr:spPr>
        <a:xfrm>
          <a:off x="10842791" y="10904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a:extLst>
            <a:ext uri="{FF2B5EF4-FFF2-40B4-BE49-F238E27FC236}">
              <a16:creationId xmlns:a16="http://schemas.microsoft.com/office/drawing/2014/main" id="{DB4C480A-3D62-4F29-8973-926883496884}"/>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a:extLst>
            <a:ext uri="{FF2B5EF4-FFF2-40B4-BE49-F238E27FC236}">
              <a16:creationId xmlns:a16="http://schemas.microsoft.com/office/drawing/2014/main" id="{EBE96856-D9C9-4EFD-8F68-3A88BE261E43}"/>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a:extLst>
            <a:ext uri="{FF2B5EF4-FFF2-40B4-BE49-F238E27FC236}">
              <a16:creationId xmlns:a16="http://schemas.microsoft.com/office/drawing/2014/main" id="{7EF70562-C333-4353-84B7-E3CDA4C4EDB9}"/>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a:extLst>
            <a:ext uri="{FF2B5EF4-FFF2-40B4-BE49-F238E27FC236}">
              <a16:creationId xmlns:a16="http://schemas.microsoft.com/office/drawing/2014/main" id="{1D6AC441-072C-46E8-B211-C99DBEBF88C0}"/>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a:extLst>
            <a:ext uri="{FF2B5EF4-FFF2-40B4-BE49-F238E27FC236}">
              <a16:creationId xmlns:a16="http://schemas.microsoft.com/office/drawing/2014/main" id="{D84EB608-A596-4B96-8C9E-9AA31BE28010}"/>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a:extLst>
            <a:ext uri="{FF2B5EF4-FFF2-40B4-BE49-F238E27FC236}">
              <a16:creationId xmlns:a16="http://schemas.microsoft.com/office/drawing/2014/main" id="{1156AC47-B39E-4156-B3D1-239910E81663}"/>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a:extLst>
            <a:ext uri="{FF2B5EF4-FFF2-40B4-BE49-F238E27FC236}">
              <a16:creationId xmlns:a16="http://schemas.microsoft.com/office/drawing/2014/main" id="{4E931E02-47AD-493C-9A3B-442904C9CA04}"/>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a:extLst>
            <a:ext uri="{FF2B5EF4-FFF2-40B4-BE49-F238E27FC236}">
              <a16:creationId xmlns:a16="http://schemas.microsoft.com/office/drawing/2014/main" id="{7BF8C9BA-A924-4ABB-8F15-84B971C7FB17}"/>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a:extLst>
            <a:ext uri="{FF2B5EF4-FFF2-40B4-BE49-F238E27FC236}">
              <a16:creationId xmlns:a16="http://schemas.microsoft.com/office/drawing/2014/main" id="{E935ED62-000F-47FB-B6D2-632CE82A7128}"/>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a:extLst>
            <a:ext uri="{FF2B5EF4-FFF2-40B4-BE49-F238E27FC236}">
              <a16:creationId xmlns:a16="http://schemas.microsoft.com/office/drawing/2014/main" id="{96574288-0CA3-42D4-9D67-D216144E6379}"/>
            </a:ext>
          </a:extLst>
        </xdr:cNvPr>
        <xdr:cNvSpPr txBox="1"/>
      </xdr:nvSpPr>
      <xdr:spPr>
        <a:xfrm>
          <a:off x="1084279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a:extLst>
            <a:ext uri="{FF2B5EF4-FFF2-40B4-BE49-F238E27FC236}">
              <a16:creationId xmlns:a16="http://schemas.microsoft.com/office/drawing/2014/main" id="{F122FE4A-5DB8-424F-A5BF-307690096F2E}"/>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152400</xdr:rowOff>
    </xdr:to>
    <xdr:cxnSp macro="">
      <xdr:nvCxnSpPr>
        <xdr:cNvPr id="428" name="直線コネクタ 427">
          <a:extLst>
            <a:ext uri="{FF2B5EF4-FFF2-40B4-BE49-F238E27FC236}">
              <a16:creationId xmlns:a16="http://schemas.microsoft.com/office/drawing/2014/main" id="{13C78489-8D58-4D0F-9684-B2094E51877A}"/>
            </a:ext>
          </a:extLst>
        </xdr:cNvPr>
        <xdr:cNvCxnSpPr/>
      </xdr:nvCxnSpPr>
      <xdr:spPr>
        <a:xfrm flipV="1">
          <a:off x="14703424" y="97536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156227</xdr:rowOff>
    </xdr:from>
    <xdr:ext cx="405111" cy="259045"/>
    <xdr:sp macro="" textlink="">
      <xdr:nvSpPr>
        <xdr:cNvPr id="429" name="【学校施設】&#10;有形固定資産減価償却率最小値テキスト">
          <a:extLst>
            <a:ext uri="{FF2B5EF4-FFF2-40B4-BE49-F238E27FC236}">
              <a16:creationId xmlns:a16="http://schemas.microsoft.com/office/drawing/2014/main" id="{BEEBFFA8-1699-470E-A21C-A7E8F9A8BA1B}"/>
            </a:ext>
          </a:extLst>
        </xdr:cNvPr>
        <xdr:cNvSpPr txBox="1"/>
      </xdr:nvSpPr>
      <xdr:spPr>
        <a:xfrm>
          <a:off x="1474216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152400</xdr:rowOff>
    </xdr:from>
    <xdr:to>
      <xdr:col>86</xdr:col>
      <xdr:colOff>25400</xdr:colOff>
      <xdr:row>63</xdr:row>
      <xdr:rowOff>152400</xdr:rowOff>
    </xdr:to>
    <xdr:cxnSp macro="">
      <xdr:nvCxnSpPr>
        <xdr:cNvPr id="430" name="直線コネクタ 429">
          <a:extLst>
            <a:ext uri="{FF2B5EF4-FFF2-40B4-BE49-F238E27FC236}">
              <a16:creationId xmlns:a16="http://schemas.microsoft.com/office/drawing/2014/main" id="{12A1DF74-9507-4D41-8727-4E776A94D50F}"/>
            </a:ext>
          </a:extLst>
        </xdr:cNvPr>
        <xdr:cNvCxnSpPr/>
      </xdr:nvCxnSpPr>
      <xdr:spPr>
        <a:xfrm>
          <a:off x="14611350" y="10953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431" name="【学校施設】&#10;有形固定資産減価償却率最大値テキスト">
          <a:extLst>
            <a:ext uri="{FF2B5EF4-FFF2-40B4-BE49-F238E27FC236}">
              <a16:creationId xmlns:a16="http://schemas.microsoft.com/office/drawing/2014/main" id="{8F9B9935-D9A5-4B73-A204-4B60A4E21B35}"/>
            </a:ext>
          </a:extLst>
        </xdr:cNvPr>
        <xdr:cNvSpPr txBox="1"/>
      </xdr:nvSpPr>
      <xdr:spPr>
        <a:xfrm>
          <a:off x="1474216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432" name="直線コネクタ 431">
          <a:extLst>
            <a:ext uri="{FF2B5EF4-FFF2-40B4-BE49-F238E27FC236}">
              <a16:creationId xmlns:a16="http://schemas.microsoft.com/office/drawing/2014/main" id="{B95057D9-AD2E-499B-9CF8-BCDB4000F688}"/>
            </a:ext>
          </a:extLst>
        </xdr:cNvPr>
        <xdr:cNvCxnSpPr/>
      </xdr:nvCxnSpPr>
      <xdr:spPr>
        <a:xfrm>
          <a:off x="14611350" y="9753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48277</xdr:rowOff>
    </xdr:from>
    <xdr:ext cx="405111" cy="259045"/>
    <xdr:sp macro="" textlink="">
      <xdr:nvSpPr>
        <xdr:cNvPr id="433" name="【学校施設】&#10;有形固定資産減価償却率平均値テキスト">
          <a:extLst>
            <a:ext uri="{FF2B5EF4-FFF2-40B4-BE49-F238E27FC236}">
              <a16:creationId xmlns:a16="http://schemas.microsoft.com/office/drawing/2014/main" id="{EF169FDA-AABD-42DE-87ED-769BCB5F2F33}"/>
            </a:ext>
          </a:extLst>
        </xdr:cNvPr>
        <xdr:cNvSpPr txBox="1"/>
      </xdr:nvSpPr>
      <xdr:spPr>
        <a:xfrm>
          <a:off x="14742160" y="10337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25400</xdr:rowOff>
    </xdr:from>
    <xdr:to>
      <xdr:col>85</xdr:col>
      <xdr:colOff>177800</xdr:colOff>
      <xdr:row>61</xdr:row>
      <xdr:rowOff>127000</xdr:rowOff>
    </xdr:to>
    <xdr:sp macro="" textlink="">
      <xdr:nvSpPr>
        <xdr:cNvPr id="434" name="フローチャート: 判断 433">
          <a:extLst>
            <a:ext uri="{FF2B5EF4-FFF2-40B4-BE49-F238E27FC236}">
              <a16:creationId xmlns:a16="http://schemas.microsoft.com/office/drawing/2014/main" id="{7CAE6E2A-5172-46D8-8121-815DECEECF4C}"/>
            </a:ext>
          </a:extLst>
        </xdr:cNvPr>
        <xdr:cNvSpPr/>
      </xdr:nvSpPr>
      <xdr:spPr>
        <a:xfrm>
          <a:off x="14649450" y="1048004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44450</xdr:rowOff>
    </xdr:from>
    <xdr:to>
      <xdr:col>81</xdr:col>
      <xdr:colOff>101600</xdr:colOff>
      <xdr:row>61</xdr:row>
      <xdr:rowOff>146050</xdr:rowOff>
    </xdr:to>
    <xdr:sp macro="" textlink="">
      <xdr:nvSpPr>
        <xdr:cNvPr id="435" name="フローチャート: 判断 434">
          <a:extLst>
            <a:ext uri="{FF2B5EF4-FFF2-40B4-BE49-F238E27FC236}">
              <a16:creationId xmlns:a16="http://schemas.microsoft.com/office/drawing/2014/main" id="{15294AD6-F115-42FD-8FFB-D5B1E3FDBCE5}"/>
            </a:ext>
          </a:extLst>
        </xdr:cNvPr>
        <xdr:cNvSpPr/>
      </xdr:nvSpPr>
      <xdr:spPr>
        <a:xfrm>
          <a:off x="13887450" y="105048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120650</xdr:rowOff>
    </xdr:from>
    <xdr:to>
      <xdr:col>76</xdr:col>
      <xdr:colOff>165100</xdr:colOff>
      <xdr:row>64</xdr:row>
      <xdr:rowOff>50800</xdr:rowOff>
    </xdr:to>
    <xdr:sp macro="" textlink="">
      <xdr:nvSpPr>
        <xdr:cNvPr id="436" name="フローチャート: 判断 435">
          <a:extLst>
            <a:ext uri="{FF2B5EF4-FFF2-40B4-BE49-F238E27FC236}">
              <a16:creationId xmlns:a16="http://schemas.microsoft.com/office/drawing/2014/main" id="{B2F6A017-985A-4652-9312-E6A99A382FD8}"/>
            </a:ext>
          </a:extLst>
        </xdr:cNvPr>
        <xdr:cNvSpPr/>
      </xdr:nvSpPr>
      <xdr:spPr>
        <a:xfrm>
          <a:off x="13089890" y="109239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FE66830E-7F8A-41F4-91EE-AD71B0A47794}"/>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87DE75D5-FCCD-49F6-873B-1FDC42F9DA37}"/>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BCBDBAB8-70E5-45B8-8615-3C9ADBBE6194}"/>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38DD93B4-34E0-4996-9EF7-16874EBF0D50}"/>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92FBD758-ED1C-4548-9766-5737E9D9DE51}"/>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120650</xdr:rowOff>
    </xdr:from>
    <xdr:to>
      <xdr:col>85</xdr:col>
      <xdr:colOff>177800</xdr:colOff>
      <xdr:row>62</xdr:row>
      <xdr:rowOff>50800</xdr:rowOff>
    </xdr:to>
    <xdr:sp macro="" textlink="">
      <xdr:nvSpPr>
        <xdr:cNvPr id="442" name="楕円 441">
          <a:extLst>
            <a:ext uri="{FF2B5EF4-FFF2-40B4-BE49-F238E27FC236}">
              <a16:creationId xmlns:a16="http://schemas.microsoft.com/office/drawing/2014/main" id="{46677205-64D5-4E9C-843D-D9A5176AA61D}"/>
            </a:ext>
          </a:extLst>
        </xdr:cNvPr>
        <xdr:cNvSpPr/>
      </xdr:nvSpPr>
      <xdr:spPr>
        <a:xfrm>
          <a:off x="14649450" y="105810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99077</xdr:rowOff>
    </xdr:from>
    <xdr:ext cx="405111" cy="259045"/>
    <xdr:sp macro="" textlink="">
      <xdr:nvSpPr>
        <xdr:cNvPr id="443" name="【学校施設】&#10;有形固定資産減価償却率該当値テキスト">
          <a:extLst>
            <a:ext uri="{FF2B5EF4-FFF2-40B4-BE49-F238E27FC236}">
              <a16:creationId xmlns:a16="http://schemas.microsoft.com/office/drawing/2014/main" id="{DA1FEB45-0909-4880-A34D-0EC21575D672}"/>
            </a:ext>
          </a:extLst>
        </xdr:cNvPr>
        <xdr:cNvSpPr txBox="1"/>
      </xdr:nvSpPr>
      <xdr:spPr>
        <a:xfrm>
          <a:off x="14742160"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82550</xdr:rowOff>
    </xdr:from>
    <xdr:to>
      <xdr:col>81</xdr:col>
      <xdr:colOff>101600</xdr:colOff>
      <xdr:row>64</xdr:row>
      <xdr:rowOff>12700</xdr:rowOff>
    </xdr:to>
    <xdr:sp macro="" textlink="">
      <xdr:nvSpPr>
        <xdr:cNvPr id="444" name="楕円 443">
          <a:extLst>
            <a:ext uri="{FF2B5EF4-FFF2-40B4-BE49-F238E27FC236}">
              <a16:creationId xmlns:a16="http://schemas.microsoft.com/office/drawing/2014/main" id="{F5DDEFD7-385A-4B75-A558-3910E4C532D4}"/>
            </a:ext>
          </a:extLst>
        </xdr:cNvPr>
        <xdr:cNvSpPr/>
      </xdr:nvSpPr>
      <xdr:spPr>
        <a:xfrm>
          <a:off x="13887450" y="108858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0</xdr:rowOff>
    </xdr:from>
    <xdr:to>
      <xdr:col>85</xdr:col>
      <xdr:colOff>127000</xdr:colOff>
      <xdr:row>63</xdr:row>
      <xdr:rowOff>133350</xdr:rowOff>
    </xdr:to>
    <xdr:cxnSp macro="">
      <xdr:nvCxnSpPr>
        <xdr:cNvPr id="445" name="直線コネクタ 444">
          <a:extLst>
            <a:ext uri="{FF2B5EF4-FFF2-40B4-BE49-F238E27FC236}">
              <a16:creationId xmlns:a16="http://schemas.microsoft.com/office/drawing/2014/main" id="{260BBD31-BB3F-4FA6-844D-379170EF7F8F}"/>
            </a:ext>
          </a:extLst>
        </xdr:cNvPr>
        <xdr:cNvCxnSpPr/>
      </xdr:nvCxnSpPr>
      <xdr:spPr>
        <a:xfrm flipV="1">
          <a:off x="13942060" y="10629900"/>
          <a:ext cx="7620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162577</xdr:rowOff>
    </xdr:from>
    <xdr:ext cx="405111" cy="259045"/>
    <xdr:sp macro="" textlink="">
      <xdr:nvSpPr>
        <xdr:cNvPr id="446" name="n_1aveValue【学校施設】&#10;有形固定資産減価償却率">
          <a:extLst>
            <a:ext uri="{FF2B5EF4-FFF2-40B4-BE49-F238E27FC236}">
              <a16:creationId xmlns:a16="http://schemas.microsoft.com/office/drawing/2014/main" id="{B24055C4-B98D-48BF-8F4F-F122063C6EDE}"/>
            </a:ext>
          </a:extLst>
        </xdr:cNvPr>
        <xdr:cNvSpPr txBox="1"/>
      </xdr:nvSpPr>
      <xdr:spPr>
        <a:xfrm>
          <a:off x="13738234" y="1028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67327</xdr:rowOff>
    </xdr:from>
    <xdr:ext cx="405111" cy="259045"/>
    <xdr:sp macro="" textlink="">
      <xdr:nvSpPr>
        <xdr:cNvPr id="447" name="n_2aveValue【学校施設】&#10;有形固定資産減価償却率">
          <a:extLst>
            <a:ext uri="{FF2B5EF4-FFF2-40B4-BE49-F238E27FC236}">
              <a16:creationId xmlns:a16="http://schemas.microsoft.com/office/drawing/2014/main" id="{5D1077E1-B2D5-41D1-8FCD-F03E2939C832}"/>
            </a:ext>
          </a:extLst>
        </xdr:cNvPr>
        <xdr:cNvSpPr txBox="1"/>
      </xdr:nvSpPr>
      <xdr:spPr>
        <a:xfrm>
          <a:off x="12957184" y="10695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3827</xdr:rowOff>
    </xdr:from>
    <xdr:ext cx="405111" cy="259045"/>
    <xdr:sp macro="" textlink="">
      <xdr:nvSpPr>
        <xdr:cNvPr id="448" name="n_1mainValue【学校施設】&#10;有形固定資産減価償却率">
          <a:extLst>
            <a:ext uri="{FF2B5EF4-FFF2-40B4-BE49-F238E27FC236}">
              <a16:creationId xmlns:a16="http://schemas.microsoft.com/office/drawing/2014/main" id="{D2761A34-9819-4854-8AAA-62325B186F32}"/>
            </a:ext>
          </a:extLst>
        </xdr:cNvPr>
        <xdr:cNvSpPr txBox="1"/>
      </xdr:nvSpPr>
      <xdr:spPr>
        <a:xfrm>
          <a:off x="13738234" y="1097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a:extLst>
            <a:ext uri="{FF2B5EF4-FFF2-40B4-BE49-F238E27FC236}">
              <a16:creationId xmlns:a16="http://schemas.microsoft.com/office/drawing/2014/main" id="{C29BF6E6-440C-4756-936E-10382383122C}"/>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a:extLst>
            <a:ext uri="{FF2B5EF4-FFF2-40B4-BE49-F238E27FC236}">
              <a16:creationId xmlns:a16="http://schemas.microsoft.com/office/drawing/2014/main" id="{8D632A68-64F9-4E15-83B5-5098AA94E815}"/>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a:extLst>
            <a:ext uri="{FF2B5EF4-FFF2-40B4-BE49-F238E27FC236}">
              <a16:creationId xmlns:a16="http://schemas.microsoft.com/office/drawing/2014/main" id="{DB4B254F-8191-4853-BD76-9BBDF04FFB82}"/>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a:extLst>
            <a:ext uri="{FF2B5EF4-FFF2-40B4-BE49-F238E27FC236}">
              <a16:creationId xmlns:a16="http://schemas.microsoft.com/office/drawing/2014/main" id="{AE7CCE9E-1969-4379-8B4E-EB89243CAC6B}"/>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a:extLst>
            <a:ext uri="{FF2B5EF4-FFF2-40B4-BE49-F238E27FC236}">
              <a16:creationId xmlns:a16="http://schemas.microsoft.com/office/drawing/2014/main" id="{BFBF1E30-6416-47D4-B343-4B0CE68EF156}"/>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a:extLst>
            <a:ext uri="{FF2B5EF4-FFF2-40B4-BE49-F238E27FC236}">
              <a16:creationId xmlns:a16="http://schemas.microsoft.com/office/drawing/2014/main" id="{F83DB50B-72D8-44CF-9624-3E6C05232242}"/>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a:extLst>
            <a:ext uri="{FF2B5EF4-FFF2-40B4-BE49-F238E27FC236}">
              <a16:creationId xmlns:a16="http://schemas.microsoft.com/office/drawing/2014/main" id="{1629F53C-1895-4224-9D26-2DB6A88EA0B2}"/>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a:extLst>
            <a:ext uri="{FF2B5EF4-FFF2-40B4-BE49-F238E27FC236}">
              <a16:creationId xmlns:a16="http://schemas.microsoft.com/office/drawing/2014/main" id="{3DE5C681-5936-4E4C-A01E-7A1872AD723C}"/>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a:extLst>
            <a:ext uri="{FF2B5EF4-FFF2-40B4-BE49-F238E27FC236}">
              <a16:creationId xmlns:a16="http://schemas.microsoft.com/office/drawing/2014/main" id="{2C802DCA-60CB-421C-9778-3F4BEEF044D2}"/>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a:extLst>
            <a:ext uri="{FF2B5EF4-FFF2-40B4-BE49-F238E27FC236}">
              <a16:creationId xmlns:a16="http://schemas.microsoft.com/office/drawing/2014/main" id="{26D1130F-187F-4E75-BE6D-601122A6E867}"/>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a:extLst>
            <a:ext uri="{FF2B5EF4-FFF2-40B4-BE49-F238E27FC236}">
              <a16:creationId xmlns:a16="http://schemas.microsoft.com/office/drawing/2014/main" id="{95F0AE55-6C9E-40C2-98F6-D9BC99A85BF8}"/>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a:extLst>
            <a:ext uri="{FF2B5EF4-FFF2-40B4-BE49-F238E27FC236}">
              <a16:creationId xmlns:a16="http://schemas.microsoft.com/office/drawing/2014/main" id="{3CF543E3-52C9-49EA-9B95-23FBC1CBB05A}"/>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a:extLst>
            <a:ext uri="{FF2B5EF4-FFF2-40B4-BE49-F238E27FC236}">
              <a16:creationId xmlns:a16="http://schemas.microsoft.com/office/drawing/2014/main" id="{B2678C38-AC88-40E7-A65D-47E3EA9AAEEC}"/>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a:extLst>
            <a:ext uri="{FF2B5EF4-FFF2-40B4-BE49-F238E27FC236}">
              <a16:creationId xmlns:a16="http://schemas.microsoft.com/office/drawing/2014/main" id="{670318A6-2304-40E4-A038-1E1FE1BD4517}"/>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a:extLst>
            <a:ext uri="{FF2B5EF4-FFF2-40B4-BE49-F238E27FC236}">
              <a16:creationId xmlns:a16="http://schemas.microsoft.com/office/drawing/2014/main" id="{0578676B-E1F5-4563-8B20-9B219DE8A08A}"/>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a:extLst>
            <a:ext uri="{FF2B5EF4-FFF2-40B4-BE49-F238E27FC236}">
              <a16:creationId xmlns:a16="http://schemas.microsoft.com/office/drawing/2014/main" id="{AFB86A0C-5291-426C-9300-D581CD4A7970}"/>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a:extLst>
            <a:ext uri="{FF2B5EF4-FFF2-40B4-BE49-F238E27FC236}">
              <a16:creationId xmlns:a16="http://schemas.microsoft.com/office/drawing/2014/main" id="{9B3ECE23-BDF3-4E6B-9D81-F7C90913E074}"/>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a:extLst>
            <a:ext uri="{FF2B5EF4-FFF2-40B4-BE49-F238E27FC236}">
              <a16:creationId xmlns:a16="http://schemas.microsoft.com/office/drawing/2014/main" id="{81DB8E9D-B948-468C-ACDA-74B5807175E6}"/>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a:extLst>
            <a:ext uri="{FF2B5EF4-FFF2-40B4-BE49-F238E27FC236}">
              <a16:creationId xmlns:a16="http://schemas.microsoft.com/office/drawing/2014/main" id="{5E17BD78-0DCB-4ED9-9E36-E3570FD4D5CE}"/>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a:extLst>
            <a:ext uri="{FF2B5EF4-FFF2-40B4-BE49-F238E27FC236}">
              <a16:creationId xmlns:a16="http://schemas.microsoft.com/office/drawing/2014/main" id="{FDA58050-95AB-4C21-85D2-6FFAB780D61A}"/>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a:extLst>
            <a:ext uri="{FF2B5EF4-FFF2-40B4-BE49-F238E27FC236}">
              <a16:creationId xmlns:a16="http://schemas.microsoft.com/office/drawing/2014/main" id="{0D4956EB-DBD2-4061-AA36-D09FF6CA829C}"/>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a:extLst>
            <a:ext uri="{FF2B5EF4-FFF2-40B4-BE49-F238E27FC236}">
              <a16:creationId xmlns:a16="http://schemas.microsoft.com/office/drawing/2014/main" id="{74CF62C7-9708-4F53-9154-3DBB02D2C0B0}"/>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id="{FC38BB23-FA1F-4DA3-B78A-54F17317B433}"/>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a:extLst>
            <a:ext uri="{FF2B5EF4-FFF2-40B4-BE49-F238E27FC236}">
              <a16:creationId xmlns:a16="http://schemas.microsoft.com/office/drawing/2014/main" id="{213EAC70-DFC6-4459-8A68-A580EE8BE6E4}"/>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125730</xdr:rowOff>
    </xdr:from>
    <xdr:to>
      <xdr:col>116</xdr:col>
      <xdr:colOff>62864</xdr:colOff>
      <xdr:row>63</xdr:row>
      <xdr:rowOff>118110</xdr:rowOff>
    </xdr:to>
    <xdr:cxnSp macro="">
      <xdr:nvCxnSpPr>
        <xdr:cNvPr id="473" name="直線コネクタ 472">
          <a:extLst>
            <a:ext uri="{FF2B5EF4-FFF2-40B4-BE49-F238E27FC236}">
              <a16:creationId xmlns:a16="http://schemas.microsoft.com/office/drawing/2014/main" id="{6B6D7667-5CAC-4EB5-A47B-F5690FF1192F}"/>
            </a:ext>
          </a:extLst>
        </xdr:cNvPr>
        <xdr:cNvCxnSpPr/>
      </xdr:nvCxnSpPr>
      <xdr:spPr>
        <a:xfrm flipV="1">
          <a:off x="19947254" y="955929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121937</xdr:rowOff>
    </xdr:from>
    <xdr:ext cx="469744" cy="259045"/>
    <xdr:sp macro="" textlink="">
      <xdr:nvSpPr>
        <xdr:cNvPr id="474" name="【学校施設】&#10;一人当たり面積最小値テキスト">
          <a:extLst>
            <a:ext uri="{FF2B5EF4-FFF2-40B4-BE49-F238E27FC236}">
              <a16:creationId xmlns:a16="http://schemas.microsoft.com/office/drawing/2014/main" id="{FBFAA5A3-B062-409F-95A6-F61EE366E83B}"/>
            </a:ext>
          </a:extLst>
        </xdr:cNvPr>
        <xdr:cNvSpPr txBox="1"/>
      </xdr:nvSpPr>
      <xdr:spPr>
        <a:xfrm>
          <a:off x="19985990" y="1092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118110</xdr:rowOff>
    </xdr:from>
    <xdr:to>
      <xdr:col>116</xdr:col>
      <xdr:colOff>152400</xdr:colOff>
      <xdr:row>63</xdr:row>
      <xdr:rowOff>118110</xdr:rowOff>
    </xdr:to>
    <xdr:cxnSp macro="">
      <xdr:nvCxnSpPr>
        <xdr:cNvPr id="475" name="直線コネクタ 474">
          <a:extLst>
            <a:ext uri="{FF2B5EF4-FFF2-40B4-BE49-F238E27FC236}">
              <a16:creationId xmlns:a16="http://schemas.microsoft.com/office/drawing/2014/main" id="{A090137B-8F88-450E-8A1F-42137ABC6114}"/>
            </a:ext>
          </a:extLst>
        </xdr:cNvPr>
        <xdr:cNvCxnSpPr/>
      </xdr:nvCxnSpPr>
      <xdr:spPr>
        <a:xfrm>
          <a:off x="19885660" y="109213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72407</xdr:rowOff>
    </xdr:from>
    <xdr:ext cx="469744" cy="259045"/>
    <xdr:sp macro="" textlink="">
      <xdr:nvSpPr>
        <xdr:cNvPr id="476" name="【学校施設】&#10;一人当たり面積最大値テキスト">
          <a:extLst>
            <a:ext uri="{FF2B5EF4-FFF2-40B4-BE49-F238E27FC236}">
              <a16:creationId xmlns:a16="http://schemas.microsoft.com/office/drawing/2014/main" id="{5CACA91B-31AB-4A43-BC66-55028A655974}"/>
            </a:ext>
          </a:extLst>
        </xdr:cNvPr>
        <xdr:cNvSpPr txBox="1"/>
      </xdr:nvSpPr>
      <xdr:spPr>
        <a:xfrm>
          <a:off x="19985990" y="933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125730</xdr:rowOff>
    </xdr:from>
    <xdr:to>
      <xdr:col>116</xdr:col>
      <xdr:colOff>152400</xdr:colOff>
      <xdr:row>55</xdr:row>
      <xdr:rowOff>125730</xdr:rowOff>
    </xdr:to>
    <xdr:cxnSp macro="">
      <xdr:nvCxnSpPr>
        <xdr:cNvPr id="477" name="直線コネクタ 476">
          <a:extLst>
            <a:ext uri="{FF2B5EF4-FFF2-40B4-BE49-F238E27FC236}">
              <a16:creationId xmlns:a16="http://schemas.microsoft.com/office/drawing/2014/main" id="{847B6F20-298A-42AE-86E2-B59937C75D9F}"/>
            </a:ext>
          </a:extLst>
        </xdr:cNvPr>
        <xdr:cNvCxnSpPr/>
      </xdr:nvCxnSpPr>
      <xdr:spPr>
        <a:xfrm>
          <a:off x="19885660" y="9559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66692</xdr:rowOff>
    </xdr:from>
    <xdr:ext cx="469744" cy="259045"/>
    <xdr:sp macro="" textlink="">
      <xdr:nvSpPr>
        <xdr:cNvPr id="478" name="【学校施設】&#10;一人当たり面積平均値テキスト">
          <a:extLst>
            <a:ext uri="{FF2B5EF4-FFF2-40B4-BE49-F238E27FC236}">
              <a16:creationId xmlns:a16="http://schemas.microsoft.com/office/drawing/2014/main" id="{1071D3BB-8EEA-49CC-A4D7-4A68B38201B5}"/>
            </a:ext>
          </a:extLst>
        </xdr:cNvPr>
        <xdr:cNvSpPr txBox="1"/>
      </xdr:nvSpPr>
      <xdr:spPr>
        <a:xfrm>
          <a:off x="19985990" y="10008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88265</xdr:rowOff>
    </xdr:from>
    <xdr:to>
      <xdr:col>116</xdr:col>
      <xdr:colOff>114300</xdr:colOff>
      <xdr:row>59</xdr:row>
      <xdr:rowOff>18415</xdr:rowOff>
    </xdr:to>
    <xdr:sp macro="" textlink="">
      <xdr:nvSpPr>
        <xdr:cNvPr id="479" name="フローチャート: 判断 478">
          <a:extLst>
            <a:ext uri="{FF2B5EF4-FFF2-40B4-BE49-F238E27FC236}">
              <a16:creationId xmlns:a16="http://schemas.microsoft.com/office/drawing/2014/main" id="{A761A5D5-DAF4-4F68-BE13-D57EB9DA4C7E}"/>
            </a:ext>
          </a:extLst>
        </xdr:cNvPr>
        <xdr:cNvSpPr/>
      </xdr:nvSpPr>
      <xdr:spPr>
        <a:xfrm>
          <a:off x="19904710" y="100361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63500</xdr:rowOff>
    </xdr:from>
    <xdr:to>
      <xdr:col>112</xdr:col>
      <xdr:colOff>38100</xdr:colOff>
      <xdr:row>59</xdr:row>
      <xdr:rowOff>165100</xdr:rowOff>
    </xdr:to>
    <xdr:sp macro="" textlink="">
      <xdr:nvSpPr>
        <xdr:cNvPr id="480" name="フローチャート: 判断 479">
          <a:extLst>
            <a:ext uri="{FF2B5EF4-FFF2-40B4-BE49-F238E27FC236}">
              <a16:creationId xmlns:a16="http://schemas.microsoft.com/office/drawing/2014/main" id="{0B61CBDB-2D40-49FB-A9A7-840E86EC46B5}"/>
            </a:ext>
          </a:extLst>
        </xdr:cNvPr>
        <xdr:cNvSpPr/>
      </xdr:nvSpPr>
      <xdr:spPr>
        <a:xfrm>
          <a:off x="19161760" y="1017524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6350</xdr:rowOff>
    </xdr:from>
    <xdr:to>
      <xdr:col>107</xdr:col>
      <xdr:colOff>101600</xdr:colOff>
      <xdr:row>59</xdr:row>
      <xdr:rowOff>107950</xdr:rowOff>
    </xdr:to>
    <xdr:sp macro="" textlink="">
      <xdr:nvSpPr>
        <xdr:cNvPr id="481" name="フローチャート: 判断 480">
          <a:extLst>
            <a:ext uri="{FF2B5EF4-FFF2-40B4-BE49-F238E27FC236}">
              <a16:creationId xmlns:a16="http://schemas.microsoft.com/office/drawing/2014/main" id="{303347CC-5668-4D39-BE39-B2479CA37121}"/>
            </a:ext>
          </a:extLst>
        </xdr:cNvPr>
        <xdr:cNvSpPr/>
      </xdr:nvSpPr>
      <xdr:spPr>
        <a:xfrm>
          <a:off x="18345150" y="101238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AFC227BD-7DCD-47E2-98F8-B562CA2E0171}"/>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9715072B-1976-4EB6-976A-748714EDDB93}"/>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C2E38A1D-B7DC-4EA8-8A4A-09F2628D8DA3}"/>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B3AA221B-9804-4EE1-957F-505392A9EE33}"/>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53F26862-6712-4436-960A-C8244EE07B90}"/>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74930</xdr:rowOff>
    </xdr:from>
    <xdr:to>
      <xdr:col>116</xdr:col>
      <xdr:colOff>114300</xdr:colOff>
      <xdr:row>56</xdr:row>
      <xdr:rowOff>5080</xdr:rowOff>
    </xdr:to>
    <xdr:sp macro="" textlink="">
      <xdr:nvSpPr>
        <xdr:cNvPr id="487" name="楕円 486">
          <a:extLst>
            <a:ext uri="{FF2B5EF4-FFF2-40B4-BE49-F238E27FC236}">
              <a16:creationId xmlns:a16="http://schemas.microsoft.com/office/drawing/2014/main" id="{F73B05E3-5873-423B-A949-24B507445E4E}"/>
            </a:ext>
          </a:extLst>
        </xdr:cNvPr>
        <xdr:cNvSpPr/>
      </xdr:nvSpPr>
      <xdr:spPr>
        <a:xfrm>
          <a:off x="19904710" y="95046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27957</xdr:rowOff>
    </xdr:from>
    <xdr:ext cx="469744" cy="259045"/>
    <xdr:sp macro="" textlink="">
      <xdr:nvSpPr>
        <xdr:cNvPr id="488" name="【学校施設】&#10;一人当たり面積該当値テキスト">
          <a:extLst>
            <a:ext uri="{FF2B5EF4-FFF2-40B4-BE49-F238E27FC236}">
              <a16:creationId xmlns:a16="http://schemas.microsoft.com/office/drawing/2014/main" id="{56A61286-0E92-4535-A033-80DDF1667B1B}"/>
            </a:ext>
          </a:extLst>
        </xdr:cNvPr>
        <xdr:cNvSpPr txBox="1"/>
      </xdr:nvSpPr>
      <xdr:spPr>
        <a:xfrm>
          <a:off x="19985990" y="945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103505</xdr:rowOff>
    </xdr:from>
    <xdr:to>
      <xdr:col>112</xdr:col>
      <xdr:colOff>38100</xdr:colOff>
      <xdr:row>56</xdr:row>
      <xdr:rowOff>33655</xdr:rowOff>
    </xdr:to>
    <xdr:sp macro="" textlink="">
      <xdr:nvSpPr>
        <xdr:cNvPr id="489" name="楕円 488">
          <a:extLst>
            <a:ext uri="{FF2B5EF4-FFF2-40B4-BE49-F238E27FC236}">
              <a16:creationId xmlns:a16="http://schemas.microsoft.com/office/drawing/2014/main" id="{8AAFD9E7-EE8D-4B6C-BF77-0B13DBCEE864}"/>
            </a:ext>
          </a:extLst>
        </xdr:cNvPr>
        <xdr:cNvSpPr/>
      </xdr:nvSpPr>
      <xdr:spPr>
        <a:xfrm>
          <a:off x="19161760" y="95313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125730</xdr:rowOff>
    </xdr:from>
    <xdr:to>
      <xdr:col>116</xdr:col>
      <xdr:colOff>63500</xdr:colOff>
      <xdr:row>55</xdr:row>
      <xdr:rowOff>154305</xdr:rowOff>
    </xdr:to>
    <xdr:cxnSp macro="">
      <xdr:nvCxnSpPr>
        <xdr:cNvPr id="490" name="直線コネクタ 489">
          <a:extLst>
            <a:ext uri="{FF2B5EF4-FFF2-40B4-BE49-F238E27FC236}">
              <a16:creationId xmlns:a16="http://schemas.microsoft.com/office/drawing/2014/main" id="{3155B14B-47B6-4830-AF6D-75928EC18FB4}"/>
            </a:ext>
          </a:extLst>
        </xdr:cNvPr>
        <xdr:cNvCxnSpPr/>
      </xdr:nvCxnSpPr>
      <xdr:spPr>
        <a:xfrm flipV="1">
          <a:off x="19204940" y="9559290"/>
          <a:ext cx="7429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156227</xdr:rowOff>
    </xdr:from>
    <xdr:ext cx="469744" cy="259045"/>
    <xdr:sp macro="" textlink="">
      <xdr:nvSpPr>
        <xdr:cNvPr id="491" name="n_1aveValue【学校施設】&#10;一人当たり面積">
          <a:extLst>
            <a:ext uri="{FF2B5EF4-FFF2-40B4-BE49-F238E27FC236}">
              <a16:creationId xmlns:a16="http://schemas.microsoft.com/office/drawing/2014/main" id="{ABE4CCAE-6C5D-4349-BDCB-F6ACCAF725F8}"/>
            </a:ext>
          </a:extLst>
        </xdr:cNvPr>
        <xdr:cNvSpPr txBox="1"/>
      </xdr:nvSpPr>
      <xdr:spPr>
        <a:xfrm>
          <a:off x="18982132" y="1027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124477</xdr:rowOff>
    </xdr:from>
    <xdr:ext cx="469744" cy="259045"/>
    <xdr:sp macro="" textlink="">
      <xdr:nvSpPr>
        <xdr:cNvPr id="492" name="n_2aveValue【学校施設】&#10;一人当たり面積">
          <a:extLst>
            <a:ext uri="{FF2B5EF4-FFF2-40B4-BE49-F238E27FC236}">
              <a16:creationId xmlns:a16="http://schemas.microsoft.com/office/drawing/2014/main" id="{116780A4-BCD0-49F5-A720-6B5BF0FC766C}"/>
            </a:ext>
          </a:extLst>
        </xdr:cNvPr>
        <xdr:cNvSpPr txBox="1"/>
      </xdr:nvSpPr>
      <xdr:spPr>
        <a:xfrm>
          <a:off x="18182032" y="989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50182</xdr:rowOff>
    </xdr:from>
    <xdr:ext cx="469744" cy="259045"/>
    <xdr:sp macro="" textlink="">
      <xdr:nvSpPr>
        <xdr:cNvPr id="493" name="n_1mainValue【学校施設】&#10;一人当たり面積">
          <a:extLst>
            <a:ext uri="{FF2B5EF4-FFF2-40B4-BE49-F238E27FC236}">
              <a16:creationId xmlns:a16="http://schemas.microsoft.com/office/drawing/2014/main" id="{BAB8064E-D1AD-427B-BBB2-EDF818721C9B}"/>
            </a:ext>
          </a:extLst>
        </xdr:cNvPr>
        <xdr:cNvSpPr txBox="1"/>
      </xdr:nvSpPr>
      <xdr:spPr>
        <a:xfrm>
          <a:off x="18982132" y="93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a:extLst>
            <a:ext uri="{FF2B5EF4-FFF2-40B4-BE49-F238E27FC236}">
              <a16:creationId xmlns:a16="http://schemas.microsoft.com/office/drawing/2014/main" id="{A34D1166-6C8C-4C9F-9116-85579568DF9A}"/>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a:extLst>
            <a:ext uri="{FF2B5EF4-FFF2-40B4-BE49-F238E27FC236}">
              <a16:creationId xmlns:a16="http://schemas.microsoft.com/office/drawing/2014/main" id="{5ABD1028-9557-4174-84FB-9E83B5F77BD2}"/>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a:extLst>
            <a:ext uri="{FF2B5EF4-FFF2-40B4-BE49-F238E27FC236}">
              <a16:creationId xmlns:a16="http://schemas.microsoft.com/office/drawing/2014/main" id="{FC753488-E7FB-488F-B7DD-ECB679B0F20B}"/>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a:extLst>
            <a:ext uri="{FF2B5EF4-FFF2-40B4-BE49-F238E27FC236}">
              <a16:creationId xmlns:a16="http://schemas.microsoft.com/office/drawing/2014/main" id="{F16CD345-0466-4FB6-B48F-612BB227CD09}"/>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a:extLst>
            <a:ext uri="{FF2B5EF4-FFF2-40B4-BE49-F238E27FC236}">
              <a16:creationId xmlns:a16="http://schemas.microsoft.com/office/drawing/2014/main" id="{7C7E7DAA-E706-438A-AC6F-CEEA0BD33F6B}"/>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a:extLst>
            <a:ext uri="{FF2B5EF4-FFF2-40B4-BE49-F238E27FC236}">
              <a16:creationId xmlns:a16="http://schemas.microsoft.com/office/drawing/2014/main" id="{5A141DD9-DC08-43EA-9FA6-1EF5EEC73E0A}"/>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a:extLst>
            <a:ext uri="{FF2B5EF4-FFF2-40B4-BE49-F238E27FC236}">
              <a16:creationId xmlns:a16="http://schemas.microsoft.com/office/drawing/2014/main" id="{285A59B9-ED90-4033-884B-54B54EF2F7AC}"/>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a:extLst>
            <a:ext uri="{FF2B5EF4-FFF2-40B4-BE49-F238E27FC236}">
              <a16:creationId xmlns:a16="http://schemas.microsoft.com/office/drawing/2014/main" id="{F2A0CDF9-563A-44C1-B249-732D612B7409}"/>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a:extLst>
            <a:ext uri="{FF2B5EF4-FFF2-40B4-BE49-F238E27FC236}">
              <a16:creationId xmlns:a16="http://schemas.microsoft.com/office/drawing/2014/main" id="{40D56D23-7268-4794-8015-BF883A0EAFF8}"/>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a:extLst>
            <a:ext uri="{FF2B5EF4-FFF2-40B4-BE49-F238E27FC236}">
              <a16:creationId xmlns:a16="http://schemas.microsoft.com/office/drawing/2014/main" id="{B38B0B92-0AAE-4276-9507-D8CE27F4CFCA}"/>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04" name="テキスト ボックス 503">
          <a:extLst>
            <a:ext uri="{FF2B5EF4-FFF2-40B4-BE49-F238E27FC236}">
              <a16:creationId xmlns:a16="http://schemas.microsoft.com/office/drawing/2014/main" id="{A17E0453-601B-44B8-8DF1-B4060C7EBF2E}"/>
            </a:ext>
          </a:extLst>
        </xdr:cNvPr>
        <xdr:cNvSpPr txBox="1"/>
      </xdr:nvSpPr>
      <xdr:spPr>
        <a:xfrm>
          <a:off x="10842791" y="15099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05" name="直線コネクタ 504">
          <a:extLst>
            <a:ext uri="{FF2B5EF4-FFF2-40B4-BE49-F238E27FC236}">
              <a16:creationId xmlns:a16="http://schemas.microsoft.com/office/drawing/2014/main" id="{B4B60F8B-E736-4B01-84B4-5662E209637E}"/>
            </a:ext>
          </a:extLst>
        </xdr:cNvPr>
        <xdr:cNvCxnSpPr/>
      </xdr:nvCxnSpPr>
      <xdr:spPr>
        <a:xfrm>
          <a:off x="1120394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06" name="テキスト ボックス 505">
          <a:extLst>
            <a:ext uri="{FF2B5EF4-FFF2-40B4-BE49-F238E27FC236}">
              <a16:creationId xmlns:a16="http://schemas.microsoft.com/office/drawing/2014/main" id="{924FA2DE-A578-44E7-801E-78EF350E4735}"/>
            </a:ext>
          </a:extLst>
        </xdr:cNvPr>
        <xdr:cNvSpPr txBox="1"/>
      </xdr:nvSpPr>
      <xdr:spPr>
        <a:xfrm>
          <a:off x="10842791" y="146386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07" name="直線コネクタ 506">
          <a:extLst>
            <a:ext uri="{FF2B5EF4-FFF2-40B4-BE49-F238E27FC236}">
              <a16:creationId xmlns:a16="http://schemas.microsoft.com/office/drawing/2014/main" id="{EA20E1A7-CB56-44A0-B798-A403E7A5E823}"/>
            </a:ext>
          </a:extLst>
        </xdr:cNvPr>
        <xdr:cNvCxnSpPr/>
      </xdr:nvCxnSpPr>
      <xdr:spPr>
        <a:xfrm>
          <a:off x="1120394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08" name="テキスト ボックス 507">
          <a:extLst>
            <a:ext uri="{FF2B5EF4-FFF2-40B4-BE49-F238E27FC236}">
              <a16:creationId xmlns:a16="http://schemas.microsoft.com/office/drawing/2014/main" id="{8E1E3DE9-797B-46EB-BD9B-43A3AA01DE3C}"/>
            </a:ext>
          </a:extLst>
        </xdr:cNvPr>
        <xdr:cNvSpPr txBox="1"/>
      </xdr:nvSpPr>
      <xdr:spPr>
        <a:xfrm>
          <a:off x="10842791" y="1418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09" name="直線コネクタ 508">
          <a:extLst>
            <a:ext uri="{FF2B5EF4-FFF2-40B4-BE49-F238E27FC236}">
              <a16:creationId xmlns:a16="http://schemas.microsoft.com/office/drawing/2014/main" id="{78EC6E68-E5D7-4D39-BECD-65E93ABB4C10}"/>
            </a:ext>
          </a:extLst>
        </xdr:cNvPr>
        <xdr:cNvCxnSpPr/>
      </xdr:nvCxnSpPr>
      <xdr:spPr>
        <a:xfrm>
          <a:off x="1120394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10" name="テキスト ボックス 509">
          <a:extLst>
            <a:ext uri="{FF2B5EF4-FFF2-40B4-BE49-F238E27FC236}">
              <a16:creationId xmlns:a16="http://schemas.microsoft.com/office/drawing/2014/main" id="{9A927FC0-02EE-43D1-8985-5B1288C82007}"/>
            </a:ext>
          </a:extLst>
        </xdr:cNvPr>
        <xdr:cNvSpPr txBox="1"/>
      </xdr:nvSpPr>
      <xdr:spPr>
        <a:xfrm>
          <a:off x="10842791" y="1372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11" name="直線コネクタ 510">
          <a:extLst>
            <a:ext uri="{FF2B5EF4-FFF2-40B4-BE49-F238E27FC236}">
              <a16:creationId xmlns:a16="http://schemas.microsoft.com/office/drawing/2014/main" id="{2DFB4D36-9737-4D11-A9B1-58324977B437}"/>
            </a:ext>
          </a:extLst>
        </xdr:cNvPr>
        <xdr:cNvCxnSpPr/>
      </xdr:nvCxnSpPr>
      <xdr:spPr>
        <a:xfrm>
          <a:off x="1120394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12" name="テキスト ボックス 511">
          <a:extLst>
            <a:ext uri="{FF2B5EF4-FFF2-40B4-BE49-F238E27FC236}">
              <a16:creationId xmlns:a16="http://schemas.microsoft.com/office/drawing/2014/main" id="{4A6FB724-968A-4DAE-95F0-5FDA7A467497}"/>
            </a:ext>
          </a:extLst>
        </xdr:cNvPr>
        <xdr:cNvSpPr txBox="1"/>
      </xdr:nvSpPr>
      <xdr:spPr>
        <a:xfrm>
          <a:off x="1080153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a:extLst>
            <a:ext uri="{FF2B5EF4-FFF2-40B4-BE49-F238E27FC236}">
              <a16:creationId xmlns:a16="http://schemas.microsoft.com/office/drawing/2014/main" id="{500CDE87-A35F-4103-BB24-E6CC1CBDC504}"/>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4" name="テキスト ボックス 513">
          <a:extLst>
            <a:ext uri="{FF2B5EF4-FFF2-40B4-BE49-F238E27FC236}">
              <a16:creationId xmlns:a16="http://schemas.microsoft.com/office/drawing/2014/main" id="{A224A048-99A3-4553-BAD4-59A2BBE76054}"/>
            </a:ext>
          </a:extLst>
        </xdr:cNvPr>
        <xdr:cNvSpPr txBox="1"/>
      </xdr:nvSpPr>
      <xdr:spPr>
        <a:xfrm>
          <a:off x="1080153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5" name="【児童館】&#10;有形固定資産減価償却率グラフ枠">
          <a:extLst>
            <a:ext uri="{FF2B5EF4-FFF2-40B4-BE49-F238E27FC236}">
              <a16:creationId xmlns:a16="http://schemas.microsoft.com/office/drawing/2014/main" id="{8C7D6658-1A8F-452C-81F2-2BE1B74C23AE}"/>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79248</xdr:rowOff>
    </xdr:from>
    <xdr:to>
      <xdr:col>85</xdr:col>
      <xdr:colOff>126364</xdr:colOff>
      <xdr:row>82</xdr:row>
      <xdr:rowOff>168402</xdr:rowOff>
    </xdr:to>
    <xdr:cxnSp macro="">
      <xdr:nvCxnSpPr>
        <xdr:cNvPr id="516" name="直線コネクタ 515">
          <a:extLst>
            <a:ext uri="{FF2B5EF4-FFF2-40B4-BE49-F238E27FC236}">
              <a16:creationId xmlns:a16="http://schemas.microsoft.com/office/drawing/2014/main" id="{4B64D213-326D-496C-95F3-0C51E96745D8}"/>
            </a:ext>
          </a:extLst>
        </xdr:cNvPr>
        <xdr:cNvCxnSpPr/>
      </xdr:nvCxnSpPr>
      <xdr:spPr>
        <a:xfrm flipV="1">
          <a:off x="14703424" y="13623798"/>
          <a:ext cx="0" cy="6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779</xdr:rowOff>
    </xdr:from>
    <xdr:ext cx="405111" cy="259045"/>
    <xdr:sp macro="" textlink="">
      <xdr:nvSpPr>
        <xdr:cNvPr id="517" name="【児童館】&#10;有形固定資産減価償却率最小値テキスト">
          <a:extLst>
            <a:ext uri="{FF2B5EF4-FFF2-40B4-BE49-F238E27FC236}">
              <a16:creationId xmlns:a16="http://schemas.microsoft.com/office/drawing/2014/main" id="{6ADB5DD2-FB59-4146-A940-3354126F4680}"/>
            </a:ext>
          </a:extLst>
        </xdr:cNvPr>
        <xdr:cNvSpPr txBox="1"/>
      </xdr:nvSpPr>
      <xdr:spPr>
        <a:xfrm>
          <a:off x="14742160" y="1423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82</xdr:row>
      <xdr:rowOff>168402</xdr:rowOff>
    </xdr:from>
    <xdr:to>
      <xdr:col>86</xdr:col>
      <xdr:colOff>25400</xdr:colOff>
      <xdr:row>82</xdr:row>
      <xdr:rowOff>168402</xdr:rowOff>
    </xdr:to>
    <xdr:cxnSp macro="">
      <xdr:nvCxnSpPr>
        <xdr:cNvPr id="518" name="直線コネクタ 517">
          <a:extLst>
            <a:ext uri="{FF2B5EF4-FFF2-40B4-BE49-F238E27FC236}">
              <a16:creationId xmlns:a16="http://schemas.microsoft.com/office/drawing/2014/main" id="{55C05769-B287-45D6-8180-A19A7C25F125}"/>
            </a:ext>
          </a:extLst>
        </xdr:cNvPr>
        <xdr:cNvCxnSpPr/>
      </xdr:nvCxnSpPr>
      <xdr:spPr>
        <a:xfrm>
          <a:off x="14611350" y="142311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25925</xdr:rowOff>
    </xdr:from>
    <xdr:ext cx="405111" cy="259045"/>
    <xdr:sp macro="" textlink="">
      <xdr:nvSpPr>
        <xdr:cNvPr id="519" name="【児童館】&#10;有形固定資産減価償却率最大値テキスト">
          <a:extLst>
            <a:ext uri="{FF2B5EF4-FFF2-40B4-BE49-F238E27FC236}">
              <a16:creationId xmlns:a16="http://schemas.microsoft.com/office/drawing/2014/main" id="{FD4254E5-1EDB-4AA3-A997-2B134B9683D2}"/>
            </a:ext>
          </a:extLst>
        </xdr:cNvPr>
        <xdr:cNvSpPr txBox="1"/>
      </xdr:nvSpPr>
      <xdr:spPr>
        <a:xfrm>
          <a:off x="14742160" y="1339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79248</xdr:rowOff>
    </xdr:from>
    <xdr:to>
      <xdr:col>86</xdr:col>
      <xdr:colOff>25400</xdr:colOff>
      <xdr:row>79</xdr:row>
      <xdr:rowOff>79248</xdr:rowOff>
    </xdr:to>
    <xdr:cxnSp macro="">
      <xdr:nvCxnSpPr>
        <xdr:cNvPr id="520" name="直線コネクタ 519">
          <a:extLst>
            <a:ext uri="{FF2B5EF4-FFF2-40B4-BE49-F238E27FC236}">
              <a16:creationId xmlns:a16="http://schemas.microsoft.com/office/drawing/2014/main" id="{4DC0B0B9-E73F-487E-B7D7-B54BD5018C5E}"/>
            </a:ext>
          </a:extLst>
        </xdr:cNvPr>
        <xdr:cNvCxnSpPr/>
      </xdr:nvCxnSpPr>
      <xdr:spPr>
        <a:xfrm>
          <a:off x="14611350" y="13623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7890</xdr:rowOff>
    </xdr:from>
    <xdr:ext cx="405111" cy="259045"/>
    <xdr:sp macro="" textlink="">
      <xdr:nvSpPr>
        <xdr:cNvPr id="521" name="【児童館】&#10;有形固定資産減価償却率平均値テキスト">
          <a:extLst>
            <a:ext uri="{FF2B5EF4-FFF2-40B4-BE49-F238E27FC236}">
              <a16:creationId xmlns:a16="http://schemas.microsoft.com/office/drawing/2014/main" id="{F312C799-BB7E-499A-A600-E8E31EB2558B}"/>
            </a:ext>
          </a:extLst>
        </xdr:cNvPr>
        <xdr:cNvSpPr txBox="1"/>
      </xdr:nvSpPr>
      <xdr:spPr>
        <a:xfrm>
          <a:off x="14742160" y="1389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156463</xdr:rowOff>
    </xdr:from>
    <xdr:to>
      <xdr:col>85</xdr:col>
      <xdr:colOff>177800</xdr:colOff>
      <xdr:row>82</xdr:row>
      <xdr:rowOff>86613</xdr:rowOff>
    </xdr:to>
    <xdr:sp macro="" textlink="">
      <xdr:nvSpPr>
        <xdr:cNvPr id="522" name="フローチャート: 判断 521">
          <a:extLst>
            <a:ext uri="{FF2B5EF4-FFF2-40B4-BE49-F238E27FC236}">
              <a16:creationId xmlns:a16="http://schemas.microsoft.com/office/drawing/2014/main" id="{EB1BA643-6038-4FF8-8855-C1653B6DF375}"/>
            </a:ext>
          </a:extLst>
        </xdr:cNvPr>
        <xdr:cNvSpPr/>
      </xdr:nvSpPr>
      <xdr:spPr>
        <a:xfrm>
          <a:off x="14649450" y="1404581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60452</xdr:rowOff>
    </xdr:from>
    <xdr:to>
      <xdr:col>81</xdr:col>
      <xdr:colOff>101600</xdr:colOff>
      <xdr:row>82</xdr:row>
      <xdr:rowOff>162052</xdr:rowOff>
    </xdr:to>
    <xdr:sp macro="" textlink="">
      <xdr:nvSpPr>
        <xdr:cNvPr id="523" name="フローチャート: 判断 522">
          <a:extLst>
            <a:ext uri="{FF2B5EF4-FFF2-40B4-BE49-F238E27FC236}">
              <a16:creationId xmlns:a16="http://schemas.microsoft.com/office/drawing/2014/main" id="{9304C550-B233-48CE-8AFD-501307CCF90F}"/>
            </a:ext>
          </a:extLst>
        </xdr:cNvPr>
        <xdr:cNvSpPr/>
      </xdr:nvSpPr>
      <xdr:spPr>
        <a:xfrm>
          <a:off x="13887450" y="1411554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46737</xdr:rowOff>
    </xdr:from>
    <xdr:to>
      <xdr:col>76</xdr:col>
      <xdr:colOff>165100</xdr:colOff>
      <xdr:row>86</xdr:row>
      <xdr:rowOff>148337</xdr:rowOff>
    </xdr:to>
    <xdr:sp macro="" textlink="">
      <xdr:nvSpPr>
        <xdr:cNvPr id="524" name="フローチャート: 判断 523">
          <a:extLst>
            <a:ext uri="{FF2B5EF4-FFF2-40B4-BE49-F238E27FC236}">
              <a16:creationId xmlns:a16="http://schemas.microsoft.com/office/drawing/2014/main" id="{FC8F8059-696E-4B46-92E2-4589E25262F8}"/>
            </a:ext>
          </a:extLst>
        </xdr:cNvPr>
        <xdr:cNvSpPr/>
      </xdr:nvSpPr>
      <xdr:spPr>
        <a:xfrm>
          <a:off x="13089890" y="1479334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EC16C771-1AFD-454E-9D70-500245A3E77D}"/>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8E5148A8-BA9B-4059-8B06-C68D1087006A}"/>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DBFC2E36-CFE6-4647-8B5E-7B91DCD773B2}"/>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46F25165-AC70-4E7B-8F07-74D643DF6556}"/>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6DCE37AB-AA43-4F66-83B1-6D246E4AB095}"/>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117602</xdr:rowOff>
    </xdr:from>
    <xdr:to>
      <xdr:col>85</xdr:col>
      <xdr:colOff>177800</xdr:colOff>
      <xdr:row>83</xdr:row>
      <xdr:rowOff>47752</xdr:rowOff>
    </xdr:to>
    <xdr:sp macro="" textlink="">
      <xdr:nvSpPr>
        <xdr:cNvPr id="530" name="楕円 529">
          <a:extLst>
            <a:ext uri="{FF2B5EF4-FFF2-40B4-BE49-F238E27FC236}">
              <a16:creationId xmlns:a16="http://schemas.microsoft.com/office/drawing/2014/main" id="{D08541CC-DE08-4FA4-8F18-FCAC4E762362}"/>
            </a:ext>
          </a:extLst>
        </xdr:cNvPr>
        <xdr:cNvSpPr/>
      </xdr:nvSpPr>
      <xdr:spPr>
        <a:xfrm>
          <a:off x="14649450" y="1417650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32529</xdr:rowOff>
    </xdr:from>
    <xdr:ext cx="405111" cy="259045"/>
    <xdr:sp macro="" textlink="">
      <xdr:nvSpPr>
        <xdr:cNvPr id="531" name="【児童館】&#10;有形固定資産減価償却率該当値テキスト">
          <a:extLst>
            <a:ext uri="{FF2B5EF4-FFF2-40B4-BE49-F238E27FC236}">
              <a16:creationId xmlns:a16="http://schemas.microsoft.com/office/drawing/2014/main" id="{5FAA5FB0-172F-4D6A-8F86-897C1F0B3F1A}"/>
            </a:ext>
          </a:extLst>
        </xdr:cNvPr>
        <xdr:cNvSpPr txBox="1"/>
      </xdr:nvSpPr>
      <xdr:spPr>
        <a:xfrm>
          <a:off x="14742160" y="14089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17018</xdr:rowOff>
    </xdr:from>
    <xdr:to>
      <xdr:col>81</xdr:col>
      <xdr:colOff>101600</xdr:colOff>
      <xdr:row>83</xdr:row>
      <xdr:rowOff>118618</xdr:rowOff>
    </xdr:to>
    <xdr:sp macro="" textlink="">
      <xdr:nvSpPr>
        <xdr:cNvPr id="532" name="楕円 531">
          <a:extLst>
            <a:ext uri="{FF2B5EF4-FFF2-40B4-BE49-F238E27FC236}">
              <a16:creationId xmlns:a16="http://schemas.microsoft.com/office/drawing/2014/main" id="{7082BC2F-7352-4039-B723-CBE1B240FCB2}"/>
            </a:ext>
          </a:extLst>
        </xdr:cNvPr>
        <xdr:cNvSpPr/>
      </xdr:nvSpPr>
      <xdr:spPr>
        <a:xfrm>
          <a:off x="13887450" y="14251178"/>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168402</xdr:rowOff>
    </xdr:from>
    <xdr:to>
      <xdr:col>85</xdr:col>
      <xdr:colOff>127000</xdr:colOff>
      <xdr:row>83</xdr:row>
      <xdr:rowOff>67818</xdr:rowOff>
    </xdr:to>
    <xdr:cxnSp macro="">
      <xdr:nvCxnSpPr>
        <xdr:cNvPr id="533" name="直線コネクタ 532">
          <a:extLst>
            <a:ext uri="{FF2B5EF4-FFF2-40B4-BE49-F238E27FC236}">
              <a16:creationId xmlns:a16="http://schemas.microsoft.com/office/drawing/2014/main" id="{3DEF816D-15D3-449C-B1E2-9E1AF87FA6B1}"/>
            </a:ext>
          </a:extLst>
        </xdr:cNvPr>
        <xdr:cNvCxnSpPr/>
      </xdr:nvCxnSpPr>
      <xdr:spPr>
        <a:xfrm flipV="1">
          <a:off x="13942060" y="14231112"/>
          <a:ext cx="762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7129</xdr:rowOff>
    </xdr:from>
    <xdr:ext cx="405111" cy="259045"/>
    <xdr:sp macro="" textlink="">
      <xdr:nvSpPr>
        <xdr:cNvPr id="534" name="n_1aveValue【児童館】&#10;有形固定資産減価償却率">
          <a:extLst>
            <a:ext uri="{FF2B5EF4-FFF2-40B4-BE49-F238E27FC236}">
              <a16:creationId xmlns:a16="http://schemas.microsoft.com/office/drawing/2014/main" id="{E74A3C6D-9434-4FFE-8015-694DE9B9C9AC}"/>
            </a:ext>
          </a:extLst>
        </xdr:cNvPr>
        <xdr:cNvSpPr txBox="1"/>
      </xdr:nvSpPr>
      <xdr:spPr>
        <a:xfrm>
          <a:off x="13738234" y="13896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164864</xdr:rowOff>
    </xdr:from>
    <xdr:ext cx="405111" cy="259045"/>
    <xdr:sp macro="" textlink="">
      <xdr:nvSpPr>
        <xdr:cNvPr id="535" name="n_2aveValue【児童館】&#10;有形固定資産減価償却率">
          <a:extLst>
            <a:ext uri="{FF2B5EF4-FFF2-40B4-BE49-F238E27FC236}">
              <a16:creationId xmlns:a16="http://schemas.microsoft.com/office/drawing/2014/main" id="{B0951690-5610-47E8-8B5C-376C715AA7C7}"/>
            </a:ext>
          </a:extLst>
        </xdr:cNvPr>
        <xdr:cNvSpPr txBox="1"/>
      </xdr:nvSpPr>
      <xdr:spPr>
        <a:xfrm>
          <a:off x="12957184" y="14570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109745</xdr:rowOff>
    </xdr:from>
    <xdr:ext cx="405111" cy="259045"/>
    <xdr:sp macro="" textlink="">
      <xdr:nvSpPr>
        <xdr:cNvPr id="536" name="n_1mainValue【児童館】&#10;有形固定資産減価償却率">
          <a:extLst>
            <a:ext uri="{FF2B5EF4-FFF2-40B4-BE49-F238E27FC236}">
              <a16:creationId xmlns:a16="http://schemas.microsoft.com/office/drawing/2014/main" id="{FB5F7820-3028-4BC1-B044-49BA70FF2477}"/>
            </a:ext>
          </a:extLst>
        </xdr:cNvPr>
        <xdr:cNvSpPr txBox="1"/>
      </xdr:nvSpPr>
      <xdr:spPr>
        <a:xfrm>
          <a:off x="13738234" y="14338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a:extLst>
            <a:ext uri="{FF2B5EF4-FFF2-40B4-BE49-F238E27FC236}">
              <a16:creationId xmlns:a16="http://schemas.microsoft.com/office/drawing/2014/main" id="{551EE297-012E-415E-B0F2-A270AB096B37}"/>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a:extLst>
            <a:ext uri="{FF2B5EF4-FFF2-40B4-BE49-F238E27FC236}">
              <a16:creationId xmlns:a16="http://schemas.microsoft.com/office/drawing/2014/main" id="{5723E5DF-584F-4F57-8095-8D5741DD9CA8}"/>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a:extLst>
            <a:ext uri="{FF2B5EF4-FFF2-40B4-BE49-F238E27FC236}">
              <a16:creationId xmlns:a16="http://schemas.microsoft.com/office/drawing/2014/main" id="{93658119-A001-445F-ABA4-755902AAF33F}"/>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a:extLst>
            <a:ext uri="{FF2B5EF4-FFF2-40B4-BE49-F238E27FC236}">
              <a16:creationId xmlns:a16="http://schemas.microsoft.com/office/drawing/2014/main" id="{5680F4CF-661A-4061-B872-CDE1E8A341F2}"/>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a:extLst>
            <a:ext uri="{FF2B5EF4-FFF2-40B4-BE49-F238E27FC236}">
              <a16:creationId xmlns:a16="http://schemas.microsoft.com/office/drawing/2014/main" id="{E61DD0D1-FD8F-4AC3-B791-405EF3B009F2}"/>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a:extLst>
            <a:ext uri="{FF2B5EF4-FFF2-40B4-BE49-F238E27FC236}">
              <a16:creationId xmlns:a16="http://schemas.microsoft.com/office/drawing/2014/main" id="{794A715B-DA7A-4C4B-9528-A894FD08F567}"/>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a:extLst>
            <a:ext uri="{FF2B5EF4-FFF2-40B4-BE49-F238E27FC236}">
              <a16:creationId xmlns:a16="http://schemas.microsoft.com/office/drawing/2014/main" id="{2E7ED612-4E33-4000-A01C-141EF6D05366}"/>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a:extLst>
            <a:ext uri="{FF2B5EF4-FFF2-40B4-BE49-F238E27FC236}">
              <a16:creationId xmlns:a16="http://schemas.microsoft.com/office/drawing/2014/main" id="{1102B6E7-FDBD-45E4-90C8-454F61E89070}"/>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a:extLst>
            <a:ext uri="{FF2B5EF4-FFF2-40B4-BE49-F238E27FC236}">
              <a16:creationId xmlns:a16="http://schemas.microsoft.com/office/drawing/2014/main" id="{E20DF444-CBAF-4138-955A-80B58C3AC102}"/>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a:extLst>
            <a:ext uri="{FF2B5EF4-FFF2-40B4-BE49-F238E27FC236}">
              <a16:creationId xmlns:a16="http://schemas.microsoft.com/office/drawing/2014/main" id="{E2071C1E-2BCA-4923-BAF9-CAF4FCD6BE33}"/>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47" name="テキスト ボックス 546">
          <a:extLst>
            <a:ext uri="{FF2B5EF4-FFF2-40B4-BE49-F238E27FC236}">
              <a16:creationId xmlns:a16="http://schemas.microsoft.com/office/drawing/2014/main" id="{80B33BD9-BE83-4FFF-89BB-FEF1D64BFCE8}"/>
            </a:ext>
          </a:extLst>
        </xdr:cNvPr>
        <xdr:cNvSpPr txBox="1"/>
      </xdr:nvSpPr>
      <xdr:spPr>
        <a:xfrm>
          <a:off x="160472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48" name="直線コネクタ 547">
          <a:extLst>
            <a:ext uri="{FF2B5EF4-FFF2-40B4-BE49-F238E27FC236}">
              <a16:creationId xmlns:a16="http://schemas.microsoft.com/office/drawing/2014/main" id="{6CF5B9B8-6D9E-4307-A2D4-0E889396B0A6}"/>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9" name="テキスト ボックス 548">
          <a:extLst>
            <a:ext uri="{FF2B5EF4-FFF2-40B4-BE49-F238E27FC236}">
              <a16:creationId xmlns:a16="http://schemas.microsoft.com/office/drawing/2014/main" id="{D99A8F4E-B46E-4CC7-BECB-125268D949F9}"/>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0" name="直線コネクタ 549">
          <a:extLst>
            <a:ext uri="{FF2B5EF4-FFF2-40B4-BE49-F238E27FC236}">
              <a16:creationId xmlns:a16="http://schemas.microsoft.com/office/drawing/2014/main" id="{80A9B796-B1D2-4089-A645-A2DDA73031F7}"/>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1" name="テキスト ボックス 550">
          <a:extLst>
            <a:ext uri="{FF2B5EF4-FFF2-40B4-BE49-F238E27FC236}">
              <a16:creationId xmlns:a16="http://schemas.microsoft.com/office/drawing/2014/main" id="{6E64ACD0-93B2-4EAC-AC4B-ED5D33A56385}"/>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2" name="直線コネクタ 551">
          <a:extLst>
            <a:ext uri="{FF2B5EF4-FFF2-40B4-BE49-F238E27FC236}">
              <a16:creationId xmlns:a16="http://schemas.microsoft.com/office/drawing/2014/main" id="{53A1991D-6878-4FAA-A885-9690F87458AA}"/>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3" name="テキスト ボックス 552">
          <a:extLst>
            <a:ext uri="{FF2B5EF4-FFF2-40B4-BE49-F238E27FC236}">
              <a16:creationId xmlns:a16="http://schemas.microsoft.com/office/drawing/2014/main" id="{CE4F48D0-A0FF-4565-B6D3-7ADBD3797AED}"/>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4" name="直線コネクタ 553">
          <a:extLst>
            <a:ext uri="{FF2B5EF4-FFF2-40B4-BE49-F238E27FC236}">
              <a16:creationId xmlns:a16="http://schemas.microsoft.com/office/drawing/2014/main" id="{18997C9E-D065-4CA9-8EA5-93395372BCB3}"/>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5" name="テキスト ボックス 554">
          <a:extLst>
            <a:ext uri="{FF2B5EF4-FFF2-40B4-BE49-F238E27FC236}">
              <a16:creationId xmlns:a16="http://schemas.microsoft.com/office/drawing/2014/main" id="{488726FE-FC71-44F0-979C-6CF01ACD6E50}"/>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6" name="直線コネクタ 555">
          <a:extLst>
            <a:ext uri="{FF2B5EF4-FFF2-40B4-BE49-F238E27FC236}">
              <a16:creationId xmlns:a16="http://schemas.microsoft.com/office/drawing/2014/main" id="{04B90A36-984A-42EC-910F-1361E6F6006C}"/>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7" name="テキスト ボックス 556">
          <a:extLst>
            <a:ext uri="{FF2B5EF4-FFF2-40B4-BE49-F238E27FC236}">
              <a16:creationId xmlns:a16="http://schemas.microsoft.com/office/drawing/2014/main" id="{60AB5C0E-1533-4014-896A-3E787BA065A5}"/>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8" name="直線コネクタ 557">
          <a:extLst>
            <a:ext uri="{FF2B5EF4-FFF2-40B4-BE49-F238E27FC236}">
              <a16:creationId xmlns:a16="http://schemas.microsoft.com/office/drawing/2014/main" id="{4A5415B5-09EA-42BD-A77C-D517B83FCCD1}"/>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9" name="テキスト ボックス 558">
          <a:extLst>
            <a:ext uri="{FF2B5EF4-FFF2-40B4-BE49-F238E27FC236}">
              <a16:creationId xmlns:a16="http://schemas.microsoft.com/office/drawing/2014/main" id="{8E3D5BC3-A7E0-4D85-BABE-C1716863CF88}"/>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0" name="【児童館】&#10;一人当たり面積グラフ枠">
          <a:extLst>
            <a:ext uri="{FF2B5EF4-FFF2-40B4-BE49-F238E27FC236}">
              <a16:creationId xmlns:a16="http://schemas.microsoft.com/office/drawing/2014/main" id="{2BE3C084-BC4A-4AE2-B92D-0F0322347F9F}"/>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114300</xdr:rowOff>
    </xdr:to>
    <xdr:cxnSp macro="">
      <xdr:nvCxnSpPr>
        <xdr:cNvPr id="561" name="直線コネクタ 560">
          <a:extLst>
            <a:ext uri="{FF2B5EF4-FFF2-40B4-BE49-F238E27FC236}">
              <a16:creationId xmlns:a16="http://schemas.microsoft.com/office/drawing/2014/main" id="{B159F3F3-370E-46C0-98C7-62578914BAAA}"/>
            </a:ext>
          </a:extLst>
        </xdr:cNvPr>
        <xdr:cNvCxnSpPr/>
      </xdr:nvCxnSpPr>
      <xdr:spPr>
        <a:xfrm flipV="1">
          <a:off x="19947254" y="13525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118127</xdr:rowOff>
    </xdr:from>
    <xdr:ext cx="469744" cy="259045"/>
    <xdr:sp macro="" textlink="">
      <xdr:nvSpPr>
        <xdr:cNvPr id="562" name="【児童館】&#10;一人当たり面積最小値テキスト">
          <a:extLst>
            <a:ext uri="{FF2B5EF4-FFF2-40B4-BE49-F238E27FC236}">
              <a16:creationId xmlns:a16="http://schemas.microsoft.com/office/drawing/2014/main" id="{359ABC9E-D473-4DF8-A020-4F9110591A73}"/>
            </a:ext>
          </a:extLst>
        </xdr:cNvPr>
        <xdr:cNvSpPr txBox="1"/>
      </xdr:nvSpPr>
      <xdr:spPr>
        <a:xfrm>
          <a:off x="199859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114300</xdr:rowOff>
    </xdr:from>
    <xdr:to>
      <xdr:col>116</xdr:col>
      <xdr:colOff>152400</xdr:colOff>
      <xdr:row>86</xdr:row>
      <xdr:rowOff>114300</xdr:rowOff>
    </xdr:to>
    <xdr:cxnSp macro="">
      <xdr:nvCxnSpPr>
        <xdr:cNvPr id="563" name="直線コネクタ 562">
          <a:extLst>
            <a:ext uri="{FF2B5EF4-FFF2-40B4-BE49-F238E27FC236}">
              <a16:creationId xmlns:a16="http://schemas.microsoft.com/office/drawing/2014/main" id="{E86D17FE-6D42-4138-9921-4908D5611D1F}"/>
            </a:ext>
          </a:extLst>
        </xdr:cNvPr>
        <xdr:cNvCxnSpPr/>
      </xdr:nvCxnSpPr>
      <xdr:spPr>
        <a:xfrm>
          <a:off x="198856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564" name="【児童館】&#10;一人当たり面積最大値テキスト">
          <a:extLst>
            <a:ext uri="{FF2B5EF4-FFF2-40B4-BE49-F238E27FC236}">
              <a16:creationId xmlns:a16="http://schemas.microsoft.com/office/drawing/2014/main" id="{3F49D6C1-A17A-49C3-89AF-8AFB71B242EC}"/>
            </a:ext>
          </a:extLst>
        </xdr:cNvPr>
        <xdr:cNvSpPr txBox="1"/>
      </xdr:nvSpPr>
      <xdr:spPr>
        <a:xfrm>
          <a:off x="19985990" y="1329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565" name="直線コネクタ 564">
          <a:extLst>
            <a:ext uri="{FF2B5EF4-FFF2-40B4-BE49-F238E27FC236}">
              <a16:creationId xmlns:a16="http://schemas.microsoft.com/office/drawing/2014/main" id="{48FEC0FC-40B7-4FDA-B8F6-F12696DFF8E2}"/>
            </a:ext>
          </a:extLst>
        </xdr:cNvPr>
        <xdr:cNvCxnSpPr/>
      </xdr:nvCxnSpPr>
      <xdr:spPr>
        <a:xfrm>
          <a:off x="19885660" y="13525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566" name="【児童館】&#10;一人当たり面積平均値テキスト">
          <a:extLst>
            <a:ext uri="{FF2B5EF4-FFF2-40B4-BE49-F238E27FC236}">
              <a16:creationId xmlns:a16="http://schemas.microsoft.com/office/drawing/2014/main" id="{D1194B72-A492-49ED-81C5-8B65BA344015}"/>
            </a:ext>
          </a:extLst>
        </xdr:cNvPr>
        <xdr:cNvSpPr txBox="1"/>
      </xdr:nvSpPr>
      <xdr:spPr>
        <a:xfrm>
          <a:off x="19985990" y="14249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567" name="フローチャート: 判断 566">
          <a:extLst>
            <a:ext uri="{FF2B5EF4-FFF2-40B4-BE49-F238E27FC236}">
              <a16:creationId xmlns:a16="http://schemas.microsoft.com/office/drawing/2014/main" id="{2CFB8DB4-40BF-4EAF-8893-76163B74118A}"/>
            </a:ext>
          </a:extLst>
        </xdr:cNvPr>
        <xdr:cNvSpPr/>
      </xdr:nvSpPr>
      <xdr:spPr>
        <a:xfrm>
          <a:off x="19904710" y="142767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568" name="フローチャート: 判断 567">
          <a:extLst>
            <a:ext uri="{FF2B5EF4-FFF2-40B4-BE49-F238E27FC236}">
              <a16:creationId xmlns:a16="http://schemas.microsoft.com/office/drawing/2014/main" id="{520E2119-2FEA-4EBD-84B5-9C5C70FAA000}"/>
            </a:ext>
          </a:extLst>
        </xdr:cNvPr>
        <xdr:cNvSpPr/>
      </xdr:nvSpPr>
      <xdr:spPr>
        <a:xfrm>
          <a:off x="19161760" y="143148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569" name="フローチャート: 判断 568">
          <a:extLst>
            <a:ext uri="{FF2B5EF4-FFF2-40B4-BE49-F238E27FC236}">
              <a16:creationId xmlns:a16="http://schemas.microsoft.com/office/drawing/2014/main" id="{7A0B4349-1DFC-474D-9136-B598AB34E0FA}"/>
            </a:ext>
          </a:extLst>
        </xdr:cNvPr>
        <xdr:cNvSpPr/>
      </xdr:nvSpPr>
      <xdr:spPr>
        <a:xfrm>
          <a:off x="18345150" y="146958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AAF588E8-86A4-4CAB-ABF3-FABF87C9A837}"/>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431F7CBD-D4BF-4910-9CAC-9437885097ED}"/>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62C8F62A-FCBA-4C76-AE01-87A585D98F1B}"/>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F5F94CC2-A58B-4C61-8B2F-E7697D971B77}"/>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96AC2584-3AA8-4863-9BA7-6DDFAD92660E}"/>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101600</xdr:rowOff>
    </xdr:from>
    <xdr:to>
      <xdr:col>116</xdr:col>
      <xdr:colOff>114300</xdr:colOff>
      <xdr:row>79</xdr:row>
      <xdr:rowOff>31750</xdr:rowOff>
    </xdr:to>
    <xdr:sp macro="" textlink="">
      <xdr:nvSpPr>
        <xdr:cNvPr id="575" name="楕円 574">
          <a:extLst>
            <a:ext uri="{FF2B5EF4-FFF2-40B4-BE49-F238E27FC236}">
              <a16:creationId xmlns:a16="http://schemas.microsoft.com/office/drawing/2014/main" id="{EE242777-3723-4C55-B895-131CAD7E8EDF}"/>
            </a:ext>
          </a:extLst>
        </xdr:cNvPr>
        <xdr:cNvSpPr/>
      </xdr:nvSpPr>
      <xdr:spPr>
        <a:xfrm>
          <a:off x="19904710" y="134708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54627</xdr:rowOff>
    </xdr:from>
    <xdr:ext cx="469744" cy="259045"/>
    <xdr:sp macro="" textlink="">
      <xdr:nvSpPr>
        <xdr:cNvPr id="576" name="【児童館】&#10;一人当たり面積該当値テキスト">
          <a:extLst>
            <a:ext uri="{FF2B5EF4-FFF2-40B4-BE49-F238E27FC236}">
              <a16:creationId xmlns:a16="http://schemas.microsoft.com/office/drawing/2014/main" id="{34C27C8F-404A-4CB9-80BE-1A68965AE5E2}"/>
            </a:ext>
          </a:extLst>
        </xdr:cNvPr>
        <xdr:cNvSpPr txBox="1"/>
      </xdr:nvSpPr>
      <xdr:spPr>
        <a:xfrm>
          <a:off x="19985990" y="1343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139700</xdr:rowOff>
    </xdr:from>
    <xdr:to>
      <xdr:col>112</xdr:col>
      <xdr:colOff>38100</xdr:colOff>
      <xdr:row>79</xdr:row>
      <xdr:rowOff>69850</xdr:rowOff>
    </xdr:to>
    <xdr:sp macro="" textlink="">
      <xdr:nvSpPr>
        <xdr:cNvPr id="577" name="楕円 576">
          <a:extLst>
            <a:ext uri="{FF2B5EF4-FFF2-40B4-BE49-F238E27FC236}">
              <a16:creationId xmlns:a16="http://schemas.microsoft.com/office/drawing/2014/main" id="{3BF1BAFB-F088-4967-8E51-2013B5937972}"/>
            </a:ext>
          </a:extLst>
        </xdr:cNvPr>
        <xdr:cNvSpPr/>
      </xdr:nvSpPr>
      <xdr:spPr>
        <a:xfrm>
          <a:off x="19161760" y="135089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152400</xdr:rowOff>
    </xdr:from>
    <xdr:to>
      <xdr:col>116</xdr:col>
      <xdr:colOff>63500</xdr:colOff>
      <xdr:row>79</xdr:row>
      <xdr:rowOff>19050</xdr:rowOff>
    </xdr:to>
    <xdr:cxnSp macro="">
      <xdr:nvCxnSpPr>
        <xdr:cNvPr id="578" name="直線コネクタ 577">
          <a:extLst>
            <a:ext uri="{FF2B5EF4-FFF2-40B4-BE49-F238E27FC236}">
              <a16:creationId xmlns:a16="http://schemas.microsoft.com/office/drawing/2014/main" id="{0EF85F95-C2A0-4429-9599-8E4FB5897641}"/>
            </a:ext>
          </a:extLst>
        </xdr:cNvPr>
        <xdr:cNvCxnSpPr/>
      </xdr:nvCxnSpPr>
      <xdr:spPr>
        <a:xfrm flipV="1">
          <a:off x="19204940" y="13525500"/>
          <a:ext cx="7429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579" name="n_1aveValue【児童館】&#10;一人当たり面積">
          <a:extLst>
            <a:ext uri="{FF2B5EF4-FFF2-40B4-BE49-F238E27FC236}">
              <a16:creationId xmlns:a16="http://schemas.microsoft.com/office/drawing/2014/main" id="{6F9F6D48-FB82-4DF1-BD2C-07E4F84C59D9}"/>
            </a:ext>
          </a:extLst>
        </xdr:cNvPr>
        <xdr:cNvSpPr txBox="1"/>
      </xdr:nvSpPr>
      <xdr:spPr>
        <a:xfrm>
          <a:off x="18982132"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580" name="n_2aveValue【児童館】&#10;一人当たり面積">
          <a:extLst>
            <a:ext uri="{FF2B5EF4-FFF2-40B4-BE49-F238E27FC236}">
              <a16:creationId xmlns:a16="http://schemas.microsoft.com/office/drawing/2014/main" id="{B107764D-3AF6-4CD4-8A11-2DB706D2A1F2}"/>
            </a:ext>
          </a:extLst>
        </xdr:cNvPr>
        <xdr:cNvSpPr txBox="1"/>
      </xdr:nvSpPr>
      <xdr:spPr>
        <a:xfrm>
          <a:off x="18182032"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86377</xdr:rowOff>
    </xdr:from>
    <xdr:ext cx="469744" cy="259045"/>
    <xdr:sp macro="" textlink="">
      <xdr:nvSpPr>
        <xdr:cNvPr id="581" name="n_1mainValue【児童館】&#10;一人当たり面積">
          <a:extLst>
            <a:ext uri="{FF2B5EF4-FFF2-40B4-BE49-F238E27FC236}">
              <a16:creationId xmlns:a16="http://schemas.microsoft.com/office/drawing/2014/main" id="{4633F8FB-FDBD-4F1F-B64F-BDE00043657C}"/>
            </a:ext>
          </a:extLst>
        </xdr:cNvPr>
        <xdr:cNvSpPr txBox="1"/>
      </xdr:nvSpPr>
      <xdr:spPr>
        <a:xfrm>
          <a:off x="18982132" y="1328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a:extLst>
            <a:ext uri="{FF2B5EF4-FFF2-40B4-BE49-F238E27FC236}">
              <a16:creationId xmlns:a16="http://schemas.microsoft.com/office/drawing/2014/main" id="{F2D7E2B3-C179-42B9-ACA4-4B9B4196D6C4}"/>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a:extLst>
            <a:ext uri="{FF2B5EF4-FFF2-40B4-BE49-F238E27FC236}">
              <a16:creationId xmlns:a16="http://schemas.microsoft.com/office/drawing/2014/main" id="{E557D81D-F43B-417E-B283-8F11399EA0CE}"/>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a:extLst>
            <a:ext uri="{FF2B5EF4-FFF2-40B4-BE49-F238E27FC236}">
              <a16:creationId xmlns:a16="http://schemas.microsoft.com/office/drawing/2014/main" id="{5C22FBF6-8D57-46F4-9FCB-4AD930368F69}"/>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a:extLst>
            <a:ext uri="{FF2B5EF4-FFF2-40B4-BE49-F238E27FC236}">
              <a16:creationId xmlns:a16="http://schemas.microsoft.com/office/drawing/2014/main" id="{1DCB414E-9CCC-4609-A2E7-0C2887927FC8}"/>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a:extLst>
            <a:ext uri="{FF2B5EF4-FFF2-40B4-BE49-F238E27FC236}">
              <a16:creationId xmlns:a16="http://schemas.microsoft.com/office/drawing/2014/main" id="{D2CE1B3D-C018-4882-93B6-D40D773B267F}"/>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a:extLst>
            <a:ext uri="{FF2B5EF4-FFF2-40B4-BE49-F238E27FC236}">
              <a16:creationId xmlns:a16="http://schemas.microsoft.com/office/drawing/2014/main" id="{105F06EA-F27B-41C4-8E89-88FE0BFBAE81}"/>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a:extLst>
            <a:ext uri="{FF2B5EF4-FFF2-40B4-BE49-F238E27FC236}">
              <a16:creationId xmlns:a16="http://schemas.microsoft.com/office/drawing/2014/main" id="{64705E0B-C1B9-46BD-819D-EA31FF7E126C}"/>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a:extLst>
            <a:ext uri="{FF2B5EF4-FFF2-40B4-BE49-F238E27FC236}">
              <a16:creationId xmlns:a16="http://schemas.microsoft.com/office/drawing/2014/main" id="{CED41435-45BA-48CC-9202-4C1452B04CA3}"/>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a:extLst>
            <a:ext uri="{FF2B5EF4-FFF2-40B4-BE49-F238E27FC236}">
              <a16:creationId xmlns:a16="http://schemas.microsoft.com/office/drawing/2014/main" id="{A9F7C386-5079-486C-8276-2B70BFC694AB}"/>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a:extLst>
            <a:ext uri="{FF2B5EF4-FFF2-40B4-BE49-F238E27FC236}">
              <a16:creationId xmlns:a16="http://schemas.microsoft.com/office/drawing/2014/main" id="{48C2B778-4D9A-4A64-981F-5609937E584A}"/>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2" name="テキスト ボックス 591">
          <a:extLst>
            <a:ext uri="{FF2B5EF4-FFF2-40B4-BE49-F238E27FC236}">
              <a16:creationId xmlns:a16="http://schemas.microsoft.com/office/drawing/2014/main" id="{934E486D-4B94-4D01-89ED-24827B34CDCE}"/>
            </a:ext>
          </a:extLst>
        </xdr:cNvPr>
        <xdr:cNvSpPr txBox="1"/>
      </xdr:nvSpPr>
      <xdr:spPr>
        <a:xfrm>
          <a:off x="10842791" y="18909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3" name="直線コネクタ 592">
          <a:extLst>
            <a:ext uri="{FF2B5EF4-FFF2-40B4-BE49-F238E27FC236}">
              <a16:creationId xmlns:a16="http://schemas.microsoft.com/office/drawing/2014/main" id="{94670B99-968A-4843-A338-1960A51E0F82}"/>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4" name="テキスト ボックス 593">
          <a:extLst>
            <a:ext uri="{FF2B5EF4-FFF2-40B4-BE49-F238E27FC236}">
              <a16:creationId xmlns:a16="http://schemas.microsoft.com/office/drawing/2014/main" id="{E52F6D30-054B-443A-9EA0-59F33CF18DD3}"/>
            </a:ext>
          </a:extLst>
        </xdr:cNvPr>
        <xdr:cNvSpPr txBox="1"/>
      </xdr:nvSpPr>
      <xdr:spPr>
        <a:xfrm>
          <a:off x="10842791" y="18528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5" name="直線コネクタ 594">
          <a:extLst>
            <a:ext uri="{FF2B5EF4-FFF2-40B4-BE49-F238E27FC236}">
              <a16:creationId xmlns:a16="http://schemas.microsoft.com/office/drawing/2014/main" id="{6CD3E4A2-CDE4-45DC-A92A-C3011BB1A743}"/>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6" name="テキスト ボックス 595">
          <a:extLst>
            <a:ext uri="{FF2B5EF4-FFF2-40B4-BE49-F238E27FC236}">
              <a16:creationId xmlns:a16="http://schemas.microsoft.com/office/drawing/2014/main" id="{0856199A-DB98-4741-9BF5-E5CB5992BBCB}"/>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7" name="直線コネクタ 596">
          <a:extLst>
            <a:ext uri="{FF2B5EF4-FFF2-40B4-BE49-F238E27FC236}">
              <a16:creationId xmlns:a16="http://schemas.microsoft.com/office/drawing/2014/main" id="{CF6F9131-3A2B-4556-A7BD-1D03CF734F59}"/>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8" name="テキスト ボックス 597">
          <a:extLst>
            <a:ext uri="{FF2B5EF4-FFF2-40B4-BE49-F238E27FC236}">
              <a16:creationId xmlns:a16="http://schemas.microsoft.com/office/drawing/2014/main" id="{17B71DCF-1484-481C-85D9-E9BD4B916541}"/>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9" name="直線コネクタ 598">
          <a:extLst>
            <a:ext uri="{FF2B5EF4-FFF2-40B4-BE49-F238E27FC236}">
              <a16:creationId xmlns:a16="http://schemas.microsoft.com/office/drawing/2014/main" id="{4A573EB7-A180-4474-837A-49F518AE1DA8}"/>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0" name="テキスト ボックス 599">
          <a:extLst>
            <a:ext uri="{FF2B5EF4-FFF2-40B4-BE49-F238E27FC236}">
              <a16:creationId xmlns:a16="http://schemas.microsoft.com/office/drawing/2014/main" id="{E04E251A-8DD3-4D36-A4E3-8BF4FF0DEE63}"/>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1" name="直線コネクタ 600">
          <a:extLst>
            <a:ext uri="{FF2B5EF4-FFF2-40B4-BE49-F238E27FC236}">
              <a16:creationId xmlns:a16="http://schemas.microsoft.com/office/drawing/2014/main" id="{EE7307DE-7831-42E2-9E2A-3E2285CC977B}"/>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02" name="テキスト ボックス 601">
          <a:extLst>
            <a:ext uri="{FF2B5EF4-FFF2-40B4-BE49-F238E27FC236}">
              <a16:creationId xmlns:a16="http://schemas.microsoft.com/office/drawing/2014/main" id="{7A909ECB-B404-4741-A732-F454CE52A8CE}"/>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a:extLst>
            <a:ext uri="{FF2B5EF4-FFF2-40B4-BE49-F238E27FC236}">
              <a16:creationId xmlns:a16="http://schemas.microsoft.com/office/drawing/2014/main" id="{0D26708B-287C-4CA1-9174-3CD2B17FDBD3}"/>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04" name="テキスト ボックス 603">
          <a:extLst>
            <a:ext uri="{FF2B5EF4-FFF2-40B4-BE49-F238E27FC236}">
              <a16:creationId xmlns:a16="http://schemas.microsoft.com/office/drawing/2014/main" id="{7FAEDBBB-081A-4842-BD62-D8E4E303CEE8}"/>
            </a:ext>
          </a:extLst>
        </xdr:cNvPr>
        <xdr:cNvSpPr txBox="1"/>
      </xdr:nvSpPr>
      <xdr:spPr>
        <a:xfrm>
          <a:off x="10842791" y="1662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公民館】&#10;有形固定資産減価償却率グラフ枠">
          <a:extLst>
            <a:ext uri="{FF2B5EF4-FFF2-40B4-BE49-F238E27FC236}">
              <a16:creationId xmlns:a16="http://schemas.microsoft.com/office/drawing/2014/main" id="{8905D869-4C56-46D3-B4A0-4175824F9AA0}"/>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106680</xdr:rowOff>
    </xdr:from>
    <xdr:to>
      <xdr:col>85</xdr:col>
      <xdr:colOff>126364</xdr:colOff>
      <xdr:row>109</xdr:row>
      <xdr:rowOff>26670</xdr:rowOff>
    </xdr:to>
    <xdr:cxnSp macro="">
      <xdr:nvCxnSpPr>
        <xdr:cNvPr id="606" name="直線コネクタ 605">
          <a:extLst>
            <a:ext uri="{FF2B5EF4-FFF2-40B4-BE49-F238E27FC236}">
              <a16:creationId xmlns:a16="http://schemas.microsoft.com/office/drawing/2014/main" id="{3EDACA04-1DE5-4E66-8A40-A4CE4FEA1507}"/>
            </a:ext>
          </a:extLst>
        </xdr:cNvPr>
        <xdr:cNvCxnSpPr/>
      </xdr:nvCxnSpPr>
      <xdr:spPr>
        <a:xfrm flipV="1">
          <a:off x="14703424" y="1724977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30497</xdr:rowOff>
    </xdr:from>
    <xdr:ext cx="405111" cy="259045"/>
    <xdr:sp macro="" textlink="">
      <xdr:nvSpPr>
        <xdr:cNvPr id="607" name="【公民館】&#10;有形固定資産減価償却率最小値テキスト">
          <a:extLst>
            <a:ext uri="{FF2B5EF4-FFF2-40B4-BE49-F238E27FC236}">
              <a16:creationId xmlns:a16="http://schemas.microsoft.com/office/drawing/2014/main" id="{5442D1A6-664A-47DF-BC19-691E22415AF8}"/>
            </a:ext>
          </a:extLst>
        </xdr:cNvPr>
        <xdr:cNvSpPr txBox="1"/>
      </xdr:nvSpPr>
      <xdr:spPr>
        <a:xfrm>
          <a:off x="14742160" y="187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26670</xdr:rowOff>
    </xdr:from>
    <xdr:to>
      <xdr:col>86</xdr:col>
      <xdr:colOff>25400</xdr:colOff>
      <xdr:row>109</xdr:row>
      <xdr:rowOff>26670</xdr:rowOff>
    </xdr:to>
    <xdr:cxnSp macro="">
      <xdr:nvCxnSpPr>
        <xdr:cNvPr id="608" name="直線コネクタ 607">
          <a:extLst>
            <a:ext uri="{FF2B5EF4-FFF2-40B4-BE49-F238E27FC236}">
              <a16:creationId xmlns:a16="http://schemas.microsoft.com/office/drawing/2014/main" id="{75A12D46-DAA3-4446-82FD-A2559FF38F2E}"/>
            </a:ext>
          </a:extLst>
        </xdr:cNvPr>
        <xdr:cNvCxnSpPr/>
      </xdr:nvCxnSpPr>
      <xdr:spPr>
        <a:xfrm>
          <a:off x="14611350" y="18712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53357</xdr:rowOff>
    </xdr:from>
    <xdr:ext cx="405111" cy="259045"/>
    <xdr:sp macro="" textlink="">
      <xdr:nvSpPr>
        <xdr:cNvPr id="609" name="【公民館】&#10;有形固定資産減価償却率最大値テキスト">
          <a:extLst>
            <a:ext uri="{FF2B5EF4-FFF2-40B4-BE49-F238E27FC236}">
              <a16:creationId xmlns:a16="http://schemas.microsoft.com/office/drawing/2014/main" id="{C9723436-3F31-40C3-A415-F486A91D3D06}"/>
            </a:ext>
          </a:extLst>
        </xdr:cNvPr>
        <xdr:cNvSpPr txBox="1"/>
      </xdr:nvSpPr>
      <xdr:spPr>
        <a:xfrm>
          <a:off x="14742160" y="1703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106680</xdr:rowOff>
    </xdr:from>
    <xdr:to>
      <xdr:col>86</xdr:col>
      <xdr:colOff>25400</xdr:colOff>
      <xdr:row>100</xdr:row>
      <xdr:rowOff>106680</xdr:rowOff>
    </xdr:to>
    <xdr:cxnSp macro="">
      <xdr:nvCxnSpPr>
        <xdr:cNvPr id="610" name="直線コネクタ 609">
          <a:extLst>
            <a:ext uri="{FF2B5EF4-FFF2-40B4-BE49-F238E27FC236}">
              <a16:creationId xmlns:a16="http://schemas.microsoft.com/office/drawing/2014/main" id="{9D2D1687-45A6-4683-8865-5C94C2764B64}"/>
            </a:ext>
          </a:extLst>
        </xdr:cNvPr>
        <xdr:cNvCxnSpPr/>
      </xdr:nvCxnSpPr>
      <xdr:spPr>
        <a:xfrm>
          <a:off x="14611350" y="17249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611" name="【公民館】&#10;有形固定資産減価償却率平均値テキスト">
          <a:extLst>
            <a:ext uri="{FF2B5EF4-FFF2-40B4-BE49-F238E27FC236}">
              <a16:creationId xmlns:a16="http://schemas.microsoft.com/office/drawing/2014/main" id="{33694CDC-45C4-4757-89FF-2F159F41C754}"/>
            </a:ext>
          </a:extLst>
        </xdr:cNvPr>
        <xdr:cNvSpPr txBox="1"/>
      </xdr:nvSpPr>
      <xdr:spPr>
        <a:xfrm>
          <a:off x="1474216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12" name="フローチャート: 判断 611">
          <a:extLst>
            <a:ext uri="{FF2B5EF4-FFF2-40B4-BE49-F238E27FC236}">
              <a16:creationId xmlns:a16="http://schemas.microsoft.com/office/drawing/2014/main" id="{D087DF8B-31E3-4A4F-903E-6B32F2E7C55D}"/>
            </a:ext>
          </a:extLst>
        </xdr:cNvPr>
        <xdr:cNvSpPr/>
      </xdr:nvSpPr>
      <xdr:spPr>
        <a:xfrm>
          <a:off x="14649450" y="179762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116839</xdr:rowOff>
    </xdr:from>
    <xdr:to>
      <xdr:col>81</xdr:col>
      <xdr:colOff>101600</xdr:colOff>
      <xdr:row>107</xdr:row>
      <xdr:rowOff>46989</xdr:rowOff>
    </xdr:to>
    <xdr:sp macro="" textlink="">
      <xdr:nvSpPr>
        <xdr:cNvPr id="613" name="フローチャート: 判断 612">
          <a:extLst>
            <a:ext uri="{FF2B5EF4-FFF2-40B4-BE49-F238E27FC236}">
              <a16:creationId xmlns:a16="http://schemas.microsoft.com/office/drawing/2014/main" id="{245B42D2-350E-4FD9-915F-B64D82F92BDF}"/>
            </a:ext>
          </a:extLst>
        </xdr:cNvPr>
        <xdr:cNvSpPr/>
      </xdr:nvSpPr>
      <xdr:spPr>
        <a:xfrm>
          <a:off x="13887450" y="182905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128270</xdr:rowOff>
    </xdr:from>
    <xdr:to>
      <xdr:col>76</xdr:col>
      <xdr:colOff>165100</xdr:colOff>
      <xdr:row>108</xdr:row>
      <xdr:rowOff>58420</xdr:rowOff>
    </xdr:to>
    <xdr:sp macro="" textlink="">
      <xdr:nvSpPr>
        <xdr:cNvPr id="614" name="フローチャート: 判断 613">
          <a:extLst>
            <a:ext uri="{FF2B5EF4-FFF2-40B4-BE49-F238E27FC236}">
              <a16:creationId xmlns:a16="http://schemas.microsoft.com/office/drawing/2014/main" id="{0099CB33-E127-4645-A4E2-BDA7CE295852}"/>
            </a:ext>
          </a:extLst>
        </xdr:cNvPr>
        <xdr:cNvSpPr/>
      </xdr:nvSpPr>
      <xdr:spPr>
        <a:xfrm>
          <a:off x="13089890" y="184772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23A6E82F-6DBA-4DC6-B049-FB15B1C2E566}"/>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49C823DB-2702-4BAA-AE11-B2CFB8424D12}"/>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93B47DDF-F37E-436A-BFEC-5E6049ACB434}"/>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2BE5556A-2A6E-40A0-AF80-8D731E2600F3}"/>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B48BC067-C8D0-463B-A0EA-6CF297DCE4D0}"/>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55880</xdr:rowOff>
    </xdr:from>
    <xdr:to>
      <xdr:col>85</xdr:col>
      <xdr:colOff>177800</xdr:colOff>
      <xdr:row>100</xdr:row>
      <xdr:rowOff>157480</xdr:rowOff>
    </xdr:to>
    <xdr:sp macro="" textlink="">
      <xdr:nvSpPr>
        <xdr:cNvPr id="620" name="楕円 619">
          <a:extLst>
            <a:ext uri="{FF2B5EF4-FFF2-40B4-BE49-F238E27FC236}">
              <a16:creationId xmlns:a16="http://schemas.microsoft.com/office/drawing/2014/main" id="{004A3666-67FC-4DD1-81D9-5F554403D12F}"/>
            </a:ext>
          </a:extLst>
        </xdr:cNvPr>
        <xdr:cNvSpPr/>
      </xdr:nvSpPr>
      <xdr:spPr>
        <a:xfrm>
          <a:off x="14649450" y="172046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8907</xdr:rowOff>
    </xdr:from>
    <xdr:ext cx="405111" cy="259045"/>
    <xdr:sp macro="" textlink="">
      <xdr:nvSpPr>
        <xdr:cNvPr id="621" name="【公民館】&#10;有形固定資産減価償却率該当値テキスト">
          <a:extLst>
            <a:ext uri="{FF2B5EF4-FFF2-40B4-BE49-F238E27FC236}">
              <a16:creationId xmlns:a16="http://schemas.microsoft.com/office/drawing/2014/main" id="{FBF527E9-9284-4263-A198-3C60C4D43F98}"/>
            </a:ext>
          </a:extLst>
        </xdr:cNvPr>
        <xdr:cNvSpPr txBox="1"/>
      </xdr:nvSpPr>
      <xdr:spPr>
        <a:xfrm>
          <a:off x="14742160" y="17155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29211</xdr:rowOff>
    </xdr:from>
    <xdr:to>
      <xdr:col>81</xdr:col>
      <xdr:colOff>101600</xdr:colOff>
      <xdr:row>101</xdr:row>
      <xdr:rowOff>130811</xdr:rowOff>
    </xdr:to>
    <xdr:sp macro="" textlink="">
      <xdr:nvSpPr>
        <xdr:cNvPr id="622" name="楕円 621">
          <a:extLst>
            <a:ext uri="{FF2B5EF4-FFF2-40B4-BE49-F238E27FC236}">
              <a16:creationId xmlns:a16="http://schemas.microsoft.com/office/drawing/2014/main" id="{D318BCC0-4587-4C38-8FD2-582BBF2388FF}"/>
            </a:ext>
          </a:extLst>
        </xdr:cNvPr>
        <xdr:cNvSpPr/>
      </xdr:nvSpPr>
      <xdr:spPr>
        <a:xfrm>
          <a:off x="13887450" y="1734375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106680</xdr:rowOff>
    </xdr:from>
    <xdr:to>
      <xdr:col>85</xdr:col>
      <xdr:colOff>127000</xdr:colOff>
      <xdr:row>101</xdr:row>
      <xdr:rowOff>80011</xdr:rowOff>
    </xdr:to>
    <xdr:cxnSp macro="">
      <xdr:nvCxnSpPr>
        <xdr:cNvPr id="623" name="直線コネクタ 622">
          <a:extLst>
            <a:ext uri="{FF2B5EF4-FFF2-40B4-BE49-F238E27FC236}">
              <a16:creationId xmlns:a16="http://schemas.microsoft.com/office/drawing/2014/main" id="{A2E63B67-58A0-4C0D-A268-4AEDC5A950E9}"/>
            </a:ext>
          </a:extLst>
        </xdr:cNvPr>
        <xdr:cNvCxnSpPr/>
      </xdr:nvCxnSpPr>
      <xdr:spPr>
        <a:xfrm flipV="1">
          <a:off x="13942060" y="17249775"/>
          <a:ext cx="762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38116</xdr:rowOff>
    </xdr:from>
    <xdr:ext cx="405111" cy="259045"/>
    <xdr:sp macro="" textlink="">
      <xdr:nvSpPr>
        <xdr:cNvPr id="624" name="n_1aveValue【公民館】&#10;有形固定資産減価償却率">
          <a:extLst>
            <a:ext uri="{FF2B5EF4-FFF2-40B4-BE49-F238E27FC236}">
              <a16:creationId xmlns:a16="http://schemas.microsoft.com/office/drawing/2014/main" id="{BDCB1CFF-424B-4D4A-90B4-9B534E3F6DF4}"/>
            </a:ext>
          </a:extLst>
        </xdr:cNvPr>
        <xdr:cNvSpPr txBox="1"/>
      </xdr:nvSpPr>
      <xdr:spPr>
        <a:xfrm>
          <a:off x="1373823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74947</xdr:rowOff>
    </xdr:from>
    <xdr:ext cx="405111" cy="259045"/>
    <xdr:sp macro="" textlink="">
      <xdr:nvSpPr>
        <xdr:cNvPr id="625" name="n_2aveValue【公民館】&#10;有形固定資産減価償却率">
          <a:extLst>
            <a:ext uri="{FF2B5EF4-FFF2-40B4-BE49-F238E27FC236}">
              <a16:creationId xmlns:a16="http://schemas.microsoft.com/office/drawing/2014/main" id="{C43D0622-F4D3-4DDB-A9F3-B506B652E967}"/>
            </a:ext>
          </a:extLst>
        </xdr:cNvPr>
        <xdr:cNvSpPr txBox="1"/>
      </xdr:nvSpPr>
      <xdr:spPr>
        <a:xfrm>
          <a:off x="12957184" y="1824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147338</xdr:rowOff>
    </xdr:from>
    <xdr:ext cx="405111" cy="259045"/>
    <xdr:sp macro="" textlink="">
      <xdr:nvSpPr>
        <xdr:cNvPr id="626" name="n_1mainValue【公民館】&#10;有形固定資産減価償却率">
          <a:extLst>
            <a:ext uri="{FF2B5EF4-FFF2-40B4-BE49-F238E27FC236}">
              <a16:creationId xmlns:a16="http://schemas.microsoft.com/office/drawing/2014/main" id="{3EFB44F5-741F-43A1-8852-98A0033E3313}"/>
            </a:ext>
          </a:extLst>
        </xdr:cNvPr>
        <xdr:cNvSpPr txBox="1"/>
      </xdr:nvSpPr>
      <xdr:spPr>
        <a:xfrm>
          <a:off x="13738234" y="1711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a:extLst>
            <a:ext uri="{FF2B5EF4-FFF2-40B4-BE49-F238E27FC236}">
              <a16:creationId xmlns:a16="http://schemas.microsoft.com/office/drawing/2014/main" id="{48999A40-92D3-4F41-A9C7-4ED340B8BF7A}"/>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a:extLst>
            <a:ext uri="{FF2B5EF4-FFF2-40B4-BE49-F238E27FC236}">
              <a16:creationId xmlns:a16="http://schemas.microsoft.com/office/drawing/2014/main" id="{BDF2DE86-29C4-413C-814A-7A5C03AB66E8}"/>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a:extLst>
            <a:ext uri="{FF2B5EF4-FFF2-40B4-BE49-F238E27FC236}">
              <a16:creationId xmlns:a16="http://schemas.microsoft.com/office/drawing/2014/main" id="{4FC6FF2E-EEDB-410E-AFAB-31D63FF561DF}"/>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a:extLst>
            <a:ext uri="{FF2B5EF4-FFF2-40B4-BE49-F238E27FC236}">
              <a16:creationId xmlns:a16="http://schemas.microsoft.com/office/drawing/2014/main" id="{B83B08FF-B721-4CFE-B473-358E4E919D70}"/>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a:extLst>
            <a:ext uri="{FF2B5EF4-FFF2-40B4-BE49-F238E27FC236}">
              <a16:creationId xmlns:a16="http://schemas.microsoft.com/office/drawing/2014/main" id="{FAD460D6-6820-4844-A4B4-6947F4B09569}"/>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a:extLst>
            <a:ext uri="{FF2B5EF4-FFF2-40B4-BE49-F238E27FC236}">
              <a16:creationId xmlns:a16="http://schemas.microsoft.com/office/drawing/2014/main" id="{0C9EBDEE-434D-4E68-9927-72EA98350322}"/>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a:extLst>
            <a:ext uri="{FF2B5EF4-FFF2-40B4-BE49-F238E27FC236}">
              <a16:creationId xmlns:a16="http://schemas.microsoft.com/office/drawing/2014/main" id="{0412C82F-552F-413B-970F-B58CBF739FEE}"/>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a:extLst>
            <a:ext uri="{FF2B5EF4-FFF2-40B4-BE49-F238E27FC236}">
              <a16:creationId xmlns:a16="http://schemas.microsoft.com/office/drawing/2014/main" id="{90E4D021-309A-4F79-85F5-344886F143D5}"/>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a:extLst>
            <a:ext uri="{FF2B5EF4-FFF2-40B4-BE49-F238E27FC236}">
              <a16:creationId xmlns:a16="http://schemas.microsoft.com/office/drawing/2014/main" id="{15C87ED1-8B83-47FC-8360-C986CD174E08}"/>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a:extLst>
            <a:ext uri="{FF2B5EF4-FFF2-40B4-BE49-F238E27FC236}">
              <a16:creationId xmlns:a16="http://schemas.microsoft.com/office/drawing/2014/main" id="{828E9471-4120-40FB-A715-D36391E64AA4}"/>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37" name="テキスト ボックス 636">
          <a:extLst>
            <a:ext uri="{FF2B5EF4-FFF2-40B4-BE49-F238E27FC236}">
              <a16:creationId xmlns:a16="http://schemas.microsoft.com/office/drawing/2014/main" id="{FF717021-DBF7-4F67-A412-5D9C7C7ED985}"/>
            </a:ext>
          </a:extLst>
        </xdr:cNvPr>
        <xdr:cNvSpPr txBox="1"/>
      </xdr:nvSpPr>
      <xdr:spPr>
        <a:xfrm>
          <a:off x="160472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38" name="直線コネクタ 637">
          <a:extLst>
            <a:ext uri="{FF2B5EF4-FFF2-40B4-BE49-F238E27FC236}">
              <a16:creationId xmlns:a16="http://schemas.microsoft.com/office/drawing/2014/main" id="{D4C63718-F024-44FE-A4E6-52C6FA23BCE7}"/>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9" name="テキスト ボックス 638">
          <a:extLst>
            <a:ext uri="{FF2B5EF4-FFF2-40B4-BE49-F238E27FC236}">
              <a16:creationId xmlns:a16="http://schemas.microsoft.com/office/drawing/2014/main" id="{44000A6D-9E30-43A8-B594-18CB3A0276D3}"/>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0" name="直線コネクタ 639">
          <a:extLst>
            <a:ext uri="{FF2B5EF4-FFF2-40B4-BE49-F238E27FC236}">
              <a16:creationId xmlns:a16="http://schemas.microsoft.com/office/drawing/2014/main" id="{BA090E35-92C9-420F-A14E-025628D42734}"/>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1" name="テキスト ボックス 640">
          <a:extLst>
            <a:ext uri="{FF2B5EF4-FFF2-40B4-BE49-F238E27FC236}">
              <a16:creationId xmlns:a16="http://schemas.microsoft.com/office/drawing/2014/main" id="{52868D50-8D19-43B6-BDC1-4DC506150328}"/>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2" name="直線コネクタ 641">
          <a:extLst>
            <a:ext uri="{FF2B5EF4-FFF2-40B4-BE49-F238E27FC236}">
              <a16:creationId xmlns:a16="http://schemas.microsoft.com/office/drawing/2014/main" id="{86C88093-C9B1-4F07-A5AF-9913797E4EF6}"/>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3" name="テキスト ボックス 642">
          <a:extLst>
            <a:ext uri="{FF2B5EF4-FFF2-40B4-BE49-F238E27FC236}">
              <a16:creationId xmlns:a16="http://schemas.microsoft.com/office/drawing/2014/main" id="{70BDC16D-6FFF-4BAE-AA61-1D639D968B05}"/>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4" name="直線コネクタ 643">
          <a:extLst>
            <a:ext uri="{FF2B5EF4-FFF2-40B4-BE49-F238E27FC236}">
              <a16:creationId xmlns:a16="http://schemas.microsoft.com/office/drawing/2014/main" id="{EF394B7A-70D8-48D0-87AF-5BDD479E0B45}"/>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5" name="テキスト ボックス 644">
          <a:extLst>
            <a:ext uri="{FF2B5EF4-FFF2-40B4-BE49-F238E27FC236}">
              <a16:creationId xmlns:a16="http://schemas.microsoft.com/office/drawing/2014/main" id="{CEEA139D-CDE2-496E-B6B2-54B0C44DB6BC}"/>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6" name="直線コネクタ 645">
          <a:extLst>
            <a:ext uri="{FF2B5EF4-FFF2-40B4-BE49-F238E27FC236}">
              <a16:creationId xmlns:a16="http://schemas.microsoft.com/office/drawing/2014/main" id="{D6E7ECF8-81A5-4B53-86B4-4BE706354CEF}"/>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7" name="テキスト ボックス 646">
          <a:extLst>
            <a:ext uri="{FF2B5EF4-FFF2-40B4-BE49-F238E27FC236}">
              <a16:creationId xmlns:a16="http://schemas.microsoft.com/office/drawing/2014/main" id="{D30B85E4-7169-4085-9CE3-30C8A248211A}"/>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8" name="直線コネクタ 647">
          <a:extLst>
            <a:ext uri="{FF2B5EF4-FFF2-40B4-BE49-F238E27FC236}">
              <a16:creationId xmlns:a16="http://schemas.microsoft.com/office/drawing/2014/main" id="{5B30BC47-7F62-443E-BFD6-1E2855830ED8}"/>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9" name="テキスト ボックス 648">
          <a:extLst>
            <a:ext uri="{FF2B5EF4-FFF2-40B4-BE49-F238E27FC236}">
              <a16:creationId xmlns:a16="http://schemas.microsoft.com/office/drawing/2014/main" id="{66171615-9354-4314-A419-901FDFA3AD8B}"/>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a:extLst>
            <a:ext uri="{FF2B5EF4-FFF2-40B4-BE49-F238E27FC236}">
              <a16:creationId xmlns:a16="http://schemas.microsoft.com/office/drawing/2014/main" id="{1A7C8745-39A0-4EE6-87C2-3F6EDCC2CE6C}"/>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a:extLst>
            <a:ext uri="{FF2B5EF4-FFF2-40B4-BE49-F238E27FC236}">
              <a16:creationId xmlns:a16="http://schemas.microsoft.com/office/drawing/2014/main" id="{EAABAA41-5950-40B8-AD00-0BA97050E9A3}"/>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a:extLst>
            <a:ext uri="{FF2B5EF4-FFF2-40B4-BE49-F238E27FC236}">
              <a16:creationId xmlns:a16="http://schemas.microsoft.com/office/drawing/2014/main" id="{90803037-9FFD-4D70-BC91-DFBEFDBC5ECE}"/>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100</xdr:row>
      <xdr:rowOff>141514</xdr:rowOff>
    </xdr:to>
    <xdr:cxnSp macro="">
      <xdr:nvCxnSpPr>
        <xdr:cNvPr id="653" name="直線コネクタ 652">
          <a:extLst>
            <a:ext uri="{FF2B5EF4-FFF2-40B4-BE49-F238E27FC236}">
              <a16:creationId xmlns:a16="http://schemas.microsoft.com/office/drawing/2014/main" id="{1C954D3A-EC9D-41AB-A2AF-01632A45C3CF}"/>
            </a:ext>
          </a:extLst>
        </xdr:cNvPr>
        <xdr:cNvCxnSpPr/>
      </xdr:nvCxnSpPr>
      <xdr:spPr>
        <a:xfrm flipV="1">
          <a:off x="19947254" y="17059819"/>
          <a:ext cx="0" cy="22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145341</xdr:rowOff>
    </xdr:from>
    <xdr:ext cx="469744" cy="259045"/>
    <xdr:sp macro="" textlink="">
      <xdr:nvSpPr>
        <xdr:cNvPr id="654" name="【公民館】&#10;一人当たり面積最小値テキスト">
          <a:extLst>
            <a:ext uri="{FF2B5EF4-FFF2-40B4-BE49-F238E27FC236}">
              <a16:creationId xmlns:a16="http://schemas.microsoft.com/office/drawing/2014/main" id="{77DAA624-9AE7-4102-AD4F-568BFD958775}"/>
            </a:ext>
          </a:extLst>
        </xdr:cNvPr>
        <xdr:cNvSpPr txBox="1"/>
      </xdr:nvSpPr>
      <xdr:spPr>
        <a:xfrm>
          <a:off x="19985990" y="1728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55" name="直線コネクタ 654">
          <a:extLst>
            <a:ext uri="{FF2B5EF4-FFF2-40B4-BE49-F238E27FC236}">
              <a16:creationId xmlns:a16="http://schemas.microsoft.com/office/drawing/2014/main" id="{89F4E968-6E3B-4586-81E3-20FFC4253A57}"/>
            </a:ext>
          </a:extLst>
        </xdr:cNvPr>
        <xdr:cNvCxnSpPr/>
      </xdr:nvCxnSpPr>
      <xdr:spPr>
        <a:xfrm>
          <a:off x="19885660" y="172846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656" name="【公民館】&#10;一人当たり面積最大値テキスト">
          <a:extLst>
            <a:ext uri="{FF2B5EF4-FFF2-40B4-BE49-F238E27FC236}">
              <a16:creationId xmlns:a16="http://schemas.microsoft.com/office/drawing/2014/main" id="{709C5550-94A7-48E7-8298-F8FC67714774}"/>
            </a:ext>
          </a:extLst>
        </xdr:cNvPr>
        <xdr:cNvSpPr txBox="1"/>
      </xdr:nvSpPr>
      <xdr:spPr>
        <a:xfrm>
          <a:off x="19985990" y="1683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657" name="直線コネクタ 656">
          <a:extLst>
            <a:ext uri="{FF2B5EF4-FFF2-40B4-BE49-F238E27FC236}">
              <a16:creationId xmlns:a16="http://schemas.microsoft.com/office/drawing/2014/main" id="{FC90046F-2B97-4045-AC88-CF2967BED41E}"/>
            </a:ext>
          </a:extLst>
        </xdr:cNvPr>
        <xdr:cNvCxnSpPr/>
      </xdr:nvCxnSpPr>
      <xdr:spPr>
        <a:xfrm>
          <a:off x="19885660" y="170598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142620</xdr:rowOff>
    </xdr:from>
    <xdr:ext cx="469744" cy="259045"/>
    <xdr:sp macro="" textlink="">
      <xdr:nvSpPr>
        <xdr:cNvPr id="658" name="【公民館】&#10;一人当たり面積平均値テキスト">
          <a:extLst>
            <a:ext uri="{FF2B5EF4-FFF2-40B4-BE49-F238E27FC236}">
              <a16:creationId xmlns:a16="http://schemas.microsoft.com/office/drawing/2014/main" id="{6DB4E966-546A-4D3E-ADE1-95522AD2F20D}"/>
            </a:ext>
          </a:extLst>
        </xdr:cNvPr>
        <xdr:cNvSpPr txBox="1"/>
      </xdr:nvSpPr>
      <xdr:spPr>
        <a:xfrm>
          <a:off x="19985990" y="17114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164193</xdr:rowOff>
    </xdr:from>
    <xdr:to>
      <xdr:col>116</xdr:col>
      <xdr:colOff>114300</xdr:colOff>
      <xdr:row>100</xdr:row>
      <xdr:rowOff>94343</xdr:rowOff>
    </xdr:to>
    <xdr:sp macro="" textlink="">
      <xdr:nvSpPr>
        <xdr:cNvPr id="659" name="フローチャート: 判断 658">
          <a:extLst>
            <a:ext uri="{FF2B5EF4-FFF2-40B4-BE49-F238E27FC236}">
              <a16:creationId xmlns:a16="http://schemas.microsoft.com/office/drawing/2014/main" id="{FFFACA5E-D1B3-498A-9A1F-F5E3E66466E0}"/>
            </a:ext>
          </a:extLst>
        </xdr:cNvPr>
        <xdr:cNvSpPr/>
      </xdr:nvSpPr>
      <xdr:spPr>
        <a:xfrm>
          <a:off x="19904710" y="171415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98879</xdr:rowOff>
    </xdr:from>
    <xdr:to>
      <xdr:col>112</xdr:col>
      <xdr:colOff>38100</xdr:colOff>
      <xdr:row>108</xdr:row>
      <xdr:rowOff>29029</xdr:rowOff>
    </xdr:to>
    <xdr:sp macro="" textlink="">
      <xdr:nvSpPr>
        <xdr:cNvPr id="660" name="フローチャート: 判断 659">
          <a:extLst>
            <a:ext uri="{FF2B5EF4-FFF2-40B4-BE49-F238E27FC236}">
              <a16:creationId xmlns:a16="http://schemas.microsoft.com/office/drawing/2014/main" id="{D36821FF-1F8E-417F-B911-023AD94E335A}"/>
            </a:ext>
          </a:extLst>
        </xdr:cNvPr>
        <xdr:cNvSpPr/>
      </xdr:nvSpPr>
      <xdr:spPr>
        <a:xfrm>
          <a:off x="19161760" y="1844021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661" name="フローチャート: 判断 660">
          <a:extLst>
            <a:ext uri="{FF2B5EF4-FFF2-40B4-BE49-F238E27FC236}">
              <a16:creationId xmlns:a16="http://schemas.microsoft.com/office/drawing/2014/main" id="{040ED66B-6C17-40C1-9B57-4E6D62FFF2E9}"/>
            </a:ext>
          </a:extLst>
        </xdr:cNvPr>
        <xdr:cNvSpPr/>
      </xdr:nvSpPr>
      <xdr:spPr>
        <a:xfrm>
          <a:off x="18345150" y="1818467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E110C718-44A5-45CC-9985-42BB6329CD5B}"/>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2842AC24-8247-4DCB-BEB1-BDDC96BF9745}"/>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B6804E28-B96A-4BB5-895C-31D3442FD71F}"/>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743C6DE2-5435-4663-BF06-C29B2A434956}"/>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F7FC460B-802D-4408-8299-73E7EADE10DD}"/>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33564</xdr:rowOff>
    </xdr:from>
    <xdr:to>
      <xdr:col>116</xdr:col>
      <xdr:colOff>114300</xdr:colOff>
      <xdr:row>99</xdr:row>
      <xdr:rowOff>135164</xdr:rowOff>
    </xdr:to>
    <xdr:sp macro="" textlink="">
      <xdr:nvSpPr>
        <xdr:cNvPr id="667" name="楕円 666">
          <a:extLst>
            <a:ext uri="{FF2B5EF4-FFF2-40B4-BE49-F238E27FC236}">
              <a16:creationId xmlns:a16="http://schemas.microsoft.com/office/drawing/2014/main" id="{17876C6C-3E4F-44BF-AFEB-EA34C5A4A270}"/>
            </a:ext>
          </a:extLst>
        </xdr:cNvPr>
        <xdr:cNvSpPr/>
      </xdr:nvSpPr>
      <xdr:spPr>
        <a:xfrm>
          <a:off x="19904710" y="1700520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98</xdr:row>
      <xdr:rowOff>158041</xdr:rowOff>
    </xdr:from>
    <xdr:ext cx="469744" cy="259045"/>
    <xdr:sp macro="" textlink="">
      <xdr:nvSpPr>
        <xdr:cNvPr id="668" name="【公民館】&#10;一人当たり面積該当値テキスト">
          <a:extLst>
            <a:ext uri="{FF2B5EF4-FFF2-40B4-BE49-F238E27FC236}">
              <a16:creationId xmlns:a16="http://schemas.microsoft.com/office/drawing/2014/main" id="{485BA609-4C2A-4D27-8424-BDDB604E5284}"/>
            </a:ext>
          </a:extLst>
        </xdr:cNvPr>
        <xdr:cNvSpPr txBox="1"/>
      </xdr:nvSpPr>
      <xdr:spPr>
        <a:xfrm>
          <a:off x="19985990" y="1696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98879</xdr:rowOff>
    </xdr:from>
    <xdr:to>
      <xdr:col>112</xdr:col>
      <xdr:colOff>38100</xdr:colOff>
      <xdr:row>100</xdr:row>
      <xdr:rowOff>29029</xdr:rowOff>
    </xdr:to>
    <xdr:sp macro="" textlink="">
      <xdr:nvSpPr>
        <xdr:cNvPr id="669" name="楕円 668">
          <a:extLst>
            <a:ext uri="{FF2B5EF4-FFF2-40B4-BE49-F238E27FC236}">
              <a16:creationId xmlns:a16="http://schemas.microsoft.com/office/drawing/2014/main" id="{93634C44-3F0E-4375-8E81-75B4FB1B4774}"/>
            </a:ext>
          </a:extLst>
        </xdr:cNvPr>
        <xdr:cNvSpPr/>
      </xdr:nvSpPr>
      <xdr:spPr>
        <a:xfrm>
          <a:off x="19161760" y="1706861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84364</xdr:rowOff>
    </xdr:from>
    <xdr:to>
      <xdr:col>116</xdr:col>
      <xdr:colOff>63500</xdr:colOff>
      <xdr:row>99</xdr:row>
      <xdr:rowOff>149679</xdr:rowOff>
    </xdr:to>
    <xdr:cxnSp macro="">
      <xdr:nvCxnSpPr>
        <xdr:cNvPr id="670" name="直線コネクタ 669">
          <a:extLst>
            <a:ext uri="{FF2B5EF4-FFF2-40B4-BE49-F238E27FC236}">
              <a16:creationId xmlns:a16="http://schemas.microsoft.com/office/drawing/2014/main" id="{95409D9F-333E-4B7F-A7DE-CE4886E6F37E}"/>
            </a:ext>
          </a:extLst>
        </xdr:cNvPr>
        <xdr:cNvCxnSpPr/>
      </xdr:nvCxnSpPr>
      <xdr:spPr>
        <a:xfrm flipV="1">
          <a:off x="19204940" y="17059819"/>
          <a:ext cx="742950" cy="6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20156</xdr:rowOff>
    </xdr:from>
    <xdr:ext cx="469744" cy="259045"/>
    <xdr:sp macro="" textlink="">
      <xdr:nvSpPr>
        <xdr:cNvPr id="671" name="n_1aveValue【公民館】&#10;一人当たり面積">
          <a:extLst>
            <a:ext uri="{FF2B5EF4-FFF2-40B4-BE49-F238E27FC236}">
              <a16:creationId xmlns:a16="http://schemas.microsoft.com/office/drawing/2014/main" id="{B8C420B5-D051-44AD-9D2F-E1D177ED42E7}"/>
            </a:ext>
          </a:extLst>
        </xdr:cNvPr>
        <xdr:cNvSpPr txBox="1"/>
      </xdr:nvSpPr>
      <xdr:spPr>
        <a:xfrm>
          <a:off x="18982132" y="1853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672" name="n_2aveValue【公民館】&#10;一人当たり面積">
          <a:extLst>
            <a:ext uri="{FF2B5EF4-FFF2-40B4-BE49-F238E27FC236}">
              <a16:creationId xmlns:a16="http://schemas.microsoft.com/office/drawing/2014/main" id="{BD599B6A-CD2C-435A-965B-359E8F6795A5}"/>
            </a:ext>
          </a:extLst>
        </xdr:cNvPr>
        <xdr:cNvSpPr txBox="1"/>
      </xdr:nvSpPr>
      <xdr:spPr>
        <a:xfrm>
          <a:off x="18182032" y="179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45556</xdr:rowOff>
    </xdr:from>
    <xdr:ext cx="469744" cy="259045"/>
    <xdr:sp macro="" textlink="">
      <xdr:nvSpPr>
        <xdr:cNvPr id="673" name="n_1mainValue【公民館】&#10;一人当たり面積">
          <a:extLst>
            <a:ext uri="{FF2B5EF4-FFF2-40B4-BE49-F238E27FC236}">
              <a16:creationId xmlns:a16="http://schemas.microsoft.com/office/drawing/2014/main" id="{D9ADB934-8277-4FF5-B883-50AD399F08DF}"/>
            </a:ext>
          </a:extLst>
        </xdr:cNvPr>
        <xdr:cNvSpPr txBox="1"/>
      </xdr:nvSpPr>
      <xdr:spPr>
        <a:xfrm>
          <a:off x="18982132" y="1684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a:extLst>
            <a:ext uri="{FF2B5EF4-FFF2-40B4-BE49-F238E27FC236}">
              <a16:creationId xmlns:a16="http://schemas.microsoft.com/office/drawing/2014/main" id="{C419E3D9-8FBF-4015-9EA2-D98CA64F1090}"/>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a:extLst>
            <a:ext uri="{FF2B5EF4-FFF2-40B4-BE49-F238E27FC236}">
              <a16:creationId xmlns:a16="http://schemas.microsoft.com/office/drawing/2014/main" id="{1A4283B0-591B-4ABC-947F-B9ED77495D51}"/>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a:extLst>
            <a:ext uri="{FF2B5EF4-FFF2-40B4-BE49-F238E27FC236}">
              <a16:creationId xmlns:a16="http://schemas.microsoft.com/office/drawing/2014/main" id="{E37ADB70-347D-4DF3-8D75-7F9F21406C26}"/>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橋梁・トンネル及び公民館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en-US" sz="1300">
              <a:latin typeface="ＭＳ Ｐゴシック" panose="020B0600070205080204" pitchFamily="50" charset="-128"/>
              <a:ea typeface="ＭＳ Ｐゴシック" panose="020B0600070205080204" pitchFamily="50" charset="-128"/>
            </a:rPr>
            <a:t>類似団体内平均と比較して有形固定資産減価償却率が高くなっている。また、児童館では類似団体内平均との比較では低い状況にあるが、水準としては高いといえる。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橋梁・トンネルについては当市においても問題意識をもって取り組んでおり、全橋梁について老朽度合いを調査したうえで、計画的に改修及び架け替えを実施している。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及び児童館についても施設の老朽度合いは進んでいると捉えてはいるが、施設の適正配置といった観点から総量抑制・複合化（学校など他施設の空きスペースの活用）などを検討する必要があり、課題は多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・一人当たり面積については、学校、児童館、公民館において類似団体内平均と比較して高い状況にある。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今後の人口減少社会を踏まえると、学校の統廃合やそれに合わせた児童館・公民館の適正配置を一層図っていく必要がある。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9F4FECD-1981-467D-B118-CA5D88908632}"/>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425F911-055F-4B64-AA00-131CF01D8DAC}"/>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6FB0E9B-9501-428C-87C5-13C7610A5667}"/>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C4E9B9E-C28D-4E9B-9CEF-A46923004EB3}"/>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2DDD6DA-2B7B-40AD-9E76-D8568D2D4BDD}"/>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CA60236-CF4C-40A3-A79C-B0B7A043C29C}"/>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4B94C8F-0C5A-4C45-94BF-DFD5DE7DE668}"/>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BCB0782-5A70-4D70-AF79-7BAF8CEA43B3}"/>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138649E-C1F4-43C3-9514-9597977723C4}"/>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E8BA757-AAE6-4E7A-8FEE-E42ACB127037}"/>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174,050
173,332
524.20
82,655,028
81,924,880
525,684
42,324,533
89,577,409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4901845-8060-4B5D-9DC6-BD3FBDD89935}"/>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71FFBEA-C87F-4A5C-82E8-9F141157066D}"/>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DE78A69-ABF2-4BF9-B961-FE91D9C25A4C}"/>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FF679FB-986A-41CB-AF67-1A71A0618B52}"/>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7AF42E0-3A71-4DAB-AD38-5A7AB146FFFD}"/>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40A42A4-E236-4197-AF9D-D7BE0A3347BF}"/>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865C4A5-175D-4FB3-B6C6-1996FE89B8D4}"/>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9BBE1B7-78E2-418A-85AE-CA340CF90A4E}"/>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A82C447-F0D4-45ED-BC21-9E9211EBB1FF}"/>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4FE867F-5556-40D3-A545-A3B27062F347}"/>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89D443C-0EDB-418A-8D6E-A5CB18ABF428}"/>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F54446C-2AA3-4B8F-9B19-4001A7BA15B6}"/>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986F114-1090-47EE-9FB6-382A01324ADF}"/>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A397978-7204-4007-9768-15BA045433AD}"/>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FCB7F5C-AB98-4C23-814F-1C81348456EA}"/>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D0BA037-D053-49AA-8757-34F3109B0F48}"/>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F2594B8-8D76-4011-8620-106FDC7D1EDB}"/>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0A63E32-892A-4296-A482-076BE1794F7E}"/>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D9983154-299F-4293-8216-60DDD0CB87AB}"/>
            </a:ext>
          </a:extLst>
        </xdr:cNvPr>
        <xdr:cNvSpPr txBox="1"/>
      </xdr:nvSpPr>
      <xdr:spPr>
        <a:xfrm>
          <a:off x="645160" y="31076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025F170-E03F-4119-86DE-FE68E0E84F9F}"/>
            </a:ext>
          </a:extLst>
        </xdr:cNvPr>
        <xdr:cNvSpPr txBox="1"/>
      </xdr:nvSpPr>
      <xdr:spPr>
        <a:xfrm>
          <a:off x="64516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8626F74-8D8D-46AA-BB1F-2ACC2413A475}"/>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D6C7ED8-9931-41D8-B937-45F183F287B2}"/>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6BBAA88-8950-45BB-967A-E026783444F0}"/>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81C054D-AEE2-4E4E-9B4B-629984B65F0C}"/>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58C145D-2E79-4E27-A4A9-2345FD866605}"/>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B00B76A-A34E-47A3-BA07-852DFE0FA023}"/>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CD6901C-A525-4E5D-B03A-2815DFBFED34}"/>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1AFE569-860F-4E93-869A-2B5A272082E1}"/>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241057F-5A71-4B03-A378-725A459489B6}"/>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4F4D6A8-1105-4D25-8AD5-21B89DD07B7E}"/>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72441653-0F2F-4D73-8B6B-35DF118CE6FC}"/>
            </a:ext>
          </a:extLst>
        </xdr:cNvPr>
        <xdr:cNvSpPr txBox="1"/>
      </xdr:nvSpPr>
      <xdr:spPr>
        <a:xfrm>
          <a:off x="343701" y="7475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a:extLst>
            <a:ext uri="{FF2B5EF4-FFF2-40B4-BE49-F238E27FC236}">
              <a16:creationId xmlns:a16="http://schemas.microsoft.com/office/drawing/2014/main" id="{6B1A0DE1-A155-46BD-9FAD-C8289FDDD101}"/>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a:extLst>
            <a:ext uri="{FF2B5EF4-FFF2-40B4-BE49-F238E27FC236}">
              <a16:creationId xmlns:a16="http://schemas.microsoft.com/office/drawing/2014/main" id="{85812FF5-B67B-474D-B477-46DA74209675}"/>
            </a:ext>
          </a:extLst>
        </xdr:cNvPr>
        <xdr:cNvSpPr txBox="1"/>
      </xdr:nvSpPr>
      <xdr:spPr>
        <a:xfrm>
          <a:off x="343701" y="715311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a:extLst>
            <a:ext uri="{FF2B5EF4-FFF2-40B4-BE49-F238E27FC236}">
              <a16:creationId xmlns:a16="http://schemas.microsoft.com/office/drawing/2014/main" id="{EC55347D-6046-4E60-BD0C-55503F0ACE89}"/>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F8D26735-1172-4302-BC3C-96618C21FCB3}"/>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a:extLst>
            <a:ext uri="{FF2B5EF4-FFF2-40B4-BE49-F238E27FC236}">
              <a16:creationId xmlns:a16="http://schemas.microsoft.com/office/drawing/2014/main" id="{A52E5B8E-903A-4D5A-82EA-3108F94F3582}"/>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1FC89F62-BB87-4EA4-8C09-99D60BF30621}"/>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a:extLst>
            <a:ext uri="{FF2B5EF4-FFF2-40B4-BE49-F238E27FC236}">
              <a16:creationId xmlns:a16="http://schemas.microsoft.com/office/drawing/2014/main" id="{A2C1CFA2-5926-4A56-85A8-A71036E31934}"/>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1E0A6B91-B051-4C16-A1A0-AD43C880F732}"/>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a:extLst>
            <a:ext uri="{FF2B5EF4-FFF2-40B4-BE49-F238E27FC236}">
              <a16:creationId xmlns:a16="http://schemas.microsoft.com/office/drawing/2014/main" id="{F66A7394-C651-4487-B351-78EB13DBFFE0}"/>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33ED3F2D-84DD-4B9D-A0A5-4C75AD165774}"/>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a:extLst>
            <a:ext uri="{FF2B5EF4-FFF2-40B4-BE49-F238E27FC236}">
              <a16:creationId xmlns:a16="http://schemas.microsoft.com/office/drawing/2014/main" id="{A0641AC4-D40D-4765-A99B-405CCF3FA42F}"/>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a:extLst>
            <a:ext uri="{FF2B5EF4-FFF2-40B4-BE49-F238E27FC236}">
              <a16:creationId xmlns:a16="http://schemas.microsoft.com/office/drawing/2014/main" id="{7C3C2554-1366-4D06-9A97-D451B312EAE0}"/>
            </a:ext>
          </a:extLst>
        </xdr:cNvPr>
        <xdr:cNvSpPr txBox="1"/>
      </xdr:nvSpPr>
      <xdr:spPr>
        <a:xfrm>
          <a:off x="343701" y="55164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a:extLst>
            <a:ext uri="{FF2B5EF4-FFF2-40B4-BE49-F238E27FC236}">
              <a16:creationId xmlns:a16="http://schemas.microsoft.com/office/drawing/2014/main" id="{6EC04ABB-4D03-46B7-BFA7-C962028466F7}"/>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a:extLst>
            <a:ext uri="{FF2B5EF4-FFF2-40B4-BE49-F238E27FC236}">
              <a16:creationId xmlns:a16="http://schemas.microsoft.com/office/drawing/2014/main" id="{4268BD75-CE8E-4DB7-BB18-2D2D4D4C2836}"/>
            </a:ext>
          </a:extLst>
        </xdr:cNvPr>
        <xdr:cNvSpPr txBox="1"/>
      </xdr:nvSpPr>
      <xdr:spPr>
        <a:xfrm>
          <a:off x="2738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C578070-55FF-4C41-AEE1-7EE938E01BFB}"/>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115389</xdr:rowOff>
    </xdr:from>
    <xdr:to>
      <xdr:col>24</xdr:col>
      <xdr:colOff>62865</xdr:colOff>
      <xdr:row>40</xdr:row>
      <xdr:rowOff>161109</xdr:rowOff>
    </xdr:to>
    <xdr:cxnSp macro="">
      <xdr:nvCxnSpPr>
        <xdr:cNvPr id="58" name="直線コネクタ 57">
          <a:extLst>
            <a:ext uri="{FF2B5EF4-FFF2-40B4-BE49-F238E27FC236}">
              <a16:creationId xmlns:a16="http://schemas.microsoft.com/office/drawing/2014/main" id="{317D6F6E-2310-49A1-83ED-C84E466A777D}"/>
            </a:ext>
          </a:extLst>
        </xdr:cNvPr>
        <xdr:cNvCxnSpPr/>
      </xdr:nvCxnSpPr>
      <xdr:spPr>
        <a:xfrm flipV="1">
          <a:off x="4173855" y="5601789"/>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164936</xdr:rowOff>
    </xdr:from>
    <xdr:ext cx="405111" cy="259045"/>
    <xdr:sp macro="" textlink="">
      <xdr:nvSpPr>
        <xdr:cNvPr id="59" name="【図書館】&#10;有形固定資産減価償却率最小値テキスト">
          <a:extLst>
            <a:ext uri="{FF2B5EF4-FFF2-40B4-BE49-F238E27FC236}">
              <a16:creationId xmlns:a16="http://schemas.microsoft.com/office/drawing/2014/main" id="{7E718A53-F041-4C78-9051-6242E867C4D8}"/>
            </a:ext>
          </a:extLst>
        </xdr:cNvPr>
        <xdr:cNvSpPr txBox="1"/>
      </xdr:nvSpPr>
      <xdr:spPr>
        <a:xfrm>
          <a:off x="4212590" y="70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161109</xdr:rowOff>
    </xdr:from>
    <xdr:to>
      <xdr:col>24</xdr:col>
      <xdr:colOff>152400</xdr:colOff>
      <xdr:row>40</xdr:row>
      <xdr:rowOff>161109</xdr:rowOff>
    </xdr:to>
    <xdr:cxnSp macro="">
      <xdr:nvCxnSpPr>
        <xdr:cNvPr id="60" name="直線コネクタ 59">
          <a:extLst>
            <a:ext uri="{FF2B5EF4-FFF2-40B4-BE49-F238E27FC236}">
              <a16:creationId xmlns:a16="http://schemas.microsoft.com/office/drawing/2014/main" id="{583A77A0-0FCD-43F7-8F8D-36C1409E0CF1}"/>
            </a:ext>
          </a:extLst>
        </xdr:cNvPr>
        <xdr:cNvCxnSpPr/>
      </xdr:nvCxnSpPr>
      <xdr:spPr>
        <a:xfrm>
          <a:off x="4112260" y="70210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62066</xdr:rowOff>
    </xdr:from>
    <xdr:ext cx="405111" cy="259045"/>
    <xdr:sp macro="" textlink="">
      <xdr:nvSpPr>
        <xdr:cNvPr id="61" name="【図書館】&#10;有形固定資産減価償却率最大値テキスト">
          <a:extLst>
            <a:ext uri="{FF2B5EF4-FFF2-40B4-BE49-F238E27FC236}">
              <a16:creationId xmlns:a16="http://schemas.microsoft.com/office/drawing/2014/main" id="{68C17A8F-DD50-46F4-B723-255CF7246960}"/>
            </a:ext>
          </a:extLst>
        </xdr:cNvPr>
        <xdr:cNvSpPr txBox="1"/>
      </xdr:nvSpPr>
      <xdr:spPr>
        <a:xfrm>
          <a:off x="4212590" y="5373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115389</xdr:rowOff>
    </xdr:from>
    <xdr:to>
      <xdr:col>24</xdr:col>
      <xdr:colOff>152400</xdr:colOff>
      <xdr:row>32</xdr:row>
      <xdr:rowOff>115389</xdr:rowOff>
    </xdr:to>
    <xdr:cxnSp macro="">
      <xdr:nvCxnSpPr>
        <xdr:cNvPr id="62" name="直線コネクタ 61">
          <a:extLst>
            <a:ext uri="{FF2B5EF4-FFF2-40B4-BE49-F238E27FC236}">
              <a16:creationId xmlns:a16="http://schemas.microsoft.com/office/drawing/2014/main" id="{A532528D-E12A-46E0-ACA7-4ACDA61F4232}"/>
            </a:ext>
          </a:extLst>
        </xdr:cNvPr>
        <xdr:cNvCxnSpPr/>
      </xdr:nvCxnSpPr>
      <xdr:spPr>
        <a:xfrm>
          <a:off x="4112260" y="56017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98896</xdr:rowOff>
    </xdr:from>
    <xdr:ext cx="405111" cy="259045"/>
    <xdr:sp macro="" textlink="">
      <xdr:nvSpPr>
        <xdr:cNvPr id="63" name="【図書館】&#10;有形固定資産減価償却率平均値テキスト">
          <a:extLst>
            <a:ext uri="{FF2B5EF4-FFF2-40B4-BE49-F238E27FC236}">
              <a16:creationId xmlns:a16="http://schemas.microsoft.com/office/drawing/2014/main" id="{A1DA1B11-7550-49AC-B035-D8C3E265FF6D}"/>
            </a:ext>
          </a:extLst>
        </xdr:cNvPr>
        <xdr:cNvSpPr txBox="1"/>
      </xdr:nvSpPr>
      <xdr:spPr>
        <a:xfrm>
          <a:off x="4212590" y="66101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76019</xdr:rowOff>
    </xdr:from>
    <xdr:to>
      <xdr:col>24</xdr:col>
      <xdr:colOff>114300</xdr:colOff>
      <xdr:row>40</xdr:row>
      <xdr:rowOff>6169</xdr:rowOff>
    </xdr:to>
    <xdr:sp macro="" textlink="">
      <xdr:nvSpPr>
        <xdr:cNvPr id="64" name="フローチャート: 判断 63">
          <a:extLst>
            <a:ext uri="{FF2B5EF4-FFF2-40B4-BE49-F238E27FC236}">
              <a16:creationId xmlns:a16="http://schemas.microsoft.com/office/drawing/2014/main" id="{4EC524DA-4C13-4685-814E-F9A44B7740F7}"/>
            </a:ext>
          </a:extLst>
        </xdr:cNvPr>
        <xdr:cNvSpPr/>
      </xdr:nvSpPr>
      <xdr:spPr>
        <a:xfrm>
          <a:off x="4131310" y="676256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41</xdr:row>
      <xdr:rowOff>144599</xdr:rowOff>
    </xdr:from>
    <xdr:to>
      <xdr:col>20</xdr:col>
      <xdr:colOff>38100</xdr:colOff>
      <xdr:row>42</xdr:row>
      <xdr:rowOff>74749</xdr:rowOff>
    </xdr:to>
    <xdr:sp macro="" textlink="">
      <xdr:nvSpPr>
        <xdr:cNvPr id="65" name="フローチャート: 判断 64">
          <a:extLst>
            <a:ext uri="{FF2B5EF4-FFF2-40B4-BE49-F238E27FC236}">
              <a16:creationId xmlns:a16="http://schemas.microsoft.com/office/drawing/2014/main" id="{99E8F627-CA43-4986-A5CA-50E568CB3060}"/>
            </a:ext>
          </a:extLst>
        </xdr:cNvPr>
        <xdr:cNvSpPr/>
      </xdr:nvSpPr>
      <xdr:spPr>
        <a:xfrm>
          <a:off x="3388360" y="717214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77651</xdr:rowOff>
    </xdr:from>
    <xdr:to>
      <xdr:col>15</xdr:col>
      <xdr:colOff>101600</xdr:colOff>
      <xdr:row>41</xdr:row>
      <xdr:rowOff>7801</xdr:rowOff>
    </xdr:to>
    <xdr:sp macro="" textlink="">
      <xdr:nvSpPr>
        <xdr:cNvPr id="66" name="フローチャート: 判断 65">
          <a:extLst>
            <a:ext uri="{FF2B5EF4-FFF2-40B4-BE49-F238E27FC236}">
              <a16:creationId xmlns:a16="http://schemas.microsoft.com/office/drawing/2014/main" id="{B6C716FD-8CAD-48AF-9537-C5E26E8B5384}"/>
            </a:ext>
          </a:extLst>
        </xdr:cNvPr>
        <xdr:cNvSpPr/>
      </xdr:nvSpPr>
      <xdr:spPr>
        <a:xfrm>
          <a:off x="2571750" y="693565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A1E07BB-3472-437D-858A-7791F0022B7F}"/>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5CB32D9-F6B8-4DA5-9139-914DABC5F305}"/>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1FF3C06-CC6D-42BB-B426-FDD8A7695D59}"/>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A0CA32C-4432-4A9D-8B95-56B3BA634EAB}"/>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B72381D-69AD-46FC-BDEB-9DD123DDFEF3}"/>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110309</xdr:rowOff>
    </xdr:from>
    <xdr:to>
      <xdr:col>24</xdr:col>
      <xdr:colOff>114300</xdr:colOff>
      <xdr:row>41</xdr:row>
      <xdr:rowOff>40459</xdr:rowOff>
    </xdr:to>
    <xdr:sp macro="" textlink="">
      <xdr:nvSpPr>
        <xdr:cNvPr id="72" name="楕円 71">
          <a:extLst>
            <a:ext uri="{FF2B5EF4-FFF2-40B4-BE49-F238E27FC236}">
              <a16:creationId xmlns:a16="http://schemas.microsoft.com/office/drawing/2014/main" id="{FBE6A909-406C-4CDF-BCA6-1C33BFE9AF9C}"/>
            </a:ext>
          </a:extLst>
        </xdr:cNvPr>
        <xdr:cNvSpPr/>
      </xdr:nvSpPr>
      <xdr:spPr>
        <a:xfrm>
          <a:off x="4131310" y="696640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25236</xdr:rowOff>
    </xdr:from>
    <xdr:ext cx="405111" cy="259045"/>
    <xdr:sp macro="" textlink="">
      <xdr:nvSpPr>
        <xdr:cNvPr id="73" name="【図書館】&#10;有形固定資産減価償却率該当値テキスト">
          <a:extLst>
            <a:ext uri="{FF2B5EF4-FFF2-40B4-BE49-F238E27FC236}">
              <a16:creationId xmlns:a16="http://schemas.microsoft.com/office/drawing/2014/main" id="{B9687194-E1F0-4C19-8B2E-8AEEC55BAC32}"/>
            </a:ext>
          </a:extLst>
        </xdr:cNvPr>
        <xdr:cNvSpPr txBox="1"/>
      </xdr:nvSpPr>
      <xdr:spPr>
        <a:xfrm>
          <a:off x="4212590" y="6879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4173</xdr:rowOff>
    </xdr:from>
    <xdr:to>
      <xdr:col>20</xdr:col>
      <xdr:colOff>38100</xdr:colOff>
      <xdr:row>41</xdr:row>
      <xdr:rowOff>105773</xdr:rowOff>
    </xdr:to>
    <xdr:sp macro="" textlink="">
      <xdr:nvSpPr>
        <xdr:cNvPr id="74" name="楕円 73">
          <a:extLst>
            <a:ext uri="{FF2B5EF4-FFF2-40B4-BE49-F238E27FC236}">
              <a16:creationId xmlns:a16="http://schemas.microsoft.com/office/drawing/2014/main" id="{6BCAFDE1-9B18-4C08-B61C-C3E6A2E8F455}"/>
            </a:ext>
          </a:extLst>
        </xdr:cNvPr>
        <xdr:cNvSpPr/>
      </xdr:nvSpPr>
      <xdr:spPr>
        <a:xfrm>
          <a:off x="3388360" y="70355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161109</xdr:rowOff>
    </xdr:from>
    <xdr:to>
      <xdr:col>24</xdr:col>
      <xdr:colOff>63500</xdr:colOff>
      <xdr:row>41</xdr:row>
      <xdr:rowOff>54973</xdr:rowOff>
    </xdr:to>
    <xdr:cxnSp macro="">
      <xdr:nvCxnSpPr>
        <xdr:cNvPr id="75" name="直線コネクタ 74">
          <a:extLst>
            <a:ext uri="{FF2B5EF4-FFF2-40B4-BE49-F238E27FC236}">
              <a16:creationId xmlns:a16="http://schemas.microsoft.com/office/drawing/2014/main" id="{C877C5E9-3F42-48FF-A548-EA9FEA829657}"/>
            </a:ext>
          </a:extLst>
        </xdr:cNvPr>
        <xdr:cNvCxnSpPr/>
      </xdr:nvCxnSpPr>
      <xdr:spPr>
        <a:xfrm flipV="1">
          <a:off x="3431540" y="7021014"/>
          <a:ext cx="74295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42</xdr:row>
      <xdr:rowOff>65876</xdr:rowOff>
    </xdr:from>
    <xdr:ext cx="405111" cy="259045"/>
    <xdr:sp macro="" textlink="">
      <xdr:nvSpPr>
        <xdr:cNvPr id="76" name="n_1aveValue【図書館】&#10;有形固定資産減価償却率">
          <a:extLst>
            <a:ext uri="{FF2B5EF4-FFF2-40B4-BE49-F238E27FC236}">
              <a16:creationId xmlns:a16="http://schemas.microsoft.com/office/drawing/2014/main" id="{6416E2D5-6E78-4509-BFBD-66D9065D487A}"/>
            </a:ext>
          </a:extLst>
        </xdr:cNvPr>
        <xdr:cNvSpPr txBox="1"/>
      </xdr:nvSpPr>
      <xdr:spPr>
        <a:xfrm>
          <a:off x="3239144" y="726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24328</xdr:rowOff>
    </xdr:from>
    <xdr:ext cx="405111" cy="259045"/>
    <xdr:sp macro="" textlink="">
      <xdr:nvSpPr>
        <xdr:cNvPr id="77" name="n_2aveValue【図書館】&#10;有形固定資産減価償却率">
          <a:extLst>
            <a:ext uri="{FF2B5EF4-FFF2-40B4-BE49-F238E27FC236}">
              <a16:creationId xmlns:a16="http://schemas.microsoft.com/office/drawing/2014/main" id="{CFD25B0F-766D-4875-A6EF-335ED2486113}"/>
            </a:ext>
          </a:extLst>
        </xdr:cNvPr>
        <xdr:cNvSpPr txBox="1"/>
      </xdr:nvSpPr>
      <xdr:spPr>
        <a:xfrm>
          <a:off x="2439044" y="6707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122300</xdr:rowOff>
    </xdr:from>
    <xdr:ext cx="405111" cy="259045"/>
    <xdr:sp macro="" textlink="">
      <xdr:nvSpPr>
        <xdr:cNvPr id="78" name="n_1mainValue【図書館】&#10;有形固定資産減価償却率">
          <a:extLst>
            <a:ext uri="{FF2B5EF4-FFF2-40B4-BE49-F238E27FC236}">
              <a16:creationId xmlns:a16="http://schemas.microsoft.com/office/drawing/2014/main" id="{23AA1589-6687-491A-86A9-296DE6E992A8}"/>
            </a:ext>
          </a:extLst>
        </xdr:cNvPr>
        <xdr:cNvSpPr txBox="1"/>
      </xdr:nvSpPr>
      <xdr:spPr>
        <a:xfrm>
          <a:off x="3239144" y="6810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251CCA91-6262-4859-BEA0-0267CA9E9B17}"/>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83C509C1-12F1-4C03-AD58-C315E2467123}"/>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7310698B-B781-438F-A4E3-CAE43F7313EA}"/>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D1F8A328-EC62-48CC-9E09-B62EDEEA33DE}"/>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151B4149-A4D3-41D9-9010-5D80DB711CFC}"/>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6C498F30-3C1D-40EE-9D97-62C5377638A4}"/>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6C41E0AC-7A60-4DA6-8DAA-141F267D6B6A}"/>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D403A851-D160-4704-B455-AA47A8657ED7}"/>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a:extLst>
            <a:ext uri="{FF2B5EF4-FFF2-40B4-BE49-F238E27FC236}">
              <a16:creationId xmlns:a16="http://schemas.microsoft.com/office/drawing/2014/main" id="{36739F0E-F5BE-4CB9-AA9E-3F104CAE381C}"/>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74AEFA92-C92A-405A-9896-7CE3C22388E0}"/>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9" name="テキスト ボックス 88">
          <a:extLst>
            <a:ext uri="{FF2B5EF4-FFF2-40B4-BE49-F238E27FC236}">
              <a16:creationId xmlns:a16="http://schemas.microsoft.com/office/drawing/2014/main" id="{EF573C5B-0D02-4CEF-866B-9D665FF87B93}"/>
            </a:ext>
          </a:extLst>
        </xdr:cNvPr>
        <xdr:cNvSpPr txBox="1"/>
      </xdr:nvSpPr>
      <xdr:spPr>
        <a:xfrm>
          <a:off x="552722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B61EC593-9B13-4671-8A9F-3AB3A274771C}"/>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904CD4BF-76C5-4B6C-B213-5750CAF3162B}"/>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530F5F06-F950-48CC-AD9D-93B1993CDF27}"/>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a:extLst>
            <a:ext uri="{FF2B5EF4-FFF2-40B4-BE49-F238E27FC236}">
              <a16:creationId xmlns:a16="http://schemas.microsoft.com/office/drawing/2014/main" id="{A267C85A-D421-4B21-BA4D-87E82FD26917}"/>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64D292A6-CA69-4882-AE6A-40CC3915BBE9}"/>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a:extLst>
            <a:ext uri="{FF2B5EF4-FFF2-40B4-BE49-F238E27FC236}">
              <a16:creationId xmlns:a16="http://schemas.microsoft.com/office/drawing/2014/main" id="{502A42AE-E71B-4423-AC89-39F3764434B9}"/>
            </a:ext>
          </a:extLst>
        </xdr:cNvPr>
        <xdr:cNvSpPr txBox="1"/>
      </xdr:nvSpPr>
      <xdr:spPr>
        <a:xfrm>
          <a:off x="5527221"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D89DF3E2-C3FC-41D6-8830-AEE04E0AC73B}"/>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a:extLst>
            <a:ext uri="{FF2B5EF4-FFF2-40B4-BE49-F238E27FC236}">
              <a16:creationId xmlns:a16="http://schemas.microsoft.com/office/drawing/2014/main" id="{4F4E307C-8C57-4D90-AFEF-A22C5CCA874E}"/>
            </a:ext>
          </a:extLst>
        </xdr:cNvPr>
        <xdr:cNvSpPr txBox="1"/>
      </xdr:nvSpPr>
      <xdr:spPr>
        <a:xfrm>
          <a:off x="5527221"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AFAE7BE1-E96D-4915-AED6-D7CA87C0BC90}"/>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a:extLst>
            <a:ext uri="{FF2B5EF4-FFF2-40B4-BE49-F238E27FC236}">
              <a16:creationId xmlns:a16="http://schemas.microsoft.com/office/drawing/2014/main" id="{31AD35A2-B7AC-4DB4-BD69-08F4D08EBCA5}"/>
            </a:ext>
          </a:extLst>
        </xdr:cNvPr>
        <xdr:cNvSpPr txBox="1"/>
      </xdr:nvSpPr>
      <xdr:spPr>
        <a:xfrm>
          <a:off x="5527221"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43CC9E06-0339-4CCF-893D-DB7CB1C5D56F}"/>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A03861CB-9BE2-41D4-A655-7EF2CBA48363}"/>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1E448D3E-510C-4B08-8B24-2B27036E1005}"/>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41</xdr:row>
      <xdr:rowOff>57150</xdr:rowOff>
    </xdr:to>
    <xdr:cxnSp macro="">
      <xdr:nvCxnSpPr>
        <xdr:cNvPr id="103" name="直線コネクタ 102">
          <a:extLst>
            <a:ext uri="{FF2B5EF4-FFF2-40B4-BE49-F238E27FC236}">
              <a16:creationId xmlns:a16="http://schemas.microsoft.com/office/drawing/2014/main" id="{7A193E4B-7A79-401B-BC25-1375E89AECC4}"/>
            </a:ext>
          </a:extLst>
        </xdr:cNvPr>
        <xdr:cNvCxnSpPr/>
      </xdr:nvCxnSpPr>
      <xdr:spPr>
        <a:xfrm flipV="1">
          <a:off x="9429115" y="586740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60977</xdr:rowOff>
    </xdr:from>
    <xdr:ext cx="469744" cy="259045"/>
    <xdr:sp macro="" textlink="">
      <xdr:nvSpPr>
        <xdr:cNvPr id="104" name="【図書館】&#10;一人当たり面積最小値テキスト">
          <a:extLst>
            <a:ext uri="{FF2B5EF4-FFF2-40B4-BE49-F238E27FC236}">
              <a16:creationId xmlns:a16="http://schemas.microsoft.com/office/drawing/2014/main" id="{CF76F91A-56C8-4ECF-8C79-ECD102BFBCF4}"/>
            </a:ext>
          </a:extLst>
        </xdr:cNvPr>
        <xdr:cNvSpPr txBox="1"/>
      </xdr:nvSpPr>
      <xdr:spPr>
        <a:xfrm>
          <a:off x="9467850"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05" name="直線コネクタ 104">
          <a:extLst>
            <a:ext uri="{FF2B5EF4-FFF2-40B4-BE49-F238E27FC236}">
              <a16:creationId xmlns:a16="http://schemas.microsoft.com/office/drawing/2014/main" id="{107B5884-592F-474C-BD01-CAF1622B26BC}"/>
            </a:ext>
          </a:extLst>
        </xdr:cNvPr>
        <xdr:cNvCxnSpPr/>
      </xdr:nvCxnSpPr>
      <xdr:spPr>
        <a:xfrm>
          <a:off x="9356090" y="70827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6" name="【図書館】&#10;一人当たり面積最大値テキスト">
          <a:extLst>
            <a:ext uri="{FF2B5EF4-FFF2-40B4-BE49-F238E27FC236}">
              <a16:creationId xmlns:a16="http://schemas.microsoft.com/office/drawing/2014/main" id="{8E44B2DB-54B9-427D-993C-127998DB4AC0}"/>
            </a:ext>
          </a:extLst>
        </xdr:cNvPr>
        <xdr:cNvSpPr txBox="1"/>
      </xdr:nvSpPr>
      <xdr:spPr>
        <a:xfrm>
          <a:off x="9467850" y="564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7" name="直線コネクタ 106">
          <a:extLst>
            <a:ext uri="{FF2B5EF4-FFF2-40B4-BE49-F238E27FC236}">
              <a16:creationId xmlns:a16="http://schemas.microsoft.com/office/drawing/2014/main" id="{08EECC6F-1D06-447B-BD08-66096E08208E}"/>
            </a:ext>
          </a:extLst>
        </xdr:cNvPr>
        <xdr:cNvCxnSpPr/>
      </xdr:nvCxnSpPr>
      <xdr:spPr>
        <a:xfrm>
          <a:off x="9356090" y="586740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3827</xdr:rowOff>
    </xdr:from>
    <xdr:ext cx="469744" cy="259045"/>
    <xdr:sp macro="" textlink="">
      <xdr:nvSpPr>
        <xdr:cNvPr id="108" name="【図書館】&#10;一人当たり面積平均値テキスト">
          <a:extLst>
            <a:ext uri="{FF2B5EF4-FFF2-40B4-BE49-F238E27FC236}">
              <a16:creationId xmlns:a16="http://schemas.microsoft.com/office/drawing/2014/main" id="{4D8CC25F-2C63-40AE-BC6D-711F07690D5A}"/>
            </a:ext>
          </a:extLst>
        </xdr:cNvPr>
        <xdr:cNvSpPr txBox="1"/>
      </xdr:nvSpPr>
      <xdr:spPr>
        <a:xfrm>
          <a:off x="9467850" y="61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25400</xdr:rowOff>
    </xdr:from>
    <xdr:to>
      <xdr:col>55</xdr:col>
      <xdr:colOff>50800</xdr:colOff>
      <xdr:row>36</xdr:row>
      <xdr:rowOff>127000</xdr:rowOff>
    </xdr:to>
    <xdr:sp macro="" textlink="">
      <xdr:nvSpPr>
        <xdr:cNvPr id="109" name="フローチャート: 判断 108">
          <a:extLst>
            <a:ext uri="{FF2B5EF4-FFF2-40B4-BE49-F238E27FC236}">
              <a16:creationId xmlns:a16="http://schemas.microsoft.com/office/drawing/2014/main" id="{DE14CB83-5054-40C2-8353-34E15293D1DB}"/>
            </a:ext>
          </a:extLst>
        </xdr:cNvPr>
        <xdr:cNvSpPr/>
      </xdr:nvSpPr>
      <xdr:spPr>
        <a:xfrm>
          <a:off x="9394190" y="6193790"/>
          <a:ext cx="9017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25400</xdr:rowOff>
    </xdr:from>
    <xdr:to>
      <xdr:col>50</xdr:col>
      <xdr:colOff>165100</xdr:colOff>
      <xdr:row>36</xdr:row>
      <xdr:rowOff>127000</xdr:rowOff>
    </xdr:to>
    <xdr:sp macro="" textlink="">
      <xdr:nvSpPr>
        <xdr:cNvPr id="110" name="フローチャート: 判断 109">
          <a:extLst>
            <a:ext uri="{FF2B5EF4-FFF2-40B4-BE49-F238E27FC236}">
              <a16:creationId xmlns:a16="http://schemas.microsoft.com/office/drawing/2014/main" id="{7B32EAC3-B76C-42E4-A2A7-3C58DB7355A5}"/>
            </a:ext>
          </a:extLst>
        </xdr:cNvPr>
        <xdr:cNvSpPr/>
      </xdr:nvSpPr>
      <xdr:spPr>
        <a:xfrm>
          <a:off x="8632190" y="619379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xdr:rowOff>
    </xdr:from>
    <xdr:to>
      <xdr:col>46</xdr:col>
      <xdr:colOff>38100</xdr:colOff>
      <xdr:row>37</xdr:row>
      <xdr:rowOff>107950</xdr:rowOff>
    </xdr:to>
    <xdr:sp macro="" textlink="">
      <xdr:nvSpPr>
        <xdr:cNvPr id="111" name="フローチャート: 判断 110">
          <a:extLst>
            <a:ext uri="{FF2B5EF4-FFF2-40B4-BE49-F238E27FC236}">
              <a16:creationId xmlns:a16="http://schemas.microsoft.com/office/drawing/2014/main" id="{26859C34-5B98-4F17-B046-0C9F71908173}"/>
            </a:ext>
          </a:extLst>
        </xdr:cNvPr>
        <xdr:cNvSpPr/>
      </xdr:nvSpPr>
      <xdr:spPr>
        <a:xfrm>
          <a:off x="7846060" y="6351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4B10AA13-48F7-49B8-9964-9443BE9AA990}"/>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D6F9ABFF-4129-4911-AF19-9EFC40DFB6C4}"/>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D7752977-A29B-435B-94C9-200705A08D48}"/>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C78D7696-1E3B-4173-B222-C28698E7A501}"/>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8CFCC541-77A8-4C77-9BAF-3C136ACBF285}"/>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158750</xdr:rowOff>
    </xdr:from>
    <xdr:to>
      <xdr:col>55</xdr:col>
      <xdr:colOff>50800</xdr:colOff>
      <xdr:row>34</xdr:row>
      <xdr:rowOff>88900</xdr:rowOff>
    </xdr:to>
    <xdr:sp macro="" textlink="">
      <xdr:nvSpPr>
        <xdr:cNvPr id="117" name="楕円 116">
          <a:extLst>
            <a:ext uri="{FF2B5EF4-FFF2-40B4-BE49-F238E27FC236}">
              <a16:creationId xmlns:a16="http://schemas.microsoft.com/office/drawing/2014/main" id="{4E0F2B56-9309-4A28-9DBB-A1B1FB399703}"/>
            </a:ext>
          </a:extLst>
        </xdr:cNvPr>
        <xdr:cNvSpPr/>
      </xdr:nvSpPr>
      <xdr:spPr>
        <a:xfrm>
          <a:off x="9394190" y="581850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111777</xdr:rowOff>
    </xdr:from>
    <xdr:ext cx="469744" cy="259045"/>
    <xdr:sp macro="" textlink="">
      <xdr:nvSpPr>
        <xdr:cNvPr id="118" name="【図書館】&#10;一人当たり面積該当値テキスト">
          <a:extLst>
            <a:ext uri="{FF2B5EF4-FFF2-40B4-BE49-F238E27FC236}">
              <a16:creationId xmlns:a16="http://schemas.microsoft.com/office/drawing/2014/main" id="{394D51CC-16B9-4CEB-B382-4EF4E0FF5D17}"/>
            </a:ext>
          </a:extLst>
        </xdr:cNvPr>
        <xdr:cNvSpPr txBox="1"/>
      </xdr:nvSpPr>
      <xdr:spPr>
        <a:xfrm>
          <a:off x="9467850"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158750</xdr:rowOff>
    </xdr:from>
    <xdr:to>
      <xdr:col>50</xdr:col>
      <xdr:colOff>165100</xdr:colOff>
      <xdr:row>34</xdr:row>
      <xdr:rowOff>88900</xdr:rowOff>
    </xdr:to>
    <xdr:sp macro="" textlink="">
      <xdr:nvSpPr>
        <xdr:cNvPr id="119" name="楕円 118">
          <a:extLst>
            <a:ext uri="{FF2B5EF4-FFF2-40B4-BE49-F238E27FC236}">
              <a16:creationId xmlns:a16="http://schemas.microsoft.com/office/drawing/2014/main" id="{233DCA75-349B-4405-B1AA-211125979984}"/>
            </a:ext>
          </a:extLst>
        </xdr:cNvPr>
        <xdr:cNvSpPr/>
      </xdr:nvSpPr>
      <xdr:spPr>
        <a:xfrm>
          <a:off x="8632190" y="58185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38100</xdr:rowOff>
    </xdr:from>
    <xdr:to>
      <xdr:col>55</xdr:col>
      <xdr:colOff>0</xdr:colOff>
      <xdr:row>34</xdr:row>
      <xdr:rowOff>38100</xdr:rowOff>
    </xdr:to>
    <xdr:cxnSp macro="">
      <xdr:nvCxnSpPr>
        <xdr:cNvPr id="120" name="直線コネクタ 119">
          <a:extLst>
            <a:ext uri="{FF2B5EF4-FFF2-40B4-BE49-F238E27FC236}">
              <a16:creationId xmlns:a16="http://schemas.microsoft.com/office/drawing/2014/main" id="{8C2C4E71-5A5B-4E98-83B8-4C206FA2CCCB}"/>
            </a:ext>
          </a:extLst>
        </xdr:cNvPr>
        <xdr:cNvCxnSpPr/>
      </xdr:nvCxnSpPr>
      <xdr:spPr>
        <a:xfrm>
          <a:off x="8686800" y="58674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118127</xdr:rowOff>
    </xdr:from>
    <xdr:ext cx="469744" cy="259045"/>
    <xdr:sp macro="" textlink="">
      <xdr:nvSpPr>
        <xdr:cNvPr id="121" name="n_1aveValue【図書館】&#10;一人当たり面積">
          <a:extLst>
            <a:ext uri="{FF2B5EF4-FFF2-40B4-BE49-F238E27FC236}">
              <a16:creationId xmlns:a16="http://schemas.microsoft.com/office/drawing/2014/main" id="{0C7C0861-8B83-42E4-B5DD-787F07208407}"/>
            </a:ext>
          </a:extLst>
        </xdr:cNvPr>
        <xdr:cNvSpPr txBox="1"/>
      </xdr:nvSpPr>
      <xdr:spPr>
        <a:xfrm>
          <a:off x="8454467" y="629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22" name="n_2aveValue【図書館】&#10;一人当たり面積">
          <a:extLst>
            <a:ext uri="{FF2B5EF4-FFF2-40B4-BE49-F238E27FC236}">
              <a16:creationId xmlns:a16="http://schemas.microsoft.com/office/drawing/2014/main" id="{11F9FEB8-44A7-4292-8055-B6E8F03F817C}"/>
            </a:ext>
          </a:extLst>
        </xdr:cNvPr>
        <xdr:cNvSpPr txBox="1"/>
      </xdr:nvSpPr>
      <xdr:spPr>
        <a:xfrm>
          <a:off x="7673417" y="612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105427</xdr:rowOff>
    </xdr:from>
    <xdr:ext cx="469744" cy="259045"/>
    <xdr:sp macro="" textlink="">
      <xdr:nvSpPr>
        <xdr:cNvPr id="123" name="n_1mainValue【図書館】&#10;一人当たり面積">
          <a:extLst>
            <a:ext uri="{FF2B5EF4-FFF2-40B4-BE49-F238E27FC236}">
              <a16:creationId xmlns:a16="http://schemas.microsoft.com/office/drawing/2014/main" id="{2D6EF3E1-4172-4E71-8B1C-C6EEBBCE04BC}"/>
            </a:ext>
          </a:extLst>
        </xdr:cNvPr>
        <xdr:cNvSpPr txBox="1"/>
      </xdr:nvSpPr>
      <xdr:spPr>
        <a:xfrm>
          <a:off x="8454467" y="558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2180DC2C-A2F8-4D8F-AD82-48097380A8EA}"/>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0E037B81-6E59-4182-AB07-C49D46E7B549}"/>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F7BE1149-A449-498F-BD5B-A476266590A3}"/>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98879E7A-D1A6-4132-A355-3844B529D2A2}"/>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16641865-1EB5-4505-B3D5-14B4DBC5F3E6}"/>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F74C608F-F4D8-40A8-9E97-B6D3220A485E}"/>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6D2B8A3A-0BFC-4A62-B2DD-7B324B6D4766}"/>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B26C8CA4-27AC-415B-A423-76976DFD9997}"/>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A0A49358-6DFE-4157-A58B-A1EDDD700DCC}"/>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34155A6B-E477-4D78-8AD8-C1F39A619CB7}"/>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a:extLst>
            <a:ext uri="{FF2B5EF4-FFF2-40B4-BE49-F238E27FC236}">
              <a16:creationId xmlns:a16="http://schemas.microsoft.com/office/drawing/2014/main" id="{8BA008F4-8123-4370-A38E-2EA934F5CA25}"/>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a:extLst>
            <a:ext uri="{FF2B5EF4-FFF2-40B4-BE49-F238E27FC236}">
              <a16:creationId xmlns:a16="http://schemas.microsoft.com/office/drawing/2014/main" id="{9C3B009C-F5D2-4F24-868B-F7F295C21049}"/>
            </a:ext>
          </a:extLst>
        </xdr:cNvPr>
        <xdr:cNvSpPr txBox="1"/>
      </xdr:nvSpPr>
      <xdr:spPr>
        <a:xfrm>
          <a:off x="386866" y="109048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a:extLst>
            <a:ext uri="{FF2B5EF4-FFF2-40B4-BE49-F238E27FC236}">
              <a16:creationId xmlns:a16="http://schemas.microsoft.com/office/drawing/2014/main" id="{D30164EC-D283-4A2A-9A6D-5A5468CCF4DF}"/>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a:extLst>
            <a:ext uri="{FF2B5EF4-FFF2-40B4-BE49-F238E27FC236}">
              <a16:creationId xmlns:a16="http://schemas.microsoft.com/office/drawing/2014/main" id="{340D3C15-D254-4056-8EB3-69A219706E59}"/>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a:extLst>
            <a:ext uri="{FF2B5EF4-FFF2-40B4-BE49-F238E27FC236}">
              <a16:creationId xmlns:a16="http://schemas.microsoft.com/office/drawing/2014/main" id="{12AC79F6-3D9E-47C1-A7E9-0E00DB184520}"/>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a:extLst>
            <a:ext uri="{FF2B5EF4-FFF2-40B4-BE49-F238E27FC236}">
              <a16:creationId xmlns:a16="http://schemas.microsoft.com/office/drawing/2014/main" id="{0BABAF05-173A-480D-9072-7DF0D4D7830B}"/>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a:extLst>
            <a:ext uri="{FF2B5EF4-FFF2-40B4-BE49-F238E27FC236}">
              <a16:creationId xmlns:a16="http://schemas.microsoft.com/office/drawing/2014/main" id="{7725CD4F-3F4A-4B55-9E36-65AE5634295C}"/>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a:extLst>
            <a:ext uri="{FF2B5EF4-FFF2-40B4-BE49-F238E27FC236}">
              <a16:creationId xmlns:a16="http://schemas.microsoft.com/office/drawing/2014/main" id="{E3D9CC98-EBA0-4CEF-8AE9-7005EBF7D33C}"/>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a:extLst>
            <a:ext uri="{FF2B5EF4-FFF2-40B4-BE49-F238E27FC236}">
              <a16:creationId xmlns:a16="http://schemas.microsoft.com/office/drawing/2014/main" id="{67D8A4B2-925F-43FB-8F8C-EF61B66BD85E}"/>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a:extLst>
            <a:ext uri="{FF2B5EF4-FFF2-40B4-BE49-F238E27FC236}">
              <a16:creationId xmlns:a16="http://schemas.microsoft.com/office/drawing/2014/main" id="{9527B41B-DD26-4A4D-A14D-7153C21CD71C}"/>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a16="http://schemas.microsoft.com/office/drawing/2014/main" id="{E7D02158-4CD6-481D-ABE6-FE0DDE0B5189}"/>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a:extLst>
            <a:ext uri="{FF2B5EF4-FFF2-40B4-BE49-F238E27FC236}">
              <a16:creationId xmlns:a16="http://schemas.microsoft.com/office/drawing/2014/main" id="{B0259EFE-6F7A-49CF-9425-A435A39577AF}"/>
            </a:ext>
          </a:extLst>
        </xdr:cNvPr>
        <xdr:cNvSpPr txBox="1"/>
      </xdr:nvSpPr>
      <xdr:spPr>
        <a:xfrm>
          <a:off x="2738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a:extLst>
            <a:ext uri="{FF2B5EF4-FFF2-40B4-BE49-F238E27FC236}">
              <a16:creationId xmlns:a16="http://schemas.microsoft.com/office/drawing/2014/main" id="{5CDA16F3-7DB1-401B-A6A2-6910CF2E5DC8}"/>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104775</xdr:rowOff>
    </xdr:from>
    <xdr:to>
      <xdr:col>24</xdr:col>
      <xdr:colOff>62865</xdr:colOff>
      <xdr:row>62</xdr:row>
      <xdr:rowOff>150495</xdr:rowOff>
    </xdr:to>
    <xdr:cxnSp macro="">
      <xdr:nvCxnSpPr>
        <xdr:cNvPr id="147" name="直線コネクタ 146">
          <a:extLst>
            <a:ext uri="{FF2B5EF4-FFF2-40B4-BE49-F238E27FC236}">
              <a16:creationId xmlns:a16="http://schemas.microsoft.com/office/drawing/2014/main" id="{564FC5DF-48F5-4DD1-B1C9-4BA756B74C07}"/>
            </a:ext>
          </a:extLst>
        </xdr:cNvPr>
        <xdr:cNvCxnSpPr/>
      </xdr:nvCxnSpPr>
      <xdr:spPr>
        <a:xfrm flipV="1">
          <a:off x="4173855" y="9704070"/>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154322</xdr:rowOff>
    </xdr:from>
    <xdr:ext cx="405111" cy="259045"/>
    <xdr:sp macro="" textlink="">
      <xdr:nvSpPr>
        <xdr:cNvPr id="148" name="【体育館・プール】&#10;有形固定資産減価償却率最小値テキスト">
          <a:extLst>
            <a:ext uri="{FF2B5EF4-FFF2-40B4-BE49-F238E27FC236}">
              <a16:creationId xmlns:a16="http://schemas.microsoft.com/office/drawing/2014/main" id="{863864E4-04F6-476E-B030-20076917A84B}"/>
            </a:ext>
          </a:extLst>
        </xdr:cNvPr>
        <xdr:cNvSpPr txBox="1"/>
      </xdr:nvSpPr>
      <xdr:spPr>
        <a:xfrm>
          <a:off x="4212590"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150495</xdr:rowOff>
    </xdr:from>
    <xdr:to>
      <xdr:col>24</xdr:col>
      <xdr:colOff>152400</xdr:colOff>
      <xdr:row>62</xdr:row>
      <xdr:rowOff>150495</xdr:rowOff>
    </xdr:to>
    <xdr:cxnSp macro="">
      <xdr:nvCxnSpPr>
        <xdr:cNvPr id="149" name="直線コネクタ 148">
          <a:extLst>
            <a:ext uri="{FF2B5EF4-FFF2-40B4-BE49-F238E27FC236}">
              <a16:creationId xmlns:a16="http://schemas.microsoft.com/office/drawing/2014/main" id="{1456D64C-2BBD-4C1E-BD32-691EDDEDF7D9}"/>
            </a:ext>
          </a:extLst>
        </xdr:cNvPr>
        <xdr:cNvCxnSpPr/>
      </xdr:nvCxnSpPr>
      <xdr:spPr>
        <a:xfrm>
          <a:off x="4112260" y="107803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51452</xdr:rowOff>
    </xdr:from>
    <xdr:ext cx="405111" cy="259045"/>
    <xdr:sp macro="" textlink="">
      <xdr:nvSpPr>
        <xdr:cNvPr id="150" name="【体育館・プール】&#10;有形固定資産減価償却率最大値テキスト">
          <a:extLst>
            <a:ext uri="{FF2B5EF4-FFF2-40B4-BE49-F238E27FC236}">
              <a16:creationId xmlns:a16="http://schemas.microsoft.com/office/drawing/2014/main" id="{26C2C746-FF1F-4210-8241-6D6F7EA25A35}"/>
            </a:ext>
          </a:extLst>
        </xdr:cNvPr>
        <xdr:cNvSpPr txBox="1"/>
      </xdr:nvSpPr>
      <xdr:spPr>
        <a:xfrm>
          <a:off x="4212590" y="948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104775</xdr:rowOff>
    </xdr:from>
    <xdr:to>
      <xdr:col>24</xdr:col>
      <xdr:colOff>152400</xdr:colOff>
      <xdr:row>56</xdr:row>
      <xdr:rowOff>104775</xdr:rowOff>
    </xdr:to>
    <xdr:cxnSp macro="">
      <xdr:nvCxnSpPr>
        <xdr:cNvPr id="151" name="直線コネクタ 150">
          <a:extLst>
            <a:ext uri="{FF2B5EF4-FFF2-40B4-BE49-F238E27FC236}">
              <a16:creationId xmlns:a16="http://schemas.microsoft.com/office/drawing/2014/main" id="{433A9E37-C1F8-467E-8EA4-FC13EEA4BC1A}"/>
            </a:ext>
          </a:extLst>
        </xdr:cNvPr>
        <xdr:cNvCxnSpPr/>
      </xdr:nvCxnSpPr>
      <xdr:spPr>
        <a:xfrm>
          <a:off x="4112260" y="9704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49547</xdr:rowOff>
    </xdr:from>
    <xdr:ext cx="405111" cy="259045"/>
    <xdr:sp macro="" textlink="">
      <xdr:nvSpPr>
        <xdr:cNvPr id="152" name="【体育館・プール】&#10;有形固定資産減価償却率平均値テキスト">
          <a:extLst>
            <a:ext uri="{FF2B5EF4-FFF2-40B4-BE49-F238E27FC236}">
              <a16:creationId xmlns:a16="http://schemas.microsoft.com/office/drawing/2014/main" id="{CECB6CC4-9543-4199-A33E-C52B38A292B1}"/>
            </a:ext>
          </a:extLst>
        </xdr:cNvPr>
        <xdr:cNvSpPr txBox="1"/>
      </xdr:nvSpPr>
      <xdr:spPr>
        <a:xfrm>
          <a:off x="4212590" y="1034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71120</xdr:rowOff>
    </xdr:from>
    <xdr:to>
      <xdr:col>24</xdr:col>
      <xdr:colOff>114300</xdr:colOff>
      <xdr:row>61</xdr:row>
      <xdr:rowOff>1270</xdr:rowOff>
    </xdr:to>
    <xdr:sp macro="" textlink="">
      <xdr:nvSpPr>
        <xdr:cNvPr id="153" name="フローチャート: 判断 152">
          <a:extLst>
            <a:ext uri="{FF2B5EF4-FFF2-40B4-BE49-F238E27FC236}">
              <a16:creationId xmlns:a16="http://schemas.microsoft.com/office/drawing/2014/main" id="{29E9AF78-E29A-4AF4-82D7-805B99FDA1B9}"/>
            </a:ext>
          </a:extLst>
        </xdr:cNvPr>
        <xdr:cNvSpPr/>
      </xdr:nvSpPr>
      <xdr:spPr>
        <a:xfrm>
          <a:off x="4131310" y="103562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54" name="フローチャート: 判断 153">
          <a:extLst>
            <a:ext uri="{FF2B5EF4-FFF2-40B4-BE49-F238E27FC236}">
              <a16:creationId xmlns:a16="http://schemas.microsoft.com/office/drawing/2014/main" id="{FDE11F36-B87D-4D31-87A1-4C021715A079}"/>
            </a:ext>
          </a:extLst>
        </xdr:cNvPr>
        <xdr:cNvSpPr/>
      </xdr:nvSpPr>
      <xdr:spPr>
        <a:xfrm>
          <a:off x="3388360" y="1021143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21590</xdr:rowOff>
    </xdr:from>
    <xdr:to>
      <xdr:col>15</xdr:col>
      <xdr:colOff>101600</xdr:colOff>
      <xdr:row>57</xdr:row>
      <xdr:rowOff>123190</xdr:rowOff>
    </xdr:to>
    <xdr:sp macro="" textlink="">
      <xdr:nvSpPr>
        <xdr:cNvPr id="155" name="フローチャート: 判断 154">
          <a:extLst>
            <a:ext uri="{FF2B5EF4-FFF2-40B4-BE49-F238E27FC236}">
              <a16:creationId xmlns:a16="http://schemas.microsoft.com/office/drawing/2014/main" id="{74040D09-0F82-4C2F-877A-0C3D18EE0051}"/>
            </a:ext>
          </a:extLst>
        </xdr:cNvPr>
        <xdr:cNvSpPr/>
      </xdr:nvSpPr>
      <xdr:spPr>
        <a:xfrm>
          <a:off x="2571750" y="979043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61AF43E7-1A3A-42FC-9B9E-6FEE303BFF17}"/>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ADC1E142-27BD-47CD-9D8F-87A7E1616B93}"/>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3354E08C-9E24-4441-8121-19B0AE0266B4}"/>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8A9A5298-19D1-4908-B756-0DB690251A36}"/>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C6F29340-B70C-41C7-BBC6-64BF0B28CF3A}"/>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27305</xdr:rowOff>
    </xdr:from>
    <xdr:to>
      <xdr:col>24</xdr:col>
      <xdr:colOff>114300</xdr:colOff>
      <xdr:row>57</xdr:row>
      <xdr:rowOff>128905</xdr:rowOff>
    </xdr:to>
    <xdr:sp macro="" textlink="">
      <xdr:nvSpPr>
        <xdr:cNvPr id="161" name="楕円 160">
          <a:extLst>
            <a:ext uri="{FF2B5EF4-FFF2-40B4-BE49-F238E27FC236}">
              <a16:creationId xmlns:a16="http://schemas.microsoft.com/office/drawing/2014/main" id="{5BA4A743-3E2D-4C87-B0EF-F81885605D62}"/>
            </a:ext>
          </a:extLst>
        </xdr:cNvPr>
        <xdr:cNvSpPr/>
      </xdr:nvSpPr>
      <xdr:spPr>
        <a:xfrm>
          <a:off x="4131310" y="979805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50182</xdr:rowOff>
    </xdr:from>
    <xdr:ext cx="405111" cy="259045"/>
    <xdr:sp macro="" textlink="">
      <xdr:nvSpPr>
        <xdr:cNvPr id="162" name="【体育館・プール】&#10;有形固定資産減価償却率該当値テキスト">
          <a:extLst>
            <a:ext uri="{FF2B5EF4-FFF2-40B4-BE49-F238E27FC236}">
              <a16:creationId xmlns:a16="http://schemas.microsoft.com/office/drawing/2014/main" id="{C10DEBE2-B342-43F9-AAD3-FFE2970B4DBF}"/>
            </a:ext>
          </a:extLst>
        </xdr:cNvPr>
        <xdr:cNvSpPr txBox="1"/>
      </xdr:nvSpPr>
      <xdr:spPr>
        <a:xfrm>
          <a:off x="4212590"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67310</xdr:rowOff>
    </xdr:from>
    <xdr:to>
      <xdr:col>20</xdr:col>
      <xdr:colOff>38100</xdr:colOff>
      <xdr:row>57</xdr:row>
      <xdr:rowOff>168910</xdr:rowOff>
    </xdr:to>
    <xdr:sp macro="" textlink="">
      <xdr:nvSpPr>
        <xdr:cNvPr id="163" name="楕円 162">
          <a:extLst>
            <a:ext uri="{FF2B5EF4-FFF2-40B4-BE49-F238E27FC236}">
              <a16:creationId xmlns:a16="http://schemas.microsoft.com/office/drawing/2014/main" id="{FF52D4E1-AD63-4451-AF7A-70BFEF7799C0}"/>
            </a:ext>
          </a:extLst>
        </xdr:cNvPr>
        <xdr:cNvSpPr/>
      </xdr:nvSpPr>
      <xdr:spPr>
        <a:xfrm>
          <a:off x="3388360" y="983805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78105</xdr:rowOff>
    </xdr:from>
    <xdr:to>
      <xdr:col>24</xdr:col>
      <xdr:colOff>63500</xdr:colOff>
      <xdr:row>57</xdr:row>
      <xdr:rowOff>118110</xdr:rowOff>
    </xdr:to>
    <xdr:cxnSp macro="">
      <xdr:nvCxnSpPr>
        <xdr:cNvPr id="164" name="直線コネクタ 163">
          <a:extLst>
            <a:ext uri="{FF2B5EF4-FFF2-40B4-BE49-F238E27FC236}">
              <a16:creationId xmlns:a16="http://schemas.microsoft.com/office/drawing/2014/main" id="{4744F5CF-2ABA-41E3-A387-C4F5E2E4D476}"/>
            </a:ext>
          </a:extLst>
        </xdr:cNvPr>
        <xdr:cNvCxnSpPr/>
      </xdr:nvCxnSpPr>
      <xdr:spPr>
        <a:xfrm flipV="1">
          <a:off x="3431540" y="9850755"/>
          <a:ext cx="7429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20972</xdr:rowOff>
    </xdr:from>
    <xdr:ext cx="405111" cy="259045"/>
    <xdr:sp macro="" textlink="">
      <xdr:nvSpPr>
        <xdr:cNvPr id="165" name="n_1aveValue【体育館・プール】&#10;有形固定資産減価償却率">
          <a:extLst>
            <a:ext uri="{FF2B5EF4-FFF2-40B4-BE49-F238E27FC236}">
              <a16:creationId xmlns:a16="http://schemas.microsoft.com/office/drawing/2014/main" id="{F172E592-E2FD-4232-A30D-84F3476880D6}"/>
            </a:ext>
          </a:extLst>
        </xdr:cNvPr>
        <xdr:cNvSpPr txBox="1"/>
      </xdr:nvSpPr>
      <xdr:spPr>
        <a:xfrm>
          <a:off x="32391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139717</xdr:rowOff>
    </xdr:from>
    <xdr:ext cx="405111" cy="259045"/>
    <xdr:sp macro="" textlink="">
      <xdr:nvSpPr>
        <xdr:cNvPr id="166" name="n_2aveValue【体育館・プール】&#10;有形固定資産減価償却率">
          <a:extLst>
            <a:ext uri="{FF2B5EF4-FFF2-40B4-BE49-F238E27FC236}">
              <a16:creationId xmlns:a16="http://schemas.microsoft.com/office/drawing/2014/main" id="{09C8645F-D9B7-40D2-94CF-A8147F7CC0C1}"/>
            </a:ext>
          </a:extLst>
        </xdr:cNvPr>
        <xdr:cNvSpPr txBox="1"/>
      </xdr:nvSpPr>
      <xdr:spPr>
        <a:xfrm>
          <a:off x="24390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13987</xdr:rowOff>
    </xdr:from>
    <xdr:ext cx="405111" cy="259045"/>
    <xdr:sp macro="" textlink="">
      <xdr:nvSpPr>
        <xdr:cNvPr id="167" name="n_1mainValue【体育館・プール】&#10;有形固定資産減価償却率">
          <a:extLst>
            <a:ext uri="{FF2B5EF4-FFF2-40B4-BE49-F238E27FC236}">
              <a16:creationId xmlns:a16="http://schemas.microsoft.com/office/drawing/2014/main" id="{1AE0C6A3-DA5D-4CD0-9213-17B63EF8070F}"/>
            </a:ext>
          </a:extLst>
        </xdr:cNvPr>
        <xdr:cNvSpPr txBox="1"/>
      </xdr:nvSpPr>
      <xdr:spPr>
        <a:xfrm>
          <a:off x="32391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a:extLst>
            <a:ext uri="{FF2B5EF4-FFF2-40B4-BE49-F238E27FC236}">
              <a16:creationId xmlns:a16="http://schemas.microsoft.com/office/drawing/2014/main" id="{EE1F898F-6E28-4C0D-863A-5095C30877B9}"/>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a:extLst>
            <a:ext uri="{FF2B5EF4-FFF2-40B4-BE49-F238E27FC236}">
              <a16:creationId xmlns:a16="http://schemas.microsoft.com/office/drawing/2014/main" id="{E36C65A0-3F43-4D83-99B4-A6FF25633876}"/>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a:extLst>
            <a:ext uri="{FF2B5EF4-FFF2-40B4-BE49-F238E27FC236}">
              <a16:creationId xmlns:a16="http://schemas.microsoft.com/office/drawing/2014/main" id="{746F5853-1D03-4A5B-A31E-C80BF07BE170}"/>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a:extLst>
            <a:ext uri="{FF2B5EF4-FFF2-40B4-BE49-F238E27FC236}">
              <a16:creationId xmlns:a16="http://schemas.microsoft.com/office/drawing/2014/main" id="{0782E19D-4978-47C5-89C4-CC0C6059EDA2}"/>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a:extLst>
            <a:ext uri="{FF2B5EF4-FFF2-40B4-BE49-F238E27FC236}">
              <a16:creationId xmlns:a16="http://schemas.microsoft.com/office/drawing/2014/main" id="{82943DA0-E1BA-4F1E-867E-4DC6B69BE367}"/>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a:extLst>
            <a:ext uri="{FF2B5EF4-FFF2-40B4-BE49-F238E27FC236}">
              <a16:creationId xmlns:a16="http://schemas.microsoft.com/office/drawing/2014/main" id="{5372E9F5-BAEE-4D29-8650-48372B9964BE}"/>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a:extLst>
            <a:ext uri="{FF2B5EF4-FFF2-40B4-BE49-F238E27FC236}">
              <a16:creationId xmlns:a16="http://schemas.microsoft.com/office/drawing/2014/main" id="{119AF0F1-E927-4B88-9923-E5DBC89B8CEF}"/>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a:extLst>
            <a:ext uri="{FF2B5EF4-FFF2-40B4-BE49-F238E27FC236}">
              <a16:creationId xmlns:a16="http://schemas.microsoft.com/office/drawing/2014/main" id="{4FDC6927-0FF2-456D-97D2-C07B94E4BFE5}"/>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a:extLst>
            <a:ext uri="{FF2B5EF4-FFF2-40B4-BE49-F238E27FC236}">
              <a16:creationId xmlns:a16="http://schemas.microsoft.com/office/drawing/2014/main" id="{0AB6EF43-9A19-4F32-8221-687F8765ECA3}"/>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a:extLst>
            <a:ext uri="{FF2B5EF4-FFF2-40B4-BE49-F238E27FC236}">
              <a16:creationId xmlns:a16="http://schemas.microsoft.com/office/drawing/2014/main" id="{9520BA3B-FA9C-4AD1-ADF1-69C43C8F47BA}"/>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8" name="テキスト ボックス 177">
          <a:extLst>
            <a:ext uri="{FF2B5EF4-FFF2-40B4-BE49-F238E27FC236}">
              <a16:creationId xmlns:a16="http://schemas.microsoft.com/office/drawing/2014/main" id="{8A7F3507-B396-48D6-BC7F-1540668CA099}"/>
            </a:ext>
          </a:extLst>
        </xdr:cNvPr>
        <xdr:cNvSpPr txBox="1"/>
      </xdr:nvSpPr>
      <xdr:spPr>
        <a:xfrm>
          <a:off x="552722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79" name="直線コネクタ 178">
          <a:extLst>
            <a:ext uri="{FF2B5EF4-FFF2-40B4-BE49-F238E27FC236}">
              <a16:creationId xmlns:a16="http://schemas.microsoft.com/office/drawing/2014/main" id="{AD023D58-7F20-4C7D-AB9E-5A655FC9B16A}"/>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0" name="テキスト ボックス 179">
          <a:extLst>
            <a:ext uri="{FF2B5EF4-FFF2-40B4-BE49-F238E27FC236}">
              <a16:creationId xmlns:a16="http://schemas.microsoft.com/office/drawing/2014/main" id="{782A768D-15D3-4B7E-BBDC-1E2FFA797043}"/>
            </a:ext>
          </a:extLst>
        </xdr:cNvPr>
        <xdr:cNvSpPr txBox="1"/>
      </xdr:nvSpPr>
      <xdr:spPr>
        <a:xfrm>
          <a:off x="552722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1" name="直線コネクタ 180">
          <a:extLst>
            <a:ext uri="{FF2B5EF4-FFF2-40B4-BE49-F238E27FC236}">
              <a16:creationId xmlns:a16="http://schemas.microsoft.com/office/drawing/2014/main" id="{0F2B5256-7A9C-4922-B1C8-D02DF755E89A}"/>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2" name="テキスト ボックス 181">
          <a:extLst>
            <a:ext uri="{FF2B5EF4-FFF2-40B4-BE49-F238E27FC236}">
              <a16:creationId xmlns:a16="http://schemas.microsoft.com/office/drawing/2014/main" id="{94AD39F3-5995-4BF1-8DB3-EC951F48EF07}"/>
            </a:ext>
          </a:extLst>
        </xdr:cNvPr>
        <xdr:cNvSpPr txBox="1"/>
      </xdr:nvSpPr>
      <xdr:spPr>
        <a:xfrm>
          <a:off x="5527221"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3" name="直線コネクタ 182">
          <a:extLst>
            <a:ext uri="{FF2B5EF4-FFF2-40B4-BE49-F238E27FC236}">
              <a16:creationId xmlns:a16="http://schemas.microsoft.com/office/drawing/2014/main" id="{447C4D23-DFC9-4FAA-B7BC-F5AB734D94C2}"/>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4" name="テキスト ボックス 183">
          <a:extLst>
            <a:ext uri="{FF2B5EF4-FFF2-40B4-BE49-F238E27FC236}">
              <a16:creationId xmlns:a16="http://schemas.microsoft.com/office/drawing/2014/main" id="{DE124AEE-58C7-4133-B3A8-5F64753A3A87}"/>
            </a:ext>
          </a:extLst>
        </xdr:cNvPr>
        <xdr:cNvSpPr txBox="1"/>
      </xdr:nvSpPr>
      <xdr:spPr>
        <a:xfrm>
          <a:off x="5527221"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5" name="直線コネクタ 184">
          <a:extLst>
            <a:ext uri="{FF2B5EF4-FFF2-40B4-BE49-F238E27FC236}">
              <a16:creationId xmlns:a16="http://schemas.microsoft.com/office/drawing/2014/main" id="{886BCE3C-C667-4409-B79D-45195120905F}"/>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6" name="テキスト ボックス 185">
          <a:extLst>
            <a:ext uri="{FF2B5EF4-FFF2-40B4-BE49-F238E27FC236}">
              <a16:creationId xmlns:a16="http://schemas.microsoft.com/office/drawing/2014/main" id="{1402B8D0-2AAC-4E6B-87E9-969580F82371}"/>
            </a:ext>
          </a:extLst>
        </xdr:cNvPr>
        <xdr:cNvSpPr txBox="1"/>
      </xdr:nvSpPr>
      <xdr:spPr>
        <a:xfrm>
          <a:off x="55272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7" name="直線コネクタ 186">
          <a:extLst>
            <a:ext uri="{FF2B5EF4-FFF2-40B4-BE49-F238E27FC236}">
              <a16:creationId xmlns:a16="http://schemas.microsoft.com/office/drawing/2014/main" id="{5E6C3C42-6F51-416F-815B-3EAB2F47C614}"/>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8" name="テキスト ボックス 187">
          <a:extLst>
            <a:ext uri="{FF2B5EF4-FFF2-40B4-BE49-F238E27FC236}">
              <a16:creationId xmlns:a16="http://schemas.microsoft.com/office/drawing/2014/main" id="{C65590A6-E786-489B-A6A7-71069CDDE070}"/>
            </a:ext>
          </a:extLst>
        </xdr:cNvPr>
        <xdr:cNvSpPr txBox="1"/>
      </xdr:nvSpPr>
      <xdr:spPr>
        <a:xfrm>
          <a:off x="5527221"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9" name="直線コネクタ 188">
          <a:extLst>
            <a:ext uri="{FF2B5EF4-FFF2-40B4-BE49-F238E27FC236}">
              <a16:creationId xmlns:a16="http://schemas.microsoft.com/office/drawing/2014/main" id="{3FB6A64D-C7D1-4439-8AB0-9D0F8C335778}"/>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0" name="テキスト ボックス 189">
          <a:extLst>
            <a:ext uri="{FF2B5EF4-FFF2-40B4-BE49-F238E27FC236}">
              <a16:creationId xmlns:a16="http://schemas.microsoft.com/office/drawing/2014/main" id="{27579507-5676-4AD1-9EB5-ED1D1C426209}"/>
            </a:ext>
          </a:extLst>
        </xdr:cNvPr>
        <xdr:cNvSpPr txBox="1"/>
      </xdr:nvSpPr>
      <xdr:spPr>
        <a:xfrm>
          <a:off x="5527221"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a:extLst>
            <a:ext uri="{FF2B5EF4-FFF2-40B4-BE49-F238E27FC236}">
              <a16:creationId xmlns:a16="http://schemas.microsoft.com/office/drawing/2014/main" id="{41A8AB86-1F89-4C20-99C3-F364D3E66541}"/>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a:extLst>
            <a:ext uri="{FF2B5EF4-FFF2-40B4-BE49-F238E27FC236}">
              <a16:creationId xmlns:a16="http://schemas.microsoft.com/office/drawing/2014/main" id="{98CE2C3C-4430-40E1-A50D-E60F6EB95130}"/>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a:extLst>
            <a:ext uri="{FF2B5EF4-FFF2-40B4-BE49-F238E27FC236}">
              <a16:creationId xmlns:a16="http://schemas.microsoft.com/office/drawing/2014/main" id="{FBFD89E7-B78E-415E-BAC3-086B49A51BCB}"/>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106135</xdr:rowOff>
    </xdr:from>
    <xdr:to>
      <xdr:col>54</xdr:col>
      <xdr:colOff>189865</xdr:colOff>
      <xdr:row>64</xdr:row>
      <xdr:rowOff>65315</xdr:rowOff>
    </xdr:to>
    <xdr:cxnSp macro="">
      <xdr:nvCxnSpPr>
        <xdr:cNvPr id="194" name="直線コネクタ 193">
          <a:extLst>
            <a:ext uri="{FF2B5EF4-FFF2-40B4-BE49-F238E27FC236}">
              <a16:creationId xmlns:a16="http://schemas.microsoft.com/office/drawing/2014/main" id="{DF5DD4B1-D787-413D-AB94-557552912A57}"/>
            </a:ext>
          </a:extLst>
        </xdr:cNvPr>
        <xdr:cNvCxnSpPr/>
      </xdr:nvCxnSpPr>
      <xdr:spPr>
        <a:xfrm flipV="1">
          <a:off x="9429115" y="9533980"/>
          <a:ext cx="0" cy="150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69142</xdr:rowOff>
    </xdr:from>
    <xdr:ext cx="469744" cy="259045"/>
    <xdr:sp macro="" textlink="">
      <xdr:nvSpPr>
        <xdr:cNvPr id="195" name="【体育館・プール】&#10;一人当たり面積最小値テキスト">
          <a:extLst>
            <a:ext uri="{FF2B5EF4-FFF2-40B4-BE49-F238E27FC236}">
              <a16:creationId xmlns:a16="http://schemas.microsoft.com/office/drawing/2014/main" id="{F08C3953-7525-49D0-847F-509401FA5707}"/>
            </a:ext>
          </a:extLst>
        </xdr:cNvPr>
        <xdr:cNvSpPr txBox="1"/>
      </xdr:nvSpPr>
      <xdr:spPr>
        <a:xfrm>
          <a:off x="9467850" y="110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65315</xdr:rowOff>
    </xdr:from>
    <xdr:to>
      <xdr:col>55</xdr:col>
      <xdr:colOff>88900</xdr:colOff>
      <xdr:row>64</xdr:row>
      <xdr:rowOff>65315</xdr:rowOff>
    </xdr:to>
    <xdr:cxnSp macro="">
      <xdr:nvCxnSpPr>
        <xdr:cNvPr id="196" name="直線コネクタ 195">
          <a:extLst>
            <a:ext uri="{FF2B5EF4-FFF2-40B4-BE49-F238E27FC236}">
              <a16:creationId xmlns:a16="http://schemas.microsoft.com/office/drawing/2014/main" id="{8613B766-1DB1-4562-9518-307FFBAD660B}"/>
            </a:ext>
          </a:extLst>
        </xdr:cNvPr>
        <xdr:cNvCxnSpPr/>
      </xdr:nvCxnSpPr>
      <xdr:spPr>
        <a:xfrm>
          <a:off x="9356090" y="1103621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52812</xdr:rowOff>
    </xdr:from>
    <xdr:ext cx="469744" cy="259045"/>
    <xdr:sp macro="" textlink="">
      <xdr:nvSpPr>
        <xdr:cNvPr id="197" name="【体育館・プール】&#10;一人当たり面積最大値テキスト">
          <a:extLst>
            <a:ext uri="{FF2B5EF4-FFF2-40B4-BE49-F238E27FC236}">
              <a16:creationId xmlns:a16="http://schemas.microsoft.com/office/drawing/2014/main" id="{B0039CB0-4DE6-4BBF-B1F4-03D52CAA9145}"/>
            </a:ext>
          </a:extLst>
        </xdr:cNvPr>
        <xdr:cNvSpPr txBox="1"/>
      </xdr:nvSpPr>
      <xdr:spPr>
        <a:xfrm>
          <a:off x="9467850" y="931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106135</xdr:rowOff>
    </xdr:from>
    <xdr:to>
      <xdr:col>55</xdr:col>
      <xdr:colOff>88900</xdr:colOff>
      <xdr:row>55</xdr:row>
      <xdr:rowOff>106135</xdr:rowOff>
    </xdr:to>
    <xdr:cxnSp macro="">
      <xdr:nvCxnSpPr>
        <xdr:cNvPr id="198" name="直線コネクタ 197">
          <a:extLst>
            <a:ext uri="{FF2B5EF4-FFF2-40B4-BE49-F238E27FC236}">
              <a16:creationId xmlns:a16="http://schemas.microsoft.com/office/drawing/2014/main" id="{15F367F3-1DF4-4A0A-84E8-396D00E2521C}"/>
            </a:ext>
          </a:extLst>
        </xdr:cNvPr>
        <xdr:cNvCxnSpPr/>
      </xdr:nvCxnSpPr>
      <xdr:spPr>
        <a:xfrm>
          <a:off x="9356090" y="953398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168020</xdr:rowOff>
    </xdr:from>
    <xdr:ext cx="469744" cy="259045"/>
    <xdr:sp macro="" textlink="">
      <xdr:nvSpPr>
        <xdr:cNvPr id="199" name="【体育館・プール】&#10;一人当たり面積平均値テキスト">
          <a:extLst>
            <a:ext uri="{FF2B5EF4-FFF2-40B4-BE49-F238E27FC236}">
              <a16:creationId xmlns:a16="http://schemas.microsoft.com/office/drawing/2014/main" id="{B6670797-31AE-4F19-A03A-F5DDBE7208B5}"/>
            </a:ext>
          </a:extLst>
        </xdr:cNvPr>
        <xdr:cNvSpPr txBox="1"/>
      </xdr:nvSpPr>
      <xdr:spPr>
        <a:xfrm>
          <a:off x="9467850" y="10287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145143</xdr:rowOff>
    </xdr:from>
    <xdr:to>
      <xdr:col>55</xdr:col>
      <xdr:colOff>50800</xdr:colOff>
      <xdr:row>61</xdr:row>
      <xdr:rowOff>75293</xdr:rowOff>
    </xdr:to>
    <xdr:sp macro="" textlink="">
      <xdr:nvSpPr>
        <xdr:cNvPr id="200" name="フローチャート: 判断 199">
          <a:extLst>
            <a:ext uri="{FF2B5EF4-FFF2-40B4-BE49-F238E27FC236}">
              <a16:creationId xmlns:a16="http://schemas.microsoft.com/office/drawing/2014/main" id="{70DDB04C-349A-4261-8320-B23AF9FC46D3}"/>
            </a:ext>
          </a:extLst>
        </xdr:cNvPr>
        <xdr:cNvSpPr/>
      </xdr:nvSpPr>
      <xdr:spPr>
        <a:xfrm>
          <a:off x="9394190" y="10430238"/>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47172</xdr:rowOff>
    </xdr:from>
    <xdr:to>
      <xdr:col>50</xdr:col>
      <xdr:colOff>165100</xdr:colOff>
      <xdr:row>60</xdr:row>
      <xdr:rowOff>148772</xdr:rowOff>
    </xdr:to>
    <xdr:sp macro="" textlink="">
      <xdr:nvSpPr>
        <xdr:cNvPr id="201" name="フローチャート: 判断 200">
          <a:extLst>
            <a:ext uri="{FF2B5EF4-FFF2-40B4-BE49-F238E27FC236}">
              <a16:creationId xmlns:a16="http://schemas.microsoft.com/office/drawing/2014/main" id="{97ADCF9D-4857-4267-AAC5-9D100BD6835E}"/>
            </a:ext>
          </a:extLst>
        </xdr:cNvPr>
        <xdr:cNvSpPr/>
      </xdr:nvSpPr>
      <xdr:spPr>
        <a:xfrm>
          <a:off x="8632190" y="1033607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63500</xdr:rowOff>
    </xdr:from>
    <xdr:to>
      <xdr:col>46</xdr:col>
      <xdr:colOff>38100</xdr:colOff>
      <xdr:row>62</xdr:row>
      <xdr:rowOff>165100</xdr:rowOff>
    </xdr:to>
    <xdr:sp macro="" textlink="">
      <xdr:nvSpPr>
        <xdr:cNvPr id="202" name="フローチャート: 判断 201">
          <a:extLst>
            <a:ext uri="{FF2B5EF4-FFF2-40B4-BE49-F238E27FC236}">
              <a16:creationId xmlns:a16="http://schemas.microsoft.com/office/drawing/2014/main" id="{E7803CE5-7255-4A52-8C3D-106E984F5832}"/>
            </a:ext>
          </a:extLst>
        </xdr:cNvPr>
        <xdr:cNvSpPr/>
      </xdr:nvSpPr>
      <xdr:spPr>
        <a:xfrm>
          <a:off x="7846060" y="1068959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A438CB76-3540-49C7-A2D7-C17A942EBA1F}"/>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36B40FE1-D8BD-4B9D-A445-DE7B638EC988}"/>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C498A77D-4AA8-429C-AB31-530CD0B308E0}"/>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1B3BC24B-BC98-4A2D-ADBF-9B61DC563CE8}"/>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1C23A275-6EB7-4A1C-9132-31759A0E5102}"/>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14515</xdr:rowOff>
    </xdr:from>
    <xdr:to>
      <xdr:col>55</xdr:col>
      <xdr:colOff>50800</xdr:colOff>
      <xdr:row>64</xdr:row>
      <xdr:rowOff>116115</xdr:rowOff>
    </xdr:to>
    <xdr:sp macro="" textlink="">
      <xdr:nvSpPr>
        <xdr:cNvPr id="208" name="楕円 207">
          <a:extLst>
            <a:ext uri="{FF2B5EF4-FFF2-40B4-BE49-F238E27FC236}">
              <a16:creationId xmlns:a16="http://schemas.microsoft.com/office/drawing/2014/main" id="{8B896454-AE15-453A-B912-6F8C360BA9FF}"/>
            </a:ext>
          </a:extLst>
        </xdr:cNvPr>
        <xdr:cNvSpPr/>
      </xdr:nvSpPr>
      <xdr:spPr>
        <a:xfrm>
          <a:off x="9394190" y="1099112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100892</xdr:rowOff>
    </xdr:from>
    <xdr:ext cx="469744" cy="259045"/>
    <xdr:sp macro="" textlink="">
      <xdr:nvSpPr>
        <xdr:cNvPr id="209" name="【体育館・プール】&#10;一人当たり面積該当値テキスト">
          <a:extLst>
            <a:ext uri="{FF2B5EF4-FFF2-40B4-BE49-F238E27FC236}">
              <a16:creationId xmlns:a16="http://schemas.microsoft.com/office/drawing/2014/main" id="{BE99504D-F5B1-4BBA-B5E3-D69C4BB3095A}"/>
            </a:ext>
          </a:extLst>
        </xdr:cNvPr>
        <xdr:cNvSpPr txBox="1"/>
      </xdr:nvSpPr>
      <xdr:spPr>
        <a:xfrm>
          <a:off x="9467850" y="1089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14515</xdr:rowOff>
    </xdr:from>
    <xdr:to>
      <xdr:col>50</xdr:col>
      <xdr:colOff>165100</xdr:colOff>
      <xdr:row>64</xdr:row>
      <xdr:rowOff>116115</xdr:rowOff>
    </xdr:to>
    <xdr:sp macro="" textlink="">
      <xdr:nvSpPr>
        <xdr:cNvPr id="210" name="楕円 209">
          <a:extLst>
            <a:ext uri="{FF2B5EF4-FFF2-40B4-BE49-F238E27FC236}">
              <a16:creationId xmlns:a16="http://schemas.microsoft.com/office/drawing/2014/main" id="{AC1B13A8-3321-4415-BE95-C62AE592DE36}"/>
            </a:ext>
          </a:extLst>
        </xdr:cNvPr>
        <xdr:cNvSpPr/>
      </xdr:nvSpPr>
      <xdr:spPr>
        <a:xfrm>
          <a:off x="8632190" y="1099112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65315</xdr:rowOff>
    </xdr:from>
    <xdr:to>
      <xdr:col>55</xdr:col>
      <xdr:colOff>0</xdr:colOff>
      <xdr:row>64</xdr:row>
      <xdr:rowOff>65315</xdr:rowOff>
    </xdr:to>
    <xdr:cxnSp macro="">
      <xdr:nvCxnSpPr>
        <xdr:cNvPr id="211" name="直線コネクタ 210">
          <a:extLst>
            <a:ext uri="{FF2B5EF4-FFF2-40B4-BE49-F238E27FC236}">
              <a16:creationId xmlns:a16="http://schemas.microsoft.com/office/drawing/2014/main" id="{F8439DBD-76A9-4A93-8F63-DFB3EE35EE3E}"/>
            </a:ext>
          </a:extLst>
        </xdr:cNvPr>
        <xdr:cNvCxnSpPr/>
      </xdr:nvCxnSpPr>
      <xdr:spPr>
        <a:xfrm>
          <a:off x="8686800" y="1103621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165299</xdr:rowOff>
    </xdr:from>
    <xdr:ext cx="469744" cy="259045"/>
    <xdr:sp macro="" textlink="">
      <xdr:nvSpPr>
        <xdr:cNvPr id="212" name="n_1aveValue【体育館・プール】&#10;一人当たり面積">
          <a:extLst>
            <a:ext uri="{FF2B5EF4-FFF2-40B4-BE49-F238E27FC236}">
              <a16:creationId xmlns:a16="http://schemas.microsoft.com/office/drawing/2014/main" id="{F98DB57A-A09F-4650-9C0B-5B0E26FD1610}"/>
            </a:ext>
          </a:extLst>
        </xdr:cNvPr>
        <xdr:cNvSpPr txBox="1"/>
      </xdr:nvSpPr>
      <xdr:spPr>
        <a:xfrm>
          <a:off x="8454467" y="1011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10177</xdr:rowOff>
    </xdr:from>
    <xdr:ext cx="469744" cy="259045"/>
    <xdr:sp macro="" textlink="">
      <xdr:nvSpPr>
        <xdr:cNvPr id="213" name="n_2aveValue【体育館・プール】&#10;一人当たり面積">
          <a:extLst>
            <a:ext uri="{FF2B5EF4-FFF2-40B4-BE49-F238E27FC236}">
              <a16:creationId xmlns:a16="http://schemas.microsoft.com/office/drawing/2014/main" id="{1EB9BBAA-76B8-4204-BABF-C24976F2FA35}"/>
            </a:ext>
          </a:extLst>
        </xdr:cNvPr>
        <xdr:cNvSpPr txBox="1"/>
      </xdr:nvSpPr>
      <xdr:spPr>
        <a:xfrm>
          <a:off x="7673417" y="104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107242</xdr:rowOff>
    </xdr:from>
    <xdr:ext cx="469744" cy="259045"/>
    <xdr:sp macro="" textlink="">
      <xdr:nvSpPr>
        <xdr:cNvPr id="214" name="n_1mainValue【体育館・プール】&#10;一人当たり面積">
          <a:extLst>
            <a:ext uri="{FF2B5EF4-FFF2-40B4-BE49-F238E27FC236}">
              <a16:creationId xmlns:a16="http://schemas.microsoft.com/office/drawing/2014/main" id="{2EAFF24F-658A-488D-B5BF-F10E93A07087}"/>
            </a:ext>
          </a:extLst>
        </xdr:cNvPr>
        <xdr:cNvSpPr txBox="1"/>
      </xdr:nvSpPr>
      <xdr:spPr>
        <a:xfrm>
          <a:off x="8454467" y="110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a:extLst>
            <a:ext uri="{FF2B5EF4-FFF2-40B4-BE49-F238E27FC236}">
              <a16:creationId xmlns:a16="http://schemas.microsoft.com/office/drawing/2014/main" id="{A82BAB9E-BBCD-4EF9-90AD-D4BCF44278C0}"/>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a:extLst>
            <a:ext uri="{FF2B5EF4-FFF2-40B4-BE49-F238E27FC236}">
              <a16:creationId xmlns:a16="http://schemas.microsoft.com/office/drawing/2014/main" id="{00B4536F-C427-4279-8450-245156562531}"/>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a:extLst>
            <a:ext uri="{FF2B5EF4-FFF2-40B4-BE49-F238E27FC236}">
              <a16:creationId xmlns:a16="http://schemas.microsoft.com/office/drawing/2014/main" id="{3EF03F33-D833-4F70-A264-E90430460B0F}"/>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a:extLst>
            <a:ext uri="{FF2B5EF4-FFF2-40B4-BE49-F238E27FC236}">
              <a16:creationId xmlns:a16="http://schemas.microsoft.com/office/drawing/2014/main" id="{E59C506E-11AE-48EF-A9CD-CE835AD1493E}"/>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a:extLst>
            <a:ext uri="{FF2B5EF4-FFF2-40B4-BE49-F238E27FC236}">
              <a16:creationId xmlns:a16="http://schemas.microsoft.com/office/drawing/2014/main" id="{9168659F-655A-4E90-8A00-BDEDE8A18062}"/>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a:extLst>
            <a:ext uri="{FF2B5EF4-FFF2-40B4-BE49-F238E27FC236}">
              <a16:creationId xmlns:a16="http://schemas.microsoft.com/office/drawing/2014/main" id="{1BCE6107-95CE-4701-B61B-5E26347745D8}"/>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a:extLst>
            <a:ext uri="{FF2B5EF4-FFF2-40B4-BE49-F238E27FC236}">
              <a16:creationId xmlns:a16="http://schemas.microsoft.com/office/drawing/2014/main" id="{17985018-7200-4993-A885-A60BDFE57483}"/>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a:extLst>
            <a:ext uri="{FF2B5EF4-FFF2-40B4-BE49-F238E27FC236}">
              <a16:creationId xmlns:a16="http://schemas.microsoft.com/office/drawing/2014/main" id="{6CC982C3-6AD9-4ADE-B5BF-5CF176FF7F5F}"/>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a:extLst>
            <a:ext uri="{FF2B5EF4-FFF2-40B4-BE49-F238E27FC236}">
              <a16:creationId xmlns:a16="http://schemas.microsoft.com/office/drawing/2014/main" id="{57153289-8BE7-4650-BDB1-6204B042BACD}"/>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a:extLst>
            <a:ext uri="{FF2B5EF4-FFF2-40B4-BE49-F238E27FC236}">
              <a16:creationId xmlns:a16="http://schemas.microsoft.com/office/drawing/2014/main" id="{BB5E508E-ACED-4AFE-BDD6-32FAAE0AF04F}"/>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5" name="テキスト ボックス 224">
          <a:extLst>
            <a:ext uri="{FF2B5EF4-FFF2-40B4-BE49-F238E27FC236}">
              <a16:creationId xmlns:a16="http://schemas.microsoft.com/office/drawing/2014/main" id="{C124BCFF-76AF-4FAE-AC79-EEA2E0B0D867}"/>
            </a:ext>
          </a:extLst>
        </xdr:cNvPr>
        <xdr:cNvSpPr txBox="1"/>
      </xdr:nvSpPr>
      <xdr:spPr>
        <a:xfrm>
          <a:off x="343701" y="15099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6" name="直線コネクタ 225">
          <a:extLst>
            <a:ext uri="{FF2B5EF4-FFF2-40B4-BE49-F238E27FC236}">
              <a16:creationId xmlns:a16="http://schemas.microsoft.com/office/drawing/2014/main" id="{C44BCD7F-7C98-4304-95D9-E04EEC9391D7}"/>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7" name="テキスト ボックス 226">
          <a:extLst>
            <a:ext uri="{FF2B5EF4-FFF2-40B4-BE49-F238E27FC236}">
              <a16:creationId xmlns:a16="http://schemas.microsoft.com/office/drawing/2014/main" id="{5F64785C-9313-4043-BE7A-DCCB73484EBF}"/>
            </a:ext>
          </a:extLst>
        </xdr:cNvPr>
        <xdr:cNvSpPr txBox="1"/>
      </xdr:nvSpPr>
      <xdr:spPr>
        <a:xfrm>
          <a:off x="343701" y="14714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8" name="直線コネクタ 227">
          <a:extLst>
            <a:ext uri="{FF2B5EF4-FFF2-40B4-BE49-F238E27FC236}">
              <a16:creationId xmlns:a16="http://schemas.microsoft.com/office/drawing/2014/main" id="{D20FC514-AE68-40B9-8A17-81B070EB211D}"/>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9" name="テキスト ボックス 228">
          <a:extLst>
            <a:ext uri="{FF2B5EF4-FFF2-40B4-BE49-F238E27FC236}">
              <a16:creationId xmlns:a16="http://schemas.microsoft.com/office/drawing/2014/main" id="{C2D1964B-DAEA-428B-9872-DD51580561B4}"/>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0" name="直線コネクタ 229">
          <a:extLst>
            <a:ext uri="{FF2B5EF4-FFF2-40B4-BE49-F238E27FC236}">
              <a16:creationId xmlns:a16="http://schemas.microsoft.com/office/drawing/2014/main" id="{9F752B7C-10EC-4313-8114-0A616CB23C9D}"/>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1" name="テキスト ボックス 230">
          <a:extLst>
            <a:ext uri="{FF2B5EF4-FFF2-40B4-BE49-F238E27FC236}">
              <a16:creationId xmlns:a16="http://schemas.microsoft.com/office/drawing/2014/main" id="{AB5BCCE6-0328-44AD-A6E3-0F983FCDA935}"/>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2" name="直線コネクタ 231">
          <a:extLst>
            <a:ext uri="{FF2B5EF4-FFF2-40B4-BE49-F238E27FC236}">
              <a16:creationId xmlns:a16="http://schemas.microsoft.com/office/drawing/2014/main" id="{8B56C171-C89D-4108-9BBA-A87887039A3D}"/>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3" name="テキスト ボックス 232">
          <a:extLst>
            <a:ext uri="{FF2B5EF4-FFF2-40B4-BE49-F238E27FC236}">
              <a16:creationId xmlns:a16="http://schemas.microsoft.com/office/drawing/2014/main" id="{122B49DF-7BFA-4845-8F2C-F50D1B49690D}"/>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4" name="直線コネクタ 233">
          <a:extLst>
            <a:ext uri="{FF2B5EF4-FFF2-40B4-BE49-F238E27FC236}">
              <a16:creationId xmlns:a16="http://schemas.microsoft.com/office/drawing/2014/main" id="{06A8EEB3-17A5-4677-9E95-270F64D0E43E}"/>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5" name="テキスト ボックス 234">
          <a:extLst>
            <a:ext uri="{FF2B5EF4-FFF2-40B4-BE49-F238E27FC236}">
              <a16:creationId xmlns:a16="http://schemas.microsoft.com/office/drawing/2014/main" id="{3E667871-294C-442C-8130-D0A44D81E8E1}"/>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6" name="直線コネクタ 235">
          <a:extLst>
            <a:ext uri="{FF2B5EF4-FFF2-40B4-BE49-F238E27FC236}">
              <a16:creationId xmlns:a16="http://schemas.microsoft.com/office/drawing/2014/main" id="{7E146ADC-3444-4216-B27A-F77B1D1F2F78}"/>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7" name="テキスト ボックス 236">
          <a:extLst>
            <a:ext uri="{FF2B5EF4-FFF2-40B4-BE49-F238E27FC236}">
              <a16:creationId xmlns:a16="http://schemas.microsoft.com/office/drawing/2014/main" id="{9CBD8E9F-4E07-4126-AC14-E19C22D7CEED}"/>
            </a:ext>
          </a:extLst>
        </xdr:cNvPr>
        <xdr:cNvSpPr txBox="1"/>
      </xdr:nvSpPr>
      <xdr:spPr>
        <a:xfrm>
          <a:off x="343701" y="1281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8" name="【福祉施設】&#10;有形固定資産減価償却率グラフ枠">
          <a:extLst>
            <a:ext uri="{FF2B5EF4-FFF2-40B4-BE49-F238E27FC236}">
              <a16:creationId xmlns:a16="http://schemas.microsoft.com/office/drawing/2014/main" id="{8A6B06F4-B082-4630-AEC3-16BF403CB9C0}"/>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95250</xdr:rowOff>
    </xdr:from>
    <xdr:to>
      <xdr:col>24</xdr:col>
      <xdr:colOff>62865</xdr:colOff>
      <xdr:row>86</xdr:row>
      <xdr:rowOff>72389</xdr:rowOff>
    </xdr:to>
    <xdr:cxnSp macro="">
      <xdr:nvCxnSpPr>
        <xdr:cNvPr id="239" name="直線コネクタ 238">
          <a:extLst>
            <a:ext uri="{FF2B5EF4-FFF2-40B4-BE49-F238E27FC236}">
              <a16:creationId xmlns:a16="http://schemas.microsoft.com/office/drawing/2014/main" id="{E566C0D6-9493-4D8B-ACD6-E6A355686079}"/>
            </a:ext>
          </a:extLst>
        </xdr:cNvPr>
        <xdr:cNvCxnSpPr/>
      </xdr:nvCxnSpPr>
      <xdr:spPr>
        <a:xfrm flipV="1">
          <a:off x="4173855" y="13464540"/>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40" name="【福祉施設】&#10;有形固定資産減価償却率最小値テキスト">
          <a:extLst>
            <a:ext uri="{FF2B5EF4-FFF2-40B4-BE49-F238E27FC236}">
              <a16:creationId xmlns:a16="http://schemas.microsoft.com/office/drawing/2014/main" id="{813880CE-A7AD-41D1-9407-045BB0C42DBE}"/>
            </a:ext>
          </a:extLst>
        </xdr:cNvPr>
        <xdr:cNvSpPr txBox="1"/>
      </xdr:nvSpPr>
      <xdr:spPr>
        <a:xfrm>
          <a:off x="421259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41" name="直線コネクタ 240">
          <a:extLst>
            <a:ext uri="{FF2B5EF4-FFF2-40B4-BE49-F238E27FC236}">
              <a16:creationId xmlns:a16="http://schemas.microsoft.com/office/drawing/2014/main" id="{D4526220-0EDB-4CE9-89CD-0DE6AC263E85}"/>
            </a:ext>
          </a:extLst>
        </xdr:cNvPr>
        <xdr:cNvCxnSpPr/>
      </xdr:nvCxnSpPr>
      <xdr:spPr>
        <a:xfrm>
          <a:off x="4112260" y="148151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41927</xdr:rowOff>
    </xdr:from>
    <xdr:ext cx="405111" cy="259045"/>
    <xdr:sp macro="" textlink="">
      <xdr:nvSpPr>
        <xdr:cNvPr id="242" name="【福祉施設】&#10;有形固定資産減価償却率最大値テキスト">
          <a:extLst>
            <a:ext uri="{FF2B5EF4-FFF2-40B4-BE49-F238E27FC236}">
              <a16:creationId xmlns:a16="http://schemas.microsoft.com/office/drawing/2014/main" id="{3091DFDC-DF20-4275-A1FC-E092A343279D}"/>
            </a:ext>
          </a:extLst>
        </xdr:cNvPr>
        <xdr:cNvSpPr txBox="1"/>
      </xdr:nvSpPr>
      <xdr:spPr>
        <a:xfrm>
          <a:off x="421259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95250</xdr:rowOff>
    </xdr:from>
    <xdr:to>
      <xdr:col>24</xdr:col>
      <xdr:colOff>152400</xdr:colOff>
      <xdr:row>78</xdr:row>
      <xdr:rowOff>95250</xdr:rowOff>
    </xdr:to>
    <xdr:cxnSp macro="">
      <xdr:nvCxnSpPr>
        <xdr:cNvPr id="243" name="直線コネクタ 242">
          <a:extLst>
            <a:ext uri="{FF2B5EF4-FFF2-40B4-BE49-F238E27FC236}">
              <a16:creationId xmlns:a16="http://schemas.microsoft.com/office/drawing/2014/main" id="{80A6781E-3620-4FB5-9AFF-FFFEA849113A}"/>
            </a:ext>
          </a:extLst>
        </xdr:cNvPr>
        <xdr:cNvCxnSpPr/>
      </xdr:nvCxnSpPr>
      <xdr:spPr>
        <a:xfrm>
          <a:off x="4112260" y="1346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163847</xdr:rowOff>
    </xdr:from>
    <xdr:ext cx="405111" cy="259045"/>
    <xdr:sp macro="" textlink="">
      <xdr:nvSpPr>
        <xdr:cNvPr id="244" name="【福祉施設】&#10;有形固定資産減価償却率平均値テキスト">
          <a:extLst>
            <a:ext uri="{FF2B5EF4-FFF2-40B4-BE49-F238E27FC236}">
              <a16:creationId xmlns:a16="http://schemas.microsoft.com/office/drawing/2014/main" id="{B0259A47-F930-4E95-B57B-303BA9C484CA}"/>
            </a:ext>
          </a:extLst>
        </xdr:cNvPr>
        <xdr:cNvSpPr txBox="1"/>
      </xdr:nvSpPr>
      <xdr:spPr>
        <a:xfrm>
          <a:off x="4212590" y="1405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13970</xdr:rowOff>
    </xdr:from>
    <xdr:to>
      <xdr:col>24</xdr:col>
      <xdr:colOff>114300</xdr:colOff>
      <xdr:row>82</xdr:row>
      <xdr:rowOff>115570</xdr:rowOff>
    </xdr:to>
    <xdr:sp macro="" textlink="">
      <xdr:nvSpPr>
        <xdr:cNvPr id="245" name="フローチャート: 判断 244">
          <a:extLst>
            <a:ext uri="{FF2B5EF4-FFF2-40B4-BE49-F238E27FC236}">
              <a16:creationId xmlns:a16="http://schemas.microsoft.com/office/drawing/2014/main" id="{3E355172-6207-4BBF-84E1-7DE3104813EE}"/>
            </a:ext>
          </a:extLst>
        </xdr:cNvPr>
        <xdr:cNvSpPr/>
      </xdr:nvSpPr>
      <xdr:spPr>
        <a:xfrm>
          <a:off x="4131310" y="140766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46" name="フローチャート: 判断 245">
          <a:extLst>
            <a:ext uri="{FF2B5EF4-FFF2-40B4-BE49-F238E27FC236}">
              <a16:creationId xmlns:a16="http://schemas.microsoft.com/office/drawing/2014/main" id="{EFEE9BB4-C443-4AF9-86BA-19551BD14807}"/>
            </a:ext>
          </a:extLst>
        </xdr:cNvPr>
        <xdr:cNvSpPr/>
      </xdr:nvSpPr>
      <xdr:spPr>
        <a:xfrm>
          <a:off x="3388360" y="142100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47" name="フローチャート: 判断 246">
          <a:extLst>
            <a:ext uri="{FF2B5EF4-FFF2-40B4-BE49-F238E27FC236}">
              <a16:creationId xmlns:a16="http://schemas.microsoft.com/office/drawing/2014/main" id="{106CF23D-4FE8-4DFB-B0A9-1F8181E6B63A}"/>
            </a:ext>
          </a:extLst>
        </xdr:cNvPr>
        <xdr:cNvSpPr/>
      </xdr:nvSpPr>
      <xdr:spPr>
        <a:xfrm>
          <a:off x="2571750" y="141814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217D10D7-47FA-4F2C-97B2-B1B8BDB7F886}"/>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F019CFB4-24FE-487E-862D-CFA487FF2098}"/>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263905D9-0648-443B-9B1D-8341AFD4115C}"/>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C17235DD-1B20-48F4-AD4F-0346517FA2C3}"/>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7F80A93-92C2-4545-9B72-CD6FBCC1BEA9}"/>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44450</xdr:rowOff>
    </xdr:from>
    <xdr:to>
      <xdr:col>24</xdr:col>
      <xdr:colOff>114300</xdr:colOff>
      <xdr:row>78</xdr:row>
      <xdr:rowOff>146050</xdr:rowOff>
    </xdr:to>
    <xdr:sp macro="" textlink="">
      <xdr:nvSpPr>
        <xdr:cNvPr id="253" name="楕円 252">
          <a:extLst>
            <a:ext uri="{FF2B5EF4-FFF2-40B4-BE49-F238E27FC236}">
              <a16:creationId xmlns:a16="http://schemas.microsoft.com/office/drawing/2014/main" id="{659FF504-08C6-469E-8B91-7D3FD43BA71E}"/>
            </a:ext>
          </a:extLst>
        </xdr:cNvPr>
        <xdr:cNvSpPr/>
      </xdr:nvSpPr>
      <xdr:spPr>
        <a:xfrm>
          <a:off x="4131310" y="1341945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168927</xdr:rowOff>
    </xdr:from>
    <xdr:ext cx="405111" cy="259045"/>
    <xdr:sp macro="" textlink="">
      <xdr:nvSpPr>
        <xdr:cNvPr id="254" name="【福祉施設】&#10;有形固定資産減価償却率該当値テキスト">
          <a:extLst>
            <a:ext uri="{FF2B5EF4-FFF2-40B4-BE49-F238E27FC236}">
              <a16:creationId xmlns:a16="http://schemas.microsoft.com/office/drawing/2014/main" id="{BC05E504-0C13-4DE3-8F2C-EED3DB1254B9}"/>
            </a:ext>
          </a:extLst>
        </xdr:cNvPr>
        <xdr:cNvSpPr txBox="1"/>
      </xdr:nvSpPr>
      <xdr:spPr>
        <a:xfrm>
          <a:off x="4212590" y="13374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74930</xdr:rowOff>
    </xdr:from>
    <xdr:to>
      <xdr:col>20</xdr:col>
      <xdr:colOff>38100</xdr:colOff>
      <xdr:row>79</xdr:row>
      <xdr:rowOff>5080</xdr:rowOff>
    </xdr:to>
    <xdr:sp macro="" textlink="">
      <xdr:nvSpPr>
        <xdr:cNvPr id="255" name="楕円 254">
          <a:extLst>
            <a:ext uri="{FF2B5EF4-FFF2-40B4-BE49-F238E27FC236}">
              <a16:creationId xmlns:a16="http://schemas.microsoft.com/office/drawing/2014/main" id="{B9CB8D04-9979-4D40-BDC7-14DE839BCE0B}"/>
            </a:ext>
          </a:extLst>
        </xdr:cNvPr>
        <xdr:cNvSpPr/>
      </xdr:nvSpPr>
      <xdr:spPr>
        <a:xfrm>
          <a:off x="3388360" y="134480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95250</xdr:rowOff>
    </xdr:from>
    <xdr:to>
      <xdr:col>24</xdr:col>
      <xdr:colOff>63500</xdr:colOff>
      <xdr:row>78</xdr:row>
      <xdr:rowOff>125730</xdr:rowOff>
    </xdr:to>
    <xdr:cxnSp macro="">
      <xdr:nvCxnSpPr>
        <xdr:cNvPr id="256" name="直線コネクタ 255">
          <a:extLst>
            <a:ext uri="{FF2B5EF4-FFF2-40B4-BE49-F238E27FC236}">
              <a16:creationId xmlns:a16="http://schemas.microsoft.com/office/drawing/2014/main" id="{2071BBD0-02D4-4CF2-B341-651735811194}"/>
            </a:ext>
          </a:extLst>
        </xdr:cNvPr>
        <xdr:cNvCxnSpPr/>
      </xdr:nvCxnSpPr>
      <xdr:spPr>
        <a:xfrm flipV="1">
          <a:off x="3431540" y="13464540"/>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72407</xdr:rowOff>
    </xdr:from>
    <xdr:ext cx="405111" cy="259045"/>
    <xdr:sp macro="" textlink="">
      <xdr:nvSpPr>
        <xdr:cNvPr id="257" name="n_1aveValue【福祉施設】&#10;有形固定資産減価償却率">
          <a:extLst>
            <a:ext uri="{FF2B5EF4-FFF2-40B4-BE49-F238E27FC236}">
              <a16:creationId xmlns:a16="http://schemas.microsoft.com/office/drawing/2014/main" id="{7DA05DE3-66D8-4DAF-933C-F2AD68434F8E}"/>
            </a:ext>
          </a:extLst>
        </xdr:cNvPr>
        <xdr:cNvSpPr txBox="1"/>
      </xdr:nvSpPr>
      <xdr:spPr>
        <a:xfrm>
          <a:off x="32391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258" name="n_2aveValue【福祉施設】&#10;有形固定資産減価償却率">
          <a:extLst>
            <a:ext uri="{FF2B5EF4-FFF2-40B4-BE49-F238E27FC236}">
              <a16:creationId xmlns:a16="http://schemas.microsoft.com/office/drawing/2014/main" id="{C8A74D37-72E5-4851-AECB-364332BC1138}"/>
            </a:ext>
          </a:extLst>
        </xdr:cNvPr>
        <xdr:cNvSpPr txBox="1"/>
      </xdr:nvSpPr>
      <xdr:spPr>
        <a:xfrm>
          <a:off x="2439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21607</xdr:rowOff>
    </xdr:from>
    <xdr:ext cx="405111" cy="259045"/>
    <xdr:sp macro="" textlink="">
      <xdr:nvSpPr>
        <xdr:cNvPr id="259" name="n_1mainValue【福祉施設】&#10;有形固定資産減価償却率">
          <a:extLst>
            <a:ext uri="{FF2B5EF4-FFF2-40B4-BE49-F238E27FC236}">
              <a16:creationId xmlns:a16="http://schemas.microsoft.com/office/drawing/2014/main" id="{FD68A6CD-9235-4067-8B7C-DB395E92DC21}"/>
            </a:ext>
          </a:extLst>
        </xdr:cNvPr>
        <xdr:cNvSpPr txBox="1"/>
      </xdr:nvSpPr>
      <xdr:spPr>
        <a:xfrm>
          <a:off x="3239144" y="1321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a:extLst>
            <a:ext uri="{FF2B5EF4-FFF2-40B4-BE49-F238E27FC236}">
              <a16:creationId xmlns:a16="http://schemas.microsoft.com/office/drawing/2014/main" id="{1367B16A-98DE-45A8-ADFE-AEB6556BBE96}"/>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a:extLst>
            <a:ext uri="{FF2B5EF4-FFF2-40B4-BE49-F238E27FC236}">
              <a16:creationId xmlns:a16="http://schemas.microsoft.com/office/drawing/2014/main" id="{4A1A3C00-26EB-40E7-88D9-A66A6D4863E9}"/>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a:extLst>
            <a:ext uri="{FF2B5EF4-FFF2-40B4-BE49-F238E27FC236}">
              <a16:creationId xmlns:a16="http://schemas.microsoft.com/office/drawing/2014/main" id="{179E1047-17DA-443B-B814-C53B19611968}"/>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a:extLst>
            <a:ext uri="{FF2B5EF4-FFF2-40B4-BE49-F238E27FC236}">
              <a16:creationId xmlns:a16="http://schemas.microsoft.com/office/drawing/2014/main" id="{2C45B2EB-09B1-44FF-9916-C594EBC3247A}"/>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a:extLst>
            <a:ext uri="{FF2B5EF4-FFF2-40B4-BE49-F238E27FC236}">
              <a16:creationId xmlns:a16="http://schemas.microsoft.com/office/drawing/2014/main" id="{A296B7DC-6E56-4BAB-8DFF-ADCA0A7A7395}"/>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a:extLst>
            <a:ext uri="{FF2B5EF4-FFF2-40B4-BE49-F238E27FC236}">
              <a16:creationId xmlns:a16="http://schemas.microsoft.com/office/drawing/2014/main" id="{987092D0-5B7B-4B6E-B907-2DC43C912E87}"/>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a:extLst>
            <a:ext uri="{FF2B5EF4-FFF2-40B4-BE49-F238E27FC236}">
              <a16:creationId xmlns:a16="http://schemas.microsoft.com/office/drawing/2014/main" id="{5E472855-D6D9-4EB3-BBA1-6BCB6167ED4F}"/>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a:extLst>
            <a:ext uri="{FF2B5EF4-FFF2-40B4-BE49-F238E27FC236}">
              <a16:creationId xmlns:a16="http://schemas.microsoft.com/office/drawing/2014/main" id="{2DA8C394-53EE-41ED-9347-D3B7B5BFE70F}"/>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a:extLst>
            <a:ext uri="{FF2B5EF4-FFF2-40B4-BE49-F238E27FC236}">
              <a16:creationId xmlns:a16="http://schemas.microsoft.com/office/drawing/2014/main" id="{E854D475-F508-4240-B3BB-BC62634B57C1}"/>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a:extLst>
            <a:ext uri="{FF2B5EF4-FFF2-40B4-BE49-F238E27FC236}">
              <a16:creationId xmlns:a16="http://schemas.microsoft.com/office/drawing/2014/main" id="{510D102D-6E4D-47B2-8BF0-32271A98AACB}"/>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7850B1E9-EF7F-4514-A59C-62232CACBA87}"/>
            </a:ext>
          </a:extLst>
        </xdr:cNvPr>
        <xdr:cNvSpPr txBox="1"/>
      </xdr:nvSpPr>
      <xdr:spPr>
        <a:xfrm>
          <a:off x="552722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71" name="直線コネクタ 270">
          <a:extLst>
            <a:ext uri="{FF2B5EF4-FFF2-40B4-BE49-F238E27FC236}">
              <a16:creationId xmlns:a16="http://schemas.microsoft.com/office/drawing/2014/main" id="{6BC94CC4-92EA-4E62-88BA-98BBF346F621}"/>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0FEC612A-3782-4CA2-8C42-2F78A2BB9AF1}"/>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3" name="直線コネクタ 272">
          <a:extLst>
            <a:ext uri="{FF2B5EF4-FFF2-40B4-BE49-F238E27FC236}">
              <a16:creationId xmlns:a16="http://schemas.microsoft.com/office/drawing/2014/main" id="{BA9C2AEE-AF20-4722-834D-49FCCBA4426F}"/>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4" name="テキスト ボックス 273">
          <a:extLst>
            <a:ext uri="{FF2B5EF4-FFF2-40B4-BE49-F238E27FC236}">
              <a16:creationId xmlns:a16="http://schemas.microsoft.com/office/drawing/2014/main" id="{40C9CC86-6C5A-40A6-B7F5-0D3BA4A38543}"/>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5" name="直線コネクタ 274">
          <a:extLst>
            <a:ext uri="{FF2B5EF4-FFF2-40B4-BE49-F238E27FC236}">
              <a16:creationId xmlns:a16="http://schemas.microsoft.com/office/drawing/2014/main" id="{26A14A58-EEB0-4224-8D98-CA9A57B1CF65}"/>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6" name="テキスト ボックス 275">
          <a:extLst>
            <a:ext uri="{FF2B5EF4-FFF2-40B4-BE49-F238E27FC236}">
              <a16:creationId xmlns:a16="http://schemas.microsoft.com/office/drawing/2014/main" id="{E0241CD9-2551-4D25-8827-040C69909752}"/>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7" name="直線コネクタ 276">
          <a:extLst>
            <a:ext uri="{FF2B5EF4-FFF2-40B4-BE49-F238E27FC236}">
              <a16:creationId xmlns:a16="http://schemas.microsoft.com/office/drawing/2014/main" id="{66FBB648-2DF7-46CE-806A-274823ACC451}"/>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8" name="テキスト ボックス 277">
          <a:extLst>
            <a:ext uri="{FF2B5EF4-FFF2-40B4-BE49-F238E27FC236}">
              <a16:creationId xmlns:a16="http://schemas.microsoft.com/office/drawing/2014/main" id="{153E2B0A-7BF5-40C2-B362-55975EDE0274}"/>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a:extLst>
            <a:ext uri="{FF2B5EF4-FFF2-40B4-BE49-F238E27FC236}">
              <a16:creationId xmlns:a16="http://schemas.microsoft.com/office/drawing/2014/main" id="{7B587C2B-66A1-4790-8C6C-DBD0BFB2F22D}"/>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a:extLst>
            <a:ext uri="{FF2B5EF4-FFF2-40B4-BE49-F238E27FC236}">
              <a16:creationId xmlns:a16="http://schemas.microsoft.com/office/drawing/2014/main" id="{43E198AB-251A-4A5D-9B4B-F543F0EB539C}"/>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福祉施設】&#10;一人当たり面積グラフ枠">
          <a:extLst>
            <a:ext uri="{FF2B5EF4-FFF2-40B4-BE49-F238E27FC236}">
              <a16:creationId xmlns:a16="http://schemas.microsoft.com/office/drawing/2014/main" id="{64982C7A-7C3B-4C6A-B4B8-5191A0D121EE}"/>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129539</xdr:rowOff>
    </xdr:from>
    <xdr:to>
      <xdr:col>54</xdr:col>
      <xdr:colOff>189865</xdr:colOff>
      <xdr:row>86</xdr:row>
      <xdr:rowOff>60961</xdr:rowOff>
    </xdr:to>
    <xdr:cxnSp macro="">
      <xdr:nvCxnSpPr>
        <xdr:cNvPr id="282" name="直線コネクタ 281">
          <a:extLst>
            <a:ext uri="{FF2B5EF4-FFF2-40B4-BE49-F238E27FC236}">
              <a16:creationId xmlns:a16="http://schemas.microsoft.com/office/drawing/2014/main" id="{DC33E2FF-9E5F-4CCB-99A1-FB16B9682DBD}"/>
            </a:ext>
          </a:extLst>
        </xdr:cNvPr>
        <xdr:cNvCxnSpPr/>
      </xdr:nvCxnSpPr>
      <xdr:spPr>
        <a:xfrm flipV="1">
          <a:off x="9429115" y="13506449"/>
          <a:ext cx="0" cy="1295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64788</xdr:rowOff>
    </xdr:from>
    <xdr:ext cx="469744" cy="259045"/>
    <xdr:sp macro="" textlink="">
      <xdr:nvSpPr>
        <xdr:cNvPr id="283" name="【福祉施設】&#10;一人当たり面積最小値テキスト">
          <a:extLst>
            <a:ext uri="{FF2B5EF4-FFF2-40B4-BE49-F238E27FC236}">
              <a16:creationId xmlns:a16="http://schemas.microsoft.com/office/drawing/2014/main" id="{2BDEB90E-FA68-4D0A-A1FB-DC6686B38B9A}"/>
            </a:ext>
          </a:extLst>
        </xdr:cNvPr>
        <xdr:cNvSpPr txBox="1"/>
      </xdr:nvSpPr>
      <xdr:spPr>
        <a:xfrm>
          <a:off x="9467850" y="1480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60961</xdr:rowOff>
    </xdr:from>
    <xdr:to>
      <xdr:col>55</xdr:col>
      <xdr:colOff>88900</xdr:colOff>
      <xdr:row>86</xdr:row>
      <xdr:rowOff>60961</xdr:rowOff>
    </xdr:to>
    <xdr:cxnSp macro="">
      <xdr:nvCxnSpPr>
        <xdr:cNvPr id="284" name="直線コネクタ 283">
          <a:extLst>
            <a:ext uri="{FF2B5EF4-FFF2-40B4-BE49-F238E27FC236}">
              <a16:creationId xmlns:a16="http://schemas.microsoft.com/office/drawing/2014/main" id="{6696434F-AA23-4117-8FA7-775F2FD77CF8}"/>
            </a:ext>
          </a:extLst>
        </xdr:cNvPr>
        <xdr:cNvCxnSpPr/>
      </xdr:nvCxnSpPr>
      <xdr:spPr>
        <a:xfrm>
          <a:off x="9356090" y="1480185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76216</xdr:rowOff>
    </xdr:from>
    <xdr:ext cx="469744" cy="259045"/>
    <xdr:sp macro="" textlink="">
      <xdr:nvSpPr>
        <xdr:cNvPr id="285" name="【福祉施設】&#10;一人当たり面積最大値テキスト">
          <a:extLst>
            <a:ext uri="{FF2B5EF4-FFF2-40B4-BE49-F238E27FC236}">
              <a16:creationId xmlns:a16="http://schemas.microsoft.com/office/drawing/2014/main" id="{AE8B981E-A3A4-41C7-B0C4-B27D5F841D08}"/>
            </a:ext>
          </a:extLst>
        </xdr:cNvPr>
        <xdr:cNvSpPr txBox="1"/>
      </xdr:nvSpPr>
      <xdr:spPr>
        <a:xfrm>
          <a:off x="946785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129539</xdr:rowOff>
    </xdr:from>
    <xdr:to>
      <xdr:col>55</xdr:col>
      <xdr:colOff>88900</xdr:colOff>
      <xdr:row>78</xdr:row>
      <xdr:rowOff>129539</xdr:rowOff>
    </xdr:to>
    <xdr:cxnSp macro="">
      <xdr:nvCxnSpPr>
        <xdr:cNvPr id="286" name="直線コネクタ 285">
          <a:extLst>
            <a:ext uri="{FF2B5EF4-FFF2-40B4-BE49-F238E27FC236}">
              <a16:creationId xmlns:a16="http://schemas.microsoft.com/office/drawing/2014/main" id="{B10F8E8E-FB69-479C-990E-D4220F0568C4}"/>
            </a:ext>
          </a:extLst>
        </xdr:cNvPr>
        <xdr:cNvCxnSpPr/>
      </xdr:nvCxnSpPr>
      <xdr:spPr>
        <a:xfrm>
          <a:off x="9356090" y="1350644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287" name="【福祉施設】&#10;一人当たり面積平均値テキスト">
          <a:extLst>
            <a:ext uri="{FF2B5EF4-FFF2-40B4-BE49-F238E27FC236}">
              <a16:creationId xmlns:a16="http://schemas.microsoft.com/office/drawing/2014/main" id="{100875B8-D93E-4203-A913-CCEAF2AEA479}"/>
            </a:ext>
          </a:extLst>
        </xdr:cNvPr>
        <xdr:cNvSpPr txBox="1"/>
      </xdr:nvSpPr>
      <xdr:spPr>
        <a:xfrm>
          <a:off x="9467850" y="1412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288" name="フローチャート: 判断 287">
          <a:extLst>
            <a:ext uri="{FF2B5EF4-FFF2-40B4-BE49-F238E27FC236}">
              <a16:creationId xmlns:a16="http://schemas.microsoft.com/office/drawing/2014/main" id="{646015EB-C08B-4BD7-9394-200C874869F9}"/>
            </a:ext>
          </a:extLst>
        </xdr:cNvPr>
        <xdr:cNvSpPr/>
      </xdr:nvSpPr>
      <xdr:spPr>
        <a:xfrm>
          <a:off x="9394190" y="14276705"/>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10161</xdr:rowOff>
    </xdr:from>
    <xdr:to>
      <xdr:col>50</xdr:col>
      <xdr:colOff>165100</xdr:colOff>
      <xdr:row>84</xdr:row>
      <xdr:rowOff>111761</xdr:rowOff>
    </xdr:to>
    <xdr:sp macro="" textlink="">
      <xdr:nvSpPr>
        <xdr:cNvPr id="289" name="フローチャート: 判断 288">
          <a:extLst>
            <a:ext uri="{FF2B5EF4-FFF2-40B4-BE49-F238E27FC236}">
              <a16:creationId xmlns:a16="http://schemas.microsoft.com/office/drawing/2014/main" id="{ACBF72C5-E40C-4235-9378-FDCBF0B71C91}"/>
            </a:ext>
          </a:extLst>
        </xdr:cNvPr>
        <xdr:cNvSpPr/>
      </xdr:nvSpPr>
      <xdr:spPr>
        <a:xfrm>
          <a:off x="8632190" y="1441386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10161</xdr:rowOff>
    </xdr:from>
    <xdr:to>
      <xdr:col>46</xdr:col>
      <xdr:colOff>38100</xdr:colOff>
      <xdr:row>86</xdr:row>
      <xdr:rowOff>111761</xdr:rowOff>
    </xdr:to>
    <xdr:sp macro="" textlink="">
      <xdr:nvSpPr>
        <xdr:cNvPr id="290" name="フローチャート: 判断 289">
          <a:extLst>
            <a:ext uri="{FF2B5EF4-FFF2-40B4-BE49-F238E27FC236}">
              <a16:creationId xmlns:a16="http://schemas.microsoft.com/office/drawing/2014/main" id="{DA4D3124-901C-4956-85AD-BA2AFDBFDB55}"/>
            </a:ext>
          </a:extLst>
        </xdr:cNvPr>
        <xdr:cNvSpPr/>
      </xdr:nvSpPr>
      <xdr:spPr>
        <a:xfrm>
          <a:off x="7846060" y="1475676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A89CEF20-7B5F-4654-B5CD-19EB19B1AF39}"/>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34418662-B538-4327-A3FB-5B267BDEAC19}"/>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730E3EC7-DACA-45FF-BC81-5434603E6ACF}"/>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B2A20327-2372-4473-9455-D6DC1AC48219}"/>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CFEDDFA-EC42-4DF9-AE51-0AE4EB01D885}"/>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10161</xdr:rowOff>
    </xdr:from>
    <xdr:to>
      <xdr:col>55</xdr:col>
      <xdr:colOff>50800</xdr:colOff>
      <xdr:row>86</xdr:row>
      <xdr:rowOff>111761</xdr:rowOff>
    </xdr:to>
    <xdr:sp macro="" textlink="">
      <xdr:nvSpPr>
        <xdr:cNvPr id="296" name="楕円 295">
          <a:extLst>
            <a:ext uri="{FF2B5EF4-FFF2-40B4-BE49-F238E27FC236}">
              <a16:creationId xmlns:a16="http://schemas.microsoft.com/office/drawing/2014/main" id="{3359A59B-A4B0-4DCD-82AE-7F54294B756A}"/>
            </a:ext>
          </a:extLst>
        </xdr:cNvPr>
        <xdr:cNvSpPr/>
      </xdr:nvSpPr>
      <xdr:spPr>
        <a:xfrm>
          <a:off x="9394190" y="14756766"/>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96538</xdr:rowOff>
    </xdr:from>
    <xdr:ext cx="469744" cy="259045"/>
    <xdr:sp macro="" textlink="">
      <xdr:nvSpPr>
        <xdr:cNvPr id="297" name="【福祉施設】&#10;一人当たり面積該当値テキスト">
          <a:extLst>
            <a:ext uri="{FF2B5EF4-FFF2-40B4-BE49-F238E27FC236}">
              <a16:creationId xmlns:a16="http://schemas.microsoft.com/office/drawing/2014/main" id="{95B81B7F-02E5-4670-A13D-87FE8488E070}"/>
            </a:ext>
          </a:extLst>
        </xdr:cNvPr>
        <xdr:cNvSpPr txBox="1"/>
      </xdr:nvSpPr>
      <xdr:spPr>
        <a:xfrm>
          <a:off x="9467850" y="1466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10161</xdr:rowOff>
    </xdr:from>
    <xdr:to>
      <xdr:col>50</xdr:col>
      <xdr:colOff>165100</xdr:colOff>
      <xdr:row>86</xdr:row>
      <xdr:rowOff>111761</xdr:rowOff>
    </xdr:to>
    <xdr:sp macro="" textlink="">
      <xdr:nvSpPr>
        <xdr:cNvPr id="298" name="楕円 297">
          <a:extLst>
            <a:ext uri="{FF2B5EF4-FFF2-40B4-BE49-F238E27FC236}">
              <a16:creationId xmlns:a16="http://schemas.microsoft.com/office/drawing/2014/main" id="{1E3745C8-C14F-48E1-AAA2-CE4090843676}"/>
            </a:ext>
          </a:extLst>
        </xdr:cNvPr>
        <xdr:cNvSpPr/>
      </xdr:nvSpPr>
      <xdr:spPr>
        <a:xfrm>
          <a:off x="8632190" y="1475676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60961</xdr:rowOff>
    </xdr:from>
    <xdr:to>
      <xdr:col>55</xdr:col>
      <xdr:colOff>0</xdr:colOff>
      <xdr:row>86</xdr:row>
      <xdr:rowOff>60961</xdr:rowOff>
    </xdr:to>
    <xdr:cxnSp macro="">
      <xdr:nvCxnSpPr>
        <xdr:cNvPr id="299" name="直線コネクタ 298">
          <a:extLst>
            <a:ext uri="{FF2B5EF4-FFF2-40B4-BE49-F238E27FC236}">
              <a16:creationId xmlns:a16="http://schemas.microsoft.com/office/drawing/2014/main" id="{05FD43A1-4E3F-4C6D-BB18-B2E2506F3939}"/>
            </a:ext>
          </a:extLst>
        </xdr:cNvPr>
        <xdr:cNvCxnSpPr/>
      </xdr:nvCxnSpPr>
      <xdr:spPr>
        <a:xfrm>
          <a:off x="8686800" y="1480185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128288</xdr:rowOff>
    </xdr:from>
    <xdr:ext cx="469744" cy="259045"/>
    <xdr:sp macro="" textlink="">
      <xdr:nvSpPr>
        <xdr:cNvPr id="300" name="n_1aveValue【福祉施設】&#10;一人当たり面積">
          <a:extLst>
            <a:ext uri="{FF2B5EF4-FFF2-40B4-BE49-F238E27FC236}">
              <a16:creationId xmlns:a16="http://schemas.microsoft.com/office/drawing/2014/main" id="{5137FA99-50C3-4506-9BB1-2BE7D68C6EE0}"/>
            </a:ext>
          </a:extLst>
        </xdr:cNvPr>
        <xdr:cNvSpPr txBox="1"/>
      </xdr:nvSpPr>
      <xdr:spPr>
        <a:xfrm>
          <a:off x="8454467" y="1419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128288</xdr:rowOff>
    </xdr:from>
    <xdr:ext cx="469744" cy="259045"/>
    <xdr:sp macro="" textlink="">
      <xdr:nvSpPr>
        <xdr:cNvPr id="301" name="n_2aveValue【福祉施設】&#10;一人当たり面積">
          <a:extLst>
            <a:ext uri="{FF2B5EF4-FFF2-40B4-BE49-F238E27FC236}">
              <a16:creationId xmlns:a16="http://schemas.microsoft.com/office/drawing/2014/main" id="{E935C7BE-B1A5-4D11-8DAF-26B8DFBBF7AF}"/>
            </a:ext>
          </a:extLst>
        </xdr:cNvPr>
        <xdr:cNvSpPr txBox="1"/>
      </xdr:nvSpPr>
      <xdr:spPr>
        <a:xfrm>
          <a:off x="7673417" y="14533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102888</xdr:rowOff>
    </xdr:from>
    <xdr:ext cx="469744" cy="259045"/>
    <xdr:sp macro="" textlink="">
      <xdr:nvSpPr>
        <xdr:cNvPr id="302" name="n_1mainValue【福祉施設】&#10;一人当たり面積">
          <a:extLst>
            <a:ext uri="{FF2B5EF4-FFF2-40B4-BE49-F238E27FC236}">
              <a16:creationId xmlns:a16="http://schemas.microsoft.com/office/drawing/2014/main" id="{1D229156-8985-4CA3-8B5C-50573BF74154}"/>
            </a:ext>
          </a:extLst>
        </xdr:cNvPr>
        <xdr:cNvSpPr txBox="1"/>
      </xdr:nvSpPr>
      <xdr:spPr>
        <a:xfrm>
          <a:off x="8454467" y="148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a:extLst>
            <a:ext uri="{FF2B5EF4-FFF2-40B4-BE49-F238E27FC236}">
              <a16:creationId xmlns:a16="http://schemas.microsoft.com/office/drawing/2014/main" id="{59576C6C-8BDE-4209-AF18-47E40F89236A}"/>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a:extLst>
            <a:ext uri="{FF2B5EF4-FFF2-40B4-BE49-F238E27FC236}">
              <a16:creationId xmlns:a16="http://schemas.microsoft.com/office/drawing/2014/main" id="{FAC36336-0AD9-4A3B-8639-6BBE04309B64}"/>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a:extLst>
            <a:ext uri="{FF2B5EF4-FFF2-40B4-BE49-F238E27FC236}">
              <a16:creationId xmlns:a16="http://schemas.microsoft.com/office/drawing/2014/main" id="{E8763AE9-2641-413C-9603-4F90E7893D74}"/>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a:extLst>
            <a:ext uri="{FF2B5EF4-FFF2-40B4-BE49-F238E27FC236}">
              <a16:creationId xmlns:a16="http://schemas.microsoft.com/office/drawing/2014/main" id="{8080D33C-C190-46F9-8D3E-CC3A8F799FA8}"/>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a:extLst>
            <a:ext uri="{FF2B5EF4-FFF2-40B4-BE49-F238E27FC236}">
              <a16:creationId xmlns:a16="http://schemas.microsoft.com/office/drawing/2014/main" id="{B1EC65FD-8E13-41BD-899F-E1228BA2C473}"/>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a:extLst>
            <a:ext uri="{FF2B5EF4-FFF2-40B4-BE49-F238E27FC236}">
              <a16:creationId xmlns:a16="http://schemas.microsoft.com/office/drawing/2014/main" id="{D09D1CDE-30F9-4CF5-B591-15760C342213}"/>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a:extLst>
            <a:ext uri="{FF2B5EF4-FFF2-40B4-BE49-F238E27FC236}">
              <a16:creationId xmlns:a16="http://schemas.microsoft.com/office/drawing/2014/main" id="{E78F3562-8782-4425-8881-CAEA861C569F}"/>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a:extLst>
            <a:ext uri="{FF2B5EF4-FFF2-40B4-BE49-F238E27FC236}">
              <a16:creationId xmlns:a16="http://schemas.microsoft.com/office/drawing/2014/main" id="{E0843090-CEC2-475F-83C3-D07759E2FF98}"/>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1" name="テキスト ボックス 310">
          <a:extLst>
            <a:ext uri="{FF2B5EF4-FFF2-40B4-BE49-F238E27FC236}">
              <a16:creationId xmlns:a16="http://schemas.microsoft.com/office/drawing/2014/main" id="{DA898FF3-A277-4082-96D3-AA4DF31D689C}"/>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2" name="直線コネクタ 311">
          <a:extLst>
            <a:ext uri="{FF2B5EF4-FFF2-40B4-BE49-F238E27FC236}">
              <a16:creationId xmlns:a16="http://schemas.microsoft.com/office/drawing/2014/main" id="{2E9A5C42-FC75-44F8-9826-3ACA10AD1728}"/>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3" name="テキスト ボックス 312">
          <a:extLst>
            <a:ext uri="{FF2B5EF4-FFF2-40B4-BE49-F238E27FC236}">
              <a16:creationId xmlns:a16="http://schemas.microsoft.com/office/drawing/2014/main" id="{D52CD2B4-3B46-40A5-9445-04FB121CCDCF}"/>
            </a:ext>
          </a:extLst>
        </xdr:cNvPr>
        <xdr:cNvSpPr txBox="1"/>
      </xdr:nvSpPr>
      <xdr:spPr>
        <a:xfrm>
          <a:off x="343701" y="18909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4" name="直線コネクタ 313">
          <a:extLst>
            <a:ext uri="{FF2B5EF4-FFF2-40B4-BE49-F238E27FC236}">
              <a16:creationId xmlns:a16="http://schemas.microsoft.com/office/drawing/2014/main" id="{E72F1D3F-FA80-4C39-8E91-7C96EAD26BE6}"/>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5" name="テキスト ボックス 314">
          <a:extLst>
            <a:ext uri="{FF2B5EF4-FFF2-40B4-BE49-F238E27FC236}">
              <a16:creationId xmlns:a16="http://schemas.microsoft.com/office/drawing/2014/main" id="{CE6920BA-19ED-4AF2-9642-BEDFBC7B7F8F}"/>
            </a:ext>
          </a:extLst>
        </xdr:cNvPr>
        <xdr:cNvSpPr txBox="1"/>
      </xdr:nvSpPr>
      <xdr:spPr>
        <a:xfrm>
          <a:off x="343701" y="18528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6" name="直線コネクタ 315">
          <a:extLst>
            <a:ext uri="{FF2B5EF4-FFF2-40B4-BE49-F238E27FC236}">
              <a16:creationId xmlns:a16="http://schemas.microsoft.com/office/drawing/2014/main" id="{DC8490C8-3F4B-4F78-B1A8-074DD7F560E3}"/>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7" name="テキスト ボックス 316">
          <a:extLst>
            <a:ext uri="{FF2B5EF4-FFF2-40B4-BE49-F238E27FC236}">
              <a16:creationId xmlns:a16="http://schemas.microsoft.com/office/drawing/2014/main" id="{10E351FA-9CFD-409B-9111-7E5EA47C3C83}"/>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8" name="直線コネクタ 317">
          <a:extLst>
            <a:ext uri="{FF2B5EF4-FFF2-40B4-BE49-F238E27FC236}">
              <a16:creationId xmlns:a16="http://schemas.microsoft.com/office/drawing/2014/main" id="{75EC7392-242F-4BF4-91F5-65C02D56D99E}"/>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9" name="テキスト ボックス 318">
          <a:extLst>
            <a:ext uri="{FF2B5EF4-FFF2-40B4-BE49-F238E27FC236}">
              <a16:creationId xmlns:a16="http://schemas.microsoft.com/office/drawing/2014/main" id="{50E0D12F-799F-404A-A3F2-19E4C3385461}"/>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0" name="直線コネクタ 319">
          <a:extLst>
            <a:ext uri="{FF2B5EF4-FFF2-40B4-BE49-F238E27FC236}">
              <a16:creationId xmlns:a16="http://schemas.microsoft.com/office/drawing/2014/main" id="{DAB696E8-EEB9-43A7-B04A-431A9D516F40}"/>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1" name="テキスト ボックス 320">
          <a:extLst>
            <a:ext uri="{FF2B5EF4-FFF2-40B4-BE49-F238E27FC236}">
              <a16:creationId xmlns:a16="http://schemas.microsoft.com/office/drawing/2014/main" id="{DCB8DDB3-B3AB-45AD-8AC1-DE09574E4809}"/>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2" name="直線コネクタ 321">
          <a:extLst>
            <a:ext uri="{FF2B5EF4-FFF2-40B4-BE49-F238E27FC236}">
              <a16:creationId xmlns:a16="http://schemas.microsoft.com/office/drawing/2014/main" id="{1EDF1C84-665D-4DCA-A0B2-08BFBD07CDA0}"/>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3" name="テキスト ボックス 322">
          <a:extLst>
            <a:ext uri="{FF2B5EF4-FFF2-40B4-BE49-F238E27FC236}">
              <a16:creationId xmlns:a16="http://schemas.microsoft.com/office/drawing/2014/main" id="{E2F20F23-8286-49CE-8793-76CE3B117090}"/>
            </a:ext>
          </a:extLst>
        </xdr:cNvPr>
        <xdr:cNvSpPr txBox="1"/>
      </xdr:nvSpPr>
      <xdr:spPr>
        <a:xfrm>
          <a:off x="34370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4" name="直線コネクタ 323">
          <a:extLst>
            <a:ext uri="{FF2B5EF4-FFF2-40B4-BE49-F238E27FC236}">
              <a16:creationId xmlns:a16="http://schemas.microsoft.com/office/drawing/2014/main" id="{CCDA7E22-EACC-4339-B413-22CCB69811A5}"/>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5" name="テキスト ボックス 324">
          <a:extLst>
            <a:ext uri="{FF2B5EF4-FFF2-40B4-BE49-F238E27FC236}">
              <a16:creationId xmlns:a16="http://schemas.microsoft.com/office/drawing/2014/main" id="{AEC80394-DF84-4D3F-9535-E35B0D1F8E09}"/>
            </a:ext>
          </a:extLst>
        </xdr:cNvPr>
        <xdr:cNvSpPr txBox="1"/>
      </xdr:nvSpPr>
      <xdr:spPr>
        <a:xfrm>
          <a:off x="343701" y="1662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6" name="【市民会館】&#10;有形固定資産減価償却率グラフ枠">
          <a:extLst>
            <a:ext uri="{FF2B5EF4-FFF2-40B4-BE49-F238E27FC236}">
              <a16:creationId xmlns:a16="http://schemas.microsoft.com/office/drawing/2014/main" id="{EF9322E5-1C6B-4EBE-BA98-D0AA6EA29332}"/>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87630</xdr:rowOff>
    </xdr:from>
    <xdr:to>
      <xdr:col>24</xdr:col>
      <xdr:colOff>62865</xdr:colOff>
      <xdr:row>109</xdr:row>
      <xdr:rowOff>57150</xdr:rowOff>
    </xdr:to>
    <xdr:cxnSp macro="">
      <xdr:nvCxnSpPr>
        <xdr:cNvPr id="327" name="直線コネクタ 326">
          <a:extLst>
            <a:ext uri="{FF2B5EF4-FFF2-40B4-BE49-F238E27FC236}">
              <a16:creationId xmlns:a16="http://schemas.microsoft.com/office/drawing/2014/main" id="{428CC720-E80D-4C42-8B21-DA03DBE42E95}"/>
            </a:ext>
          </a:extLst>
        </xdr:cNvPr>
        <xdr:cNvCxnSpPr/>
      </xdr:nvCxnSpPr>
      <xdr:spPr>
        <a:xfrm flipV="1">
          <a:off x="4173855" y="1740789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60977</xdr:rowOff>
    </xdr:from>
    <xdr:ext cx="405111" cy="259045"/>
    <xdr:sp macro="" textlink="">
      <xdr:nvSpPr>
        <xdr:cNvPr id="328" name="【市民会館】&#10;有形固定資産減価償却率最小値テキスト">
          <a:extLst>
            <a:ext uri="{FF2B5EF4-FFF2-40B4-BE49-F238E27FC236}">
              <a16:creationId xmlns:a16="http://schemas.microsoft.com/office/drawing/2014/main" id="{76C35E34-2138-410D-A50C-88229AD8171D}"/>
            </a:ext>
          </a:extLst>
        </xdr:cNvPr>
        <xdr:cNvSpPr txBox="1"/>
      </xdr:nvSpPr>
      <xdr:spPr>
        <a:xfrm>
          <a:off x="4212590" y="187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57150</xdr:rowOff>
    </xdr:from>
    <xdr:to>
      <xdr:col>24</xdr:col>
      <xdr:colOff>152400</xdr:colOff>
      <xdr:row>109</xdr:row>
      <xdr:rowOff>57150</xdr:rowOff>
    </xdr:to>
    <xdr:cxnSp macro="">
      <xdr:nvCxnSpPr>
        <xdr:cNvPr id="329" name="直線コネクタ 328">
          <a:extLst>
            <a:ext uri="{FF2B5EF4-FFF2-40B4-BE49-F238E27FC236}">
              <a16:creationId xmlns:a16="http://schemas.microsoft.com/office/drawing/2014/main" id="{67EE2ABA-6A50-49A5-B5B4-A8436C43FE75}"/>
            </a:ext>
          </a:extLst>
        </xdr:cNvPr>
        <xdr:cNvCxnSpPr/>
      </xdr:nvCxnSpPr>
      <xdr:spPr>
        <a:xfrm>
          <a:off x="4112260" y="18741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34307</xdr:rowOff>
    </xdr:from>
    <xdr:ext cx="405111" cy="259045"/>
    <xdr:sp macro="" textlink="">
      <xdr:nvSpPr>
        <xdr:cNvPr id="330" name="【市民会館】&#10;有形固定資産減価償却率最大値テキスト">
          <a:extLst>
            <a:ext uri="{FF2B5EF4-FFF2-40B4-BE49-F238E27FC236}">
              <a16:creationId xmlns:a16="http://schemas.microsoft.com/office/drawing/2014/main" id="{EE0938BB-6774-4C07-9B50-FDDDEF83E086}"/>
            </a:ext>
          </a:extLst>
        </xdr:cNvPr>
        <xdr:cNvSpPr txBox="1"/>
      </xdr:nvSpPr>
      <xdr:spPr>
        <a:xfrm>
          <a:off x="421259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87630</xdr:rowOff>
    </xdr:from>
    <xdr:to>
      <xdr:col>24</xdr:col>
      <xdr:colOff>152400</xdr:colOff>
      <xdr:row>101</xdr:row>
      <xdr:rowOff>87630</xdr:rowOff>
    </xdr:to>
    <xdr:cxnSp macro="">
      <xdr:nvCxnSpPr>
        <xdr:cNvPr id="331" name="直線コネクタ 330">
          <a:extLst>
            <a:ext uri="{FF2B5EF4-FFF2-40B4-BE49-F238E27FC236}">
              <a16:creationId xmlns:a16="http://schemas.microsoft.com/office/drawing/2014/main" id="{13D9D984-87AC-405B-B799-9F9814CF408F}"/>
            </a:ext>
          </a:extLst>
        </xdr:cNvPr>
        <xdr:cNvCxnSpPr/>
      </xdr:nvCxnSpPr>
      <xdr:spPr>
        <a:xfrm>
          <a:off x="4112260" y="17407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53357</xdr:rowOff>
    </xdr:from>
    <xdr:ext cx="405111" cy="259045"/>
    <xdr:sp macro="" textlink="">
      <xdr:nvSpPr>
        <xdr:cNvPr id="332" name="【市民会館】&#10;有形固定資産減価償却率平均値テキスト">
          <a:extLst>
            <a:ext uri="{FF2B5EF4-FFF2-40B4-BE49-F238E27FC236}">
              <a16:creationId xmlns:a16="http://schemas.microsoft.com/office/drawing/2014/main" id="{274CE4AB-5D70-4EB9-975A-C5539AF73724}"/>
            </a:ext>
          </a:extLst>
        </xdr:cNvPr>
        <xdr:cNvSpPr txBox="1"/>
      </xdr:nvSpPr>
      <xdr:spPr>
        <a:xfrm>
          <a:off x="4212590" y="1771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74930</xdr:rowOff>
    </xdr:from>
    <xdr:to>
      <xdr:col>24</xdr:col>
      <xdr:colOff>114300</xdr:colOff>
      <xdr:row>104</xdr:row>
      <xdr:rowOff>5080</xdr:rowOff>
    </xdr:to>
    <xdr:sp macro="" textlink="">
      <xdr:nvSpPr>
        <xdr:cNvPr id="333" name="フローチャート: 判断 332">
          <a:extLst>
            <a:ext uri="{FF2B5EF4-FFF2-40B4-BE49-F238E27FC236}">
              <a16:creationId xmlns:a16="http://schemas.microsoft.com/office/drawing/2014/main" id="{CEB6E4F3-5F41-481B-99A2-8AA36BA5F114}"/>
            </a:ext>
          </a:extLst>
        </xdr:cNvPr>
        <xdr:cNvSpPr/>
      </xdr:nvSpPr>
      <xdr:spPr>
        <a:xfrm>
          <a:off x="4131310" y="177342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128270</xdr:rowOff>
    </xdr:from>
    <xdr:to>
      <xdr:col>20</xdr:col>
      <xdr:colOff>38100</xdr:colOff>
      <xdr:row>102</xdr:row>
      <xdr:rowOff>58420</xdr:rowOff>
    </xdr:to>
    <xdr:sp macro="" textlink="">
      <xdr:nvSpPr>
        <xdr:cNvPr id="334" name="フローチャート: 判断 333">
          <a:extLst>
            <a:ext uri="{FF2B5EF4-FFF2-40B4-BE49-F238E27FC236}">
              <a16:creationId xmlns:a16="http://schemas.microsoft.com/office/drawing/2014/main" id="{66FCAACF-A4C6-466B-B08C-0653F20F4E5B}"/>
            </a:ext>
          </a:extLst>
        </xdr:cNvPr>
        <xdr:cNvSpPr/>
      </xdr:nvSpPr>
      <xdr:spPr>
        <a:xfrm>
          <a:off x="3388360" y="1744853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52070</xdr:rowOff>
    </xdr:from>
    <xdr:to>
      <xdr:col>15</xdr:col>
      <xdr:colOff>101600</xdr:colOff>
      <xdr:row>101</xdr:row>
      <xdr:rowOff>153670</xdr:rowOff>
    </xdr:to>
    <xdr:sp macro="" textlink="">
      <xdr:nvSpPr>
        <xdr:cNvPr id="335" name="フローチャート: 判断 334">
          <a:extLst>
            <a:ext uri="{FF2B5EF4-FFF2-40B4-BE49-F238E27FC236}">
              <a16:creationId xmlns:a16="http://schemas.microsoft.com/office/drawing/2014/main" id="{C5FB5392-D6A9-454D-BA50-C34A3C48E3BD}"/>
            </a:ext>
          </a:extLst>
        </xdr:cNvPr>
        <xdr:cNvSpPr/>
      </xdr:nvSpPr>
      <xdr:spPr>
        <a:xfrm>
          <a:off x="2571750" y="173723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5B22A68F-E9AA-4CA3-9B2F-E95CDCA63CEA}"/>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50F0D2F2-CC41-4B2E-A22F-AEE466D86CBB}"/>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09A013B8-4F9A-4653-A9BE-B4A0583AD398}"/>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4BF70807-2846-416D-ACE2-3D52A74C6C65}"/>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E50146D5-E269-4897-AA2F-72FD6043ACA3}"/>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55880</xdr:rowOff>
    </xdr:from>
    <xdr:to>
      <xdr:col>24</xdr:col>
      <xdr:colOff>114300</xdr:colOff>
      <xdr:row>102</xdr:row>
      <xdr:rowOff>157480</xdr:rowOff>
    </xdr:to>
    <xdr:sp macro="" textlink="">
      <xdr:nvSpPr>
        <xdr:cNvPr id="341" name="楕円 340">
          <a:extLst>
            <a:ext uri="{FF2B5EF4-FFF2-40B4-BE49-F238E27FC236}">
              <a16:creationId xmlns:a16="http://schemas.microsoft.com/office/drawing/2014/main" id="{FD858883-9F45-4ABF-A23A-99F6D429E18B}"/>
            </a:ext>
          </a:extLst>
        </xdr:cNvPr>
        <xdr:cNvSpPr/>
      </xdr:nvSpPr>
      <xdr:spPr>
        <a:xfrm>
          <a:off x="4131310" y="175475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78757</xdr:rowOff>
    </xdr:from>
    <xdr:ext cx="405111" cy="259045"/>
    <xdr:sp macro="" textlink="">
      <xdr:nvSpPr>
        <xdr:cNvPr id="342" name="【市民会館】&#10;有形固定資産減価償却率該当値テキスト">
          <a:extLst>
            <a:ext uri="{FF2B5EF4-FFF2-40B4-BE49-F238E27FC236}">
              <a16:creationId xmlns:a16="http://schemas.microsoft.com/office/drawing/2014/main" id="{05D40257-B676-48F1-A0FD-F13CE9369ECE}"/>
            </a:ext>
          </a:extLst>
        </xdr:cNvPr>
        <xdr:cNvSpPr txBox="1"/>
      </xdr:nvSpPr>
      <xdr:spPr>
        <a:xfrm>
          <a:off x="4212590"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xdr:rowOff>
    </xdr:from>
    <xdr:to>
      <xdr:col>20</xdr:col>
      <xdr:colOff>38100</xdr:colOff>
      <xdr:row>103</xdr:row>
      <xdr:rowOff>115570</xdr:rowOff>
    </xdr:to>
    <xdr:sp macro="" textlink="">
      <xdr:nvSpPr>
        <xdr:cNvPr id="343" name="楕円 342">
          <a:extLst>
            <a:ext uri="{FF2B5EF4-FFF2-40B4-BE49-F238E27FC236}">
              <a16:creationId xmlns:a16="http://schemas.microsoft.com/office/drawing/2014/main" id="{8DB525C9-216D-445D-8CB0-7E0BD11B4788}"/>
            </a:ext>
          </a:extLst>
        </xdr:cNvPr>
        <xdr:cNvSpPr/>
      </xdr:nvSpPr>
      <xdr:spPr>
        <a:xfrm>
          <a:off x="3388360" y="17677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106680</xdr:rowOff>
    </xdr:from>
    <xdr:to>
      <xdr:col>24</xdr:col>
      <xdr:colOff>63500</xdr:colOff>
      <xdr:row>103</xdr:row>
      <xdr:rowOff>64770</xdr:rowOff>
    </xdr:to>
    <xdr:cxnSp macro="">
      <xdr:nvCxnSpPr>
        <xdr:cNvPr id="344" name="直線コネクタ 343">
          <a:extLst>
            <a:ext uri="{FF2B5EF4-FFF2-40B4-BE49-F238E27FC236}">
              <a16:creationId xmlns:a16="http://schemas.microsoft.com/office/drawing/2014/main" id="{6F2227B3-4E8D-4558-8018-8F7910A56FD1}"/>
            </a:ext>
          </a:extLst>
        </xdr:cNvPr>
        <xdr:cNvCxnSpPr/>
      </xdr:nvCxnSpPr>
      <xdr:spPr>
        <a:xfrm flipV="1">
          <a:off x="3431540" y="17592675"/>
          <a:ext cx="74295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74947</xdr:rowOff>
    </xdr:from>
    <xdr:ext cx="405111" cy="259045"/>
    <xdr:sp macro="" textlink="">
      <xdr:nvSpPr>
        <xdr:cNvPr id="345" name="n_1aveValue【市民会館】&#10;有形固定資産減価償却率">
          <a:extLst>
            <a:ext uri="{FF2B5EF4-FFF2-40B4-BE49-F238E27FC236}">
              <a16:creationId xmlns:a16="http://schemas.microsoft.com/office/drawing/2014/main" id="{C49BEEB1-1315-44DB-A68E-005F91D10DAD}"/>
            </a:ext>
          </a:extLst>
        </xdr:cNvPr>
        <xdr:cNvSpPr txBox="1"/>
      </xdr:nvSpPr>
      <xdr:spPr>
        <a:xfrm>
          <a:off x="32391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170197</xdr:rowOff>
    </xdr:from>
    <xdr:ext cx="405111" cy="259045"/>
    <xdr:sp macro="" textlink="">
      <xdr:nvSpPr>
        <xdr:cNvPr id="346" name="n_2aveValue【市民会館】&#10;有形固定資産減価償却率">
          <a:extLst>
            <a:ext uri="{FF2B5EF4-FFF2-40B4-BE49-F238E27FC236}">
              <a16:creationId xmlns:a16="http://schemas.microsoft.com/office/drawing/2014/main" id="{160CD591-A494-4EF2-8D13-195DBF5B2F3B}"/>
            </a:ext>
          </a:extLst>
        </xdr:cNvPr>
        <xdr:cNvSpPr txBox="1"/>
      </xdr:nvSpPr>
      <xdr:spPr>
        <a:xfrm>
          <a:off x="2439044" y="1714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106697</xdr:rowOff>
    </xdr:from>
    <xdr:ext cx="405111" cy="259045"/>
    <xdr:sp macro="" textlink="">
      <xdr:nvSpPr>
        <xdr:cNvPr id="347" name="n_1mainValue【市民会館】&#10;有形固定資産減価償却率">
          <a:extLst>
            <a:ext uri="{FF2B5EF4-FFF2-40B4-BE49-F238E27FC236}">
              <a16:creationId xmlns:a16="http://schemas.microsoft.com/office/drawing/2014/main" id="{686B2077-9CFC-43D0-A80D-B27FF336E0DD}"/>
            </a:ext>
          </a:extLst>
        </xdr:cNvPr>
        <xdr:cNvSpPr txBox="1"/>
      </xdr:nvSpPr>
      <xdr:spPr>
        <a:xfrm>
          <a:off x="3239144" y="1776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a:extLst>
            <a:ext uri="{FF2B5EF4-FFF2-40B4-BE49-F238E27FC236}">
              <a16:creationId xmlns:a16="http://schemas.microsoft.com/office/drawing/2014/main" id="{FBB98805-8B61-406E-9298-533AF01DB7A2}"/>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a:extLst>
            <a:ext uri="{FF2B5EF4-FFF2-40B4-BE49-F238E27FC236}">
              <a16:creationId xmlns:a16="http://schemas.microsoft.com/office/drawing/2014/main" id="{0BDC1B98-4238-4C28-A429-03FE5BA13503}"/>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a:extLst>
            <a:ext uri="{FF2B5EF4-FFF2-40B4-BE49-F238E27FC236}">
              <a16:creationId xmlns:a16="http://schemas.microsoft.com/office/drawing/2014/main" id="{7A6C77A1-F976-47A1-854F-6D2BF5C886BE}"/>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a:extLst>
            <a:ext uri="{FF2B5EF4-FFF2-40B4-BE49-F238E27FC236}">
              <a16:creationId xmlns:a16="http://schemas.microsoft.com/office/drawing/2014/main" id="{561AE156-9C87-42DB-A158-691A93C3069E}"/>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a:extLst>
            <a:ext uri="{FF2B5EF4-FFF2-40B4-BE49-F238E27FC236}">
              <a16:creationId xmlns:a16="http://schemas.microsoft.com/office/drawing/2014/main" id="{E514EC02-8A9C-47A2-BDDC-539766F63F10}"/>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a:extLst>
            <a:ext uri="{FF2B5EF4-FFF2-40B4-BE49-F238E27FC236}">
              <a16:creationId xmlns:a16="http://schemas.microsoft.com/office/drawing/2014/main" id="{92DE3E5E-CFF0-41FB-A983-1D6CB1977468}"/>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a:extLst>
            <a:ext uri="{FF2B5EF4-FFF2-40B4-BE49-F238E27FC236}">
              <a16:creationId xmlns:a16="http://schemas.microsoft.com/office/drawing/2014/main" id="{538B1232-26BB-42BE-BD7B-BEE1220954F5}"/>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a:extLst>
            <a:ext uri="{FF2B5EF4-FFF2-40B4-BE49-F238E27FC236}">
              <a16:creationId xmlns:a16="http://schemas.microsoft.com/office/drawing/2014/main" id="{F82F6476-B5B1-4457-91A1-B8371C3DCBBB}"/>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6" name="テキスト ボックス 355">
          <a:extLst>
            <a:ext uri="{FF2B5EF4-FFF2-40B4-BE49-F238E27FC236}">
              <a16:creationId xmlns:a16="http://schemas.microsoft.com/office/drawing/2014/main" id="{8EA45A6B-7C8D-4E36-BD03-B0569107E920}"/>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7" name="直線コネクタ 356">
          <a:extLst>
            <a:ext uri="{FF2B5EF4-FFF2-40B4-BE49-F238E27FC236}">
              <a16:creationId xmlns:a16="http://schemas.microsoft.com/office/drawing/2014/main" id="{DF6B21C3-DDF9-41CC-90AB-A9AE73551433}"/>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58" name="テキスト ボックス 357">
          <a:extLst>
            <a:ext uri="{FF2B5EF4-FFF2-40B4-BE49-F238E27FC236}">
              <a16:creationId xmlns:a16="http://schemas.microsoft.com/office/drawing/2014/main" id="{AE3D0B21-219E-4378-A869-A13AB06C47C6}"/>
            </a:ext>
          </a:extLst>
        </xdr:cNvPr>
        <xdr:cNvSpPr txBox="1"/>
      </xdr:nvSpPr>
      <xdr:spPr>
        <a:xfrm>
          <a:off x="552722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59" name="直線コネクタ 358">
          <a:extLst>
            <a:ext uri="{FF2B5EF4-FFF2-40B4-BE49-F238E27FC236}">
              <a16:creationId xmlns:a16="http://schemas.microsoft.com/office/drawing/2014/main" id="{F8BDFE83-FF88-486D-9609-75C4F2774E9E}"/>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0" name="テキスト ボックス 359">
          <a:extLst>
            <a:ext uri="{FF2B5EF4-FFF2-40B4-BE49-F238E27FC236}">
              <a16:creationId xmlns:a16="http://schemas.microsoft.com/office/drawing/2014/main" id="{9B126100-99F8-4558-B553-A5FCE35EFAFC}"/>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1" name="直線コネクタ 360">
          <a:extLst>
            <a:ext uri="{FF2B5EF4-FFF2-40B4-BE49-F238E27FC236}">
              <a16:creationId xmlns:a16="http://schemas.microsoft.com/office/drawing/2014/main" id="{35F1A19D-3A55-4108-88AB-91AD8C7DA5CE}"/>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2" name="テキスト ボックス 361">
          <a:extLst>
            <a:ext uri="{FF2B5EF4-FFF2-40B4-BE49-F238E27FC236}">
              <a16:creationId xmlns:a16="http://schemas.microsoft.com/office/drawing/2014/main" id="{A1C6115F-800C-4DBD-883D-9D0ABD687899}"/>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3" name="直線コネクタ 362">
          <a:extLst>
            <a:ext uri="{FF2B5EF4-FFF2-40B4-BE49-F238E27FC236}">
              <a16:creationId xmlns:a16="http://schemas.microsoft.com/office/drawing/2014/main" id="{253E771C-295A-4FE4-996E-71F1A5EE379C}"/>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4" name="テキスト ボックス 363">
          <a:extLst>
            <a:ext uri="{FF2B5EF4-FFF2-40B4-BE49-F238E27FC236}">
              <a16:creationId xmlns:a16="http://schemas.microsoft.com/office/drawing/2014/main" id="{E9E09EB6-160F-4F7E-B1DB-70EC888B48BD}"/>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5" name="直線コネクタ 364">
          <a:extLst>
            <a:ext uri="{FF2B5EF4-FFF2-40B4-BE49-F238E27FC236}">
              <a16:creationId xmlns:a16="http://schemas.microsoft.com/office/drawing/2014/main" id="{3EE1D5C2-C982-40E6-96C8-1A19E6DD5419}"/>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6" name="テキスト ボックス 365">
          <a:extLst>
            <a:ext uri="{FF2B5EF4-FFF2-40B4-BE49-F238E27FC236}">
              <a16:creationId xmlns:a16="http://schemas.microsoft.com/office/drawing/2014/main" id="{67F159AE-38D4-4A33-B616-75D74F0870DA}"/>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7" name="直線コネクタ 366">
          <a:extLst>
            <a:ext uri="{FF2B5EF4-FFF2-40B4-BE49-F238E27FC236}">
              <a16:creationId xmlns:a16="http://schemas.microsoft.com/office/drawing/2014/main" id="{DDFD3929-73F8-4B3F-A8AA-D1B21DC20AB2}"/>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8" name="テキスト ボックス 367">
          <a:extLst>
            <a:ext uri="{FF2B5EF4-FFF2-40B4-BE49-F238E27FC236}">
              <a16:creationId xmlns:a16="http://schemas.microsoft.com/office/drawing/2014/main" id="{BFC3CFD0-ABC9-4C5B-AB3F-8C64B75C4795}"/>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9" name="直線コネクタ 368">
          <a:extLst>
            <a:ext uri="{FF2B5EF4-FFF2-40B4-BE49-F238E27FC236}">
              <a16:creationId xmlns:a16="http://schemas.microsoft.com/office/drawing/2014/main" id="{F6AAE016-22B8-45EB-B0DC-BE5623F6895F}"/>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0" name="テキスト ボックス 369">
          <a:extLst>
            <a:ext uri="{FF2B5EF4-FFF2-40B4-BE49-F238E27FC236}">
              <a16:creationId xmlns:a16="http://schemas.microsoft.com/office/drawing/2014/main" id="{FDE0382B-CAE1-4DAF-8ABD-D3F58905F506}"/>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1" name="【市民会館】&#10;一人当たり面積グラフ枠">
          <a:extLst>
            <a:ext uri="{FF2B5EF4-FFF2-40B4-BE49-F238E27FC236}">
              <a16:creationId xmlns:a16="http://schemas.microsoft.com/office/drawing/2014/main" id="{9C2FFE88-1DFC-4136-896F-F23BD8549FC3}"/>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38100</xdr:rowOff>
    </xdr:from>
    <xdr:to>
      <xdr:col>54</xdr:col>
      <xdr:colOff>189865</xdr:colOff>
      <xdr:row>108</xdr:row>
      <xdr:rowOff>76200</xdr:rowOff>
    </xdr:to>
    <xdr:cxnSp macro="">
      <xdr:nvCxnSpPr>
        <xdr:cNvPr id="372" name="直線コネクタ 371">
          <a:extLst>
            <a:ext uri="{FF2B5EF4-FFF2-40B4-BE49-F238E27FC236}">
              <a16:creationId xmlns:a16="http://schemas.microsoft.com/office/drawing/2014/main" id="{02A639FF-C665-46E4-9F70-87E8957DE30B}"/>
            </a:ext>
          </a:extLst>
        </xdr:cNvPr>
        <xdr:cNvCxnSpPr/>
      </xdr:nvCxnSpPr>
      <xdr:spPr>
        <a:xfrm flipV="1">
          <a:off x="9429115" y="17526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73" name="【市民会館】&#10;一人当たり面積最小値テキスト">
          <a:extLst>
            <a:ext uri="{FF2B5EF4-FFF2-40B4-BE49-F238E27FC236}">
              <a16:creationId xmlns:a16="http://schemas.microsoft.com/office/drawing/2014/main" id="{173E7A5D-BBCF-4DB5-BF9F-8F7D5B60F761}"/>
            </a:ext>
          </a:extLst>
        </xdr:cNvPr>
        <xdr:cNvSpPr txBox="1"/>
      </xdr:nvSpPr>
      <xdr:spPr>
        <a:xfrm>
          <a:off x="9467850" y="1859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74" name="直線コネクタ 373">
          <a:extLst>
            <a:ext uri="{FF2B5EF4-FFF2-40B4-BE49-F238E27FC236}">
              <a16:creationId xmlns:a16="http://schemas.microsoft.com/office/drawing/2014/main" id="{028F9F1B-1892-4114-9278-5BF0D075F292}"/>
            </a:ext>
          </a:extLst>
        </xdr:cNvPr>
        <xdr:cNvCxnSpPr/>
      </xdr:nvCxnSpPr>
      <xdr:spPr>
        <a:xfrm>
          <a:off x="9356090" y="1859280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156227</xdr:rowOff>
    </xdr:from>
    <xdr:ext cx="469744" cy="259045"/>
    <xdr:sp macro="" textlink="">
      <xdr:nvSpPr>
        <xdr:cNvPr id="375" name="【市民会館】&#10;一人当たり面積最大値テキスト">
          <a:extLst>
            <a:ext uri="{FF2B5EF4-FFF2-40B4-BE49-F238E27FC236}">
              <a16:creationId xmlns:a16="http://schemas.microsoft.com/office/drawing/2014/main" id="{132E45B5-C5F4-48DB-8C96-418441AEC5C8}"/>
            </a:ext>
          </a:extLst>
        </xdr:cNvPr>
        <xdr:cNvSpPr txBox="1"/>
      </xdr:nvSpPr>
      <xdr:spPr>
        <a:xfrm>
          <a:off x="9467850" y="1730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38100</xdr:rowOff>
    </xdr:from>
    <xdr:to>
      <xdr:col>55</xdr:col>
      <xdr:colOff>88900</xdr:colOff>
      <xdr:row>102</xdr:row>
      <xdr:rowOff>38100</xdr:rowOff>
    </xdr:to>
    <xdr:cxnSp macro="">
      <xdr:nvCxnSpPr>
        <xdr:cNvPr id="376" name="直線コネクタ 375">
          <a:extLst>
            <a:ext uri="{FF2B5EF4-FFF2-40B4-BE49-F238E27FC236}">
              <a16:creationId xmlns:a16="http://schemas.microsoft.com/office/drawing/2014/main" id="{7282E5E4-94D8-497D-BF4E-C001D956BB8E}"/>
            </a:ext>
          </a:extLst>
        </xdr:cNvPr>
        <xdr:cNvCxnSpPr/>
      </xdr:nvCxnSpPr>
      <xdr:spPr>
        <a:xfrm>
          <a:off x="9356090" y="1752600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143527</xdr:rowOff>
    </xdr:from>
    <xdr:ext cx="469744" cy="259045"/>
    <xdr:sp macro="" textlink="">
      <xdr:nvSpPr>
        <xdr:cNvPr id="377" name="【市民会館】&#10;一人当たり面積平均値テキスト">
          <a:extLst>
            <a:ext uri="{FF2B5EF4-FFF2-40B4-BE49-F238E27FC236}">
              <a16:creationId xmlns:a16="http://schemas.microsoft.com/office/drawing/2014/main" id="{2C8DFC5F-FE87-4442-9F64-873CF5A8E5A6}"/>
            </a:ext>
          </a:extLst>
        </xdr:cNvPr>
        <xdr:cNvSpPr txBox="1"/>
      </xdr:nvSpPr>
      <xdr:spPr>
        <a:xfrm>
          <a:off x="9467850" y="17972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120650</xdr:rowOff>
    </xdr:from>
    <xdr:to>
      <xdr:col>55</xdr:col>
      <xdr:colOff>50800</xdr:colOff>
      <xdr:row>106</xdr:row>
      <xdr:rowOff>50800</xdr:rowOff>
    </xdr:to>
    <xdr:sp macro="" textlink="">
      <xdr:nvSpPr>
        <xdr:cNvPr id="378" name="フローチャート: 判断 377">
          <a:extLst>
            <a:ext uri="{FF2B5EF4-FFF2-40B4-BE49-F238E27FC236}">
              <a16:creationId xmlns:a16="http://schemas.microsoft.com/office/drawing/2014/main" id="{4EA18FB4-517A-473F-9F9C-1B8AE50A60FA}"/>
            </a:ext>
          </a:extLst>
        </xdr:cNvPr>
        <xdr:cNvSpPr/>
      </xdr:nvSpPr>
      <xdr:spPr>
        <a:xfrm>
          <a:off x="9394190" y="1812480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99</xdr:row>
      <xdr:rowOff>158750</xdr:rowOff>
    </xdr:from>
    <xdr:to>
      <xdr:col>50</xdr:col>
      <xdr:colOff>165100</xdr:colOff>
      <xdr:row>100</xdr:row>
      <xdr:rowOff>88900</xdr:rowOff>
    </xdr:to>
    <xdr:sp macro="" textlink="">
      <xdr:nvSpPr>
        <xdr:cNvPr id="379" name="フローチャート: 判断 378">
          <a:extLst>
            <a:ext uri="{FF2B5EF4-FFF2-40B4-BE49-F238E27FC236}">
              <a16:creationId xmlns:a16="http://schemas.microsoft.com/office/drawing/2014/main" id="{3BC6B811-CDFF-4371-8A50-AF862538D675}"/>
            </a:ext>
          </a:extLst>
        </xdr:cNvPr>
        <xdr:cNvSpPr/>
      </xdr:nvSpPr>
      <xdr:spPr>
        <a:xfrm>
          <a:off x="8632190" y="171342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120650</xdr:rowOff>
    </xdr:from>
    <xdr:to>
      <xdr:col>46</xdr:col>
      <xdr:colOff>38100</xdr:colOff>
      <xdr:row>108</xdr:row>
      <xdr:rowOff>50800</xdr:rowOff>
    </xdr:to>
    <xdr:sp macro="" textlink="">
      <xdr:nvSpPr>
        <xdr:cNvPr id="380" name="フローチャート: 判断 379">
          <a:extLst>
            <a:ext uri="{FF2B5EF4-FFF2-40B4-BE49-F238E27FC236}">
              <a16:creationId xmlns:a16="http://schemas.microsoft.com/office/drawing/2014/main" id="{D2DE3189-19E8-4BA4-B15C-B4D5D7A69FE6}"/>
            </a:ext>
          </a:extLst>
        </xdr:cNvPr>
        <xdr:cNvSpPr/>
      </xdr:nvSpPr>
      <xdr:spPr>
        <a:xfrm>
          <a:off x="7846060" y="184677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E2F28477-A02C-4716-A325-8722DDF0E0E1}"/>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D7B3B313-140B-4949-AD8B-32FD2F22B5C0}"/>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9AF69B46-D43A-47E7-BEDF-F0720723F6AB}"/>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93E93923-7CF7-4868-A456-1EC7C96A136C}"/>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B823E74F-5923-4C6F-95DA-9F0EE8C57D2B}"/>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25400</xdr:rowOff>
    </xdr:from>
    <xdr:to>
      <xdr:col>55</xdr:col>
      <xdr:colOff>50800</xdr:colOff>
      <xdr:row>108</xdr:row>
      <xdr:rowOff>127000</xdr:rowOff>
    </xdr:to>
    <xdr:sp macro="" textlink="">
      <xdr:nvSpPr>
        <xdr:cNvPr id="386" name="楕円 385">
          <a:extLst>
            <a:ext uri="{FF2B5EF4-FFF2-40B4-BE49-F238E27FC236}">
              <a16:creationId xmlns:a16="http://schemas.microsoft.com/office/drawing/2014/main" id="{4CE40F0E-D1C3-40DB-B69B-F09E95ADFF30}"/>
            </a:ext>
          </a:extLst>
        </xdr:cNvPr>
        <xdr:cNvSpPr/>
      </xdr:nvSpPr>
      <xdr:spPr>
        <a:xfrm>
          <a:off x="9394190" y="18538190"/>
          <a:ext cx="9017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111777</xdr:rowOff>
    </xdr:from>
    <xdr:ext cx="469744" cy="259045"/>
    <xdr:sp macro="" textlink="">
      <xdr:nvSpPr>
        <xdr:cNvPr id="387" name="【市民会館】&#10;一人当たり面積該当値テキスト">
          <a:extLst>
            <a:ext uri="{FF2B5EF4-FFF2-40B4-BE49-F238E27FC236}">
              <a16:creationId xmlns:a16="http://schemas.microsoft.com/office/drawing/2014/main" id="{DE27299A-9580-4B8A-91CB-AEE7B9F4B9BD}"/>
            </a:ext>
          </a:extLst>
        </xdr:cNvPr>
        <xdr:cNvSpPr txBox="1"/>
      </xdr:nvSpPr>
      <xdr:spPr>
        <a:xfrm>
          <a:off x="946785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25400</xdr:rowOff>
    </xdr:from>
    <xdr:to>
      <xdr:col>50</xdr:col>
      <xdr:colOff>165100</xdr:colOff>
      <xdr:row>108</xdr:row>
      <xdr:rowOff>127000</xdr:rowOff>
    </xdr:to>
    <xdr:sp macro="" textlink="">
      <xdr:nvSpPr>
        <xdr:cNvPr id="388" name="楕円 387">
          <a:extLst>
            <a:ext uri="{FF2B5EF4-FFF2-40B4-BE49-F238E27FC236}">
              <a16:creationId xmlns:a16="http://schemas.microsoft.com/office/drawing/2014/main" id="{52F75ED0-FB5C-4D75-8BB0-892152DCE881}"/>
            </a:ext>
          </a:extLst>
        </xdr:cNvPr>
        <xdr:cNvSpPr/>
      </xdr:nvSpPr>
      <xdr:spPr>
        <a:xfrm>
          <a:off x="8632190" y="185381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76200</xdr:rowOff>
    </xdr:from>
    <xdr:to>
      <xdr:col>55</xdr:col>
      <xdr:colOff>0</xdr:colOff>
      <xdr:row>108</xdr:row>
      <xdr:rowOff>76200</xdr:rowOff>
    </xdr:to>
    <xdr:cxnSp macro="">
      <xdr:nvCxnSpPr>
        <xdr:cNvPr id="389" name="直線コネクタ 388">
          <a:extLst>
            <a:ext uri="{FF2B5EF4-FFF2-40B4-BE49-F238E27FC236}">
              <a16:creationId xmlns:a16="http://schemas.microsoft.com/office/drawing/2014/main" id="{0199A7CF-DE9F-47BA-A129-85596A16174A}"/>
            </a:ext>
          </a:extLst>
        </xdr:cNvPr>
        <xdr:cNvCxnSpPr/>
      </xdr:nvCxnSpPr>
      <xdr:spPr>
        <a:xfrm>
          <a:off x="8686800" y="185928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98</xdr:row>
      <xdr:rowOff>105427</xdr:rowOff>
    </xdr:from>
    <xdr:ext cx="469744" cy="259045"/>
    <xdr:sp macro="" textlink="">
      <xdr:nvSpPr>
        <xdr:cNvPr id="390" name="n_1aveValue【市民会館】&#10;一人当たり面積">
          <a:extLst>
            <a:ext uri="{FF2B5EF4-FFF2-40B4-BE49-F238E27FC236}">
              <a16:creationId xmlns:a16="http://schemas.microsoft.com/office/drawing/2014/main" id="{3877E0A3-8348-45C4-9C09-601293E775B9}"/>
            </a:ext>
          </a:extLst>
        </xdr:cNvPr>
        <xdr:cNvSpPr txBox="1"/>
      </xdr:nvSpPr>
      <xdr:spPr>
        <a:xfrm>
          <a:off x="8454467" y="1690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67327</xdr:rowOff>
    </xdr:from>
    <xdr:ext cx="469744" cy="259045"/>
    <xdr:sp macro="" textlink="">
      <xdr:nvSpPr>
        <xdr:cNvPr id="391" name="n_2aveValue【市民会館】&#10;一人当たり面積">
          <a:extLst>
            <a:ext uri="{FF2B5EF4-FFF2-40B4-BE49-F238E27FC236}">
              <a16:creationId xmlns:a16="http://schemas.microsoft.com/office/drawing/2014/main" id="{C247283F-ADE8-4847-8AEF-890B955C16FB}"/>
            </a:ext>
          </a:extLst>
        </xdr:cNvPr>
        <xdr:cNvSpPr txBox="1"/>
      </xdr:nvSpPr>
      <xdr:spPr>
        <a:xfrm>
          <a:off x="7673417" y="1823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118127</xdr:rowOff>
    </xdr:from>
    <xdr:ext cx="469744" cy="259045"/>
    <xdr:sp macro="" textlink="">
      <xdr:nvSpPr>
        <xdr:cNvPr id="392" name="n_1mainValue【市民会館】&#10;一人当たり面積">
          <a:extLst>
            <a:ext uri="{FF2B5EF4-FFF2-40B4-BE49-F238E27FC236}">
              <a16:creationId xmlns:a16="http://schemas.microsoft.com/office/drawing/2014/main" id="{1A4E4824-423F-4E83-BEAA-2D3BB8E14BB8}"/>
            </a:ext>
          </a:extLst>
        </xdr:cNvPr>
        <xdr:cNvSpPr txBox="1"/>
      </xdr:nvSpPr>
      <xdr:spPr>
        <a:xfrm>
          <a:off x="8454467"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D72675B2-3908-48CC-9DF3-9B82E4657F0C}"/>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2108DCE7-30CE-4AA0-9DB2-AE3D4123D48C}"/>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23BFC166-EAB0-4884-88C2-FD6C19CAD5AD}"/>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74C60369-EC68-4A55-9F08-DA5BFE5B09F0}"/>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4FE5252D-3BE1-4F33-969E-DCFABAD2C860}"/>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2AAA926A-D9C9-4647-98D2-300AB1CBBE40}"/>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92686D6F-0863-4DB5-8594-76D38A6974AE}"/>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D07A6671-BB54-4AB5-91CD-F41DEC55E211}"/>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ABE58B60-DFCC-4DF6-978F-0FC514505EDE}"/>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4DEC953C-19E5-46CB-A845-63D69250C0FA}"/>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3" name="テキスト ボックス 402">
          <a:extLst>
            <a:ext uri="{FF2B5EF4-FFF2-40B4-BE49-F238E27FC236}">
              <a16:creationId xmlns:a16="http://schemas.microsoft.com/office/drawing/2014/main" id="{B1D4AF5E-F55C-4CD1-B9E1-44BA675DE4E2}"/>
            </a:ext>
          </a:extLst>
        </xdr:cNvPr>
        <xdr:cNvSpPr txBox="1"/>
      </xdr:nvSpPr>
      <xdr:spPr>
        <a:xfrm>
          <a:off x="10842791" y="7475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58AE81C7-07A4-457E-B06C-2BC0FCF0D737}"/>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5" name="テキスト ボックス 404">
          <a:extLst>
            <a:ext uri="{FF2B5EF4-FFF2-40B4-BE49-F238E27FC236}">
              <a16:creationId xmlns:a16="http://schemas.microsoft.com/office/drawing/2014/main" id="{5CCF9D22-E0E8-4F45-930C-2B8D318E9323}"/>
            </a:ext>
          </a:extLst>
        </xdr:cNvPr>
        <xdr:cNvSpPr txBox="1"/>
      </xdr:nvSpPr>
      <xdr:spPr>
        <a:xfrm>
          <a:off x="10842791" y="715311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9CBAABC1-D457-4CE0-B22C-BD37F203F3F9}"/>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8735F077-53B8-4760-B97A-2B2B68F526BD}"/>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B73166E3-527F-4208-B535-CDD5FD94C93B}"/>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D7338103-9F11-4DD0-BE3B-480D7B8768A9}"/>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FFDC05FE-F550-450B-A0A4-03265C3A1D0A}"/>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F9FF15EF-ECA0-4137-B7FE-304053CD4588}"/>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75A053CA-5A6D-43A4-90BF-DDA1188B4492}"/>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3442C6A7-237D-47B0-9499-AEABD3E05961}"/>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4D499C80-D784-439C-9192-998D8C99FED9}"/>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5" name="テキスト ボックス 414">
          <a:extLst>
            <a:ext uri="{FF2B5EF4-FFF2-40B4-BE49-F238E27FC236}">
              <a16:creationId xmlns:a16="http://schemas.microsoft.com/office/drawing/2014/main" id="{25A98BA7-915C-4573-9F47-DF6447CEFA40}"/>
            </a:ext>
          </a:extLst>
        </xdr:cNvPr>
        <xdr:cNvSpPr txBox="1"/>
      </xdr:nvSpPr>
      <xdr:spPr>
        <a:xfrm>
          <a:off x="10842791" y="55164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3275C475-B053-4BEF-B430-F3C34232EB53}"/>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7" name="テキスト ボックス 416">
          <a:extLst>
            <a:ext uri="{FF2B5EF4-FFF2-40B4-BE49-F238E27FC236}">
              <a16:creationId xmlns:a16="http://schemas.microsoft.com/office/drawing/2014/main" id="{54C12513-CD2A-4F4D-8350-8F916ACF571F}"/>
            </a:ext>
          </a:extLst>
        </xdr:cNvPr>
        <xdr:cNvSpPr txBox="1"/>
      </xdr:nvSpPr>
      <xdr:spPr>
        <a:xfrm>
          <a:off x="10842791" y="519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67A8FB88-D1B5-4055-A9BD-56AD3093F375}"/>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39</xdr:row>
      <xdr:rowOff>77833</xdr:rowOff>
    </xdr:from>
    <xdr:to>
      <xdr:col>85</xdr:col>
      <xdr:colOff>126364</xdr:colOff>
      <xdr:row>41</xdr:row>
      <xdr:rowOff>64770</xdr:rowOff>
    </xdr:to>
    <xdr:cxnSp macro="">
      <xdr:nvCxnSpPr>
        <xdr:cNvPr id="419" name="直線コネクタ 418">
          <a:extLst>
            <a:ext uri="{FF2B5EF4-FFF2-40B4-BE49-F238E27FC236}">
              <a16:creationId xmlns:a16="http://schemas.microsoft.com/office/drawing/2014/main" id="{7581DD7D-B8A5-4806-B2FA-CE08C6AB6261}"/>
            </a:ext>
          </a:extLst>
        </xdr:cNvPr>
        <xdr:cNvCxnSpPr/>
      </xdr:nvCxnSpPr>
      <xdr:spPr>
        <a:xfrm flipV="1">
          <a:off x="14703424" y="6764383"/>
          <a:ext cx="0" cy="32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68597</xdr:rowOff>
    </xdr:from>
    <xdr:ext cx="405111" cy="259045"/>
    <xdr:sp macro="" textlink="">
      <xdr:nvSpPr>
        <xdr:cNvPr id="420" name="【一般廃棄物処理施設】&#10;有形固定資産減価償却率最小値テキスト">
          <a:extLst>
            <a:ext uri="{FF2B5EF4-FFF2-40B4-BE49-F238E27FC236}">
              <a16:creationId xmlns:a16="http://schemas.microsoft.com/office/drawing/2014/main" id="{9F8372F9-B7D8-437B-A31F-9E541F4FF37E}"/>
            </a:ext>
          </a:extLst>
        </xdr:cNvPr>
        <xdr:cNvSpPr txBox="1"/>
      </xdr:nvSpPr>
      <xdr:spPr>
        <a:xfrm>
          <a:off x="1474216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64770</xdr:rowOff>
    </xdr:from>
    <xdr:to>
      <xdr:col>86</xdr:col>
      <xdr:colOff>25400</xdr:colOff>
      <xdr:row>41</xdr:row>
      <xdr:rowOff>64770</xdr:rowOff>
    </xdr:to>
    <xdr:cxnSp macro="">
      <xdr:nvCxnSpPr>
        <xdr:cNvPr id="421" name="直線コネクタ 420">
          <a:extLst>
            <a:ext uri="{FF2B5EF4-FFF2-40B4-BE49-F238E27FC236}">
              <a16:creationId xmlns:a16="http://schemas.microsoft.com/office/drawing/2014/main" id="{52633BBB-37D8-465B-9A55-3C45AA914639}"/>
            </a:ext>
          </a:extLst>
        </xdr:cNvPr>
        <xdr:cNvCxnSpPr/>
      </xdr:nvCxnSpPr>
      <xdr:spPr>
        <a:xfrm>
          <a:off x="14611350" y="70923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24510</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7AB0C112-F95F-4647-9F24-8FD35CA38850}"/>
            </a:ext>
          </a:extLst>
        </xdr:cNvPr>
        <xdr:cNvSpPr txBox="1"/>
      </xdr:nvSpPr>
      <xdr:spPr>
        <a:xfrm>
          <a:off x="14742160" y="6535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77833</xdr:rowOff>
    </xdr:from>
    <xdr:to>
      <xdr:col>86</xdr:col>
      <xdr:colOff>25400</xdr:colOff>
      <xdr:row>39</xdr:row>
      <xdr:rowOff>77833</xdr:rowOff>
    </xdr:to>
    <xdr:cxnSp macro="">
      <xdr:nvCxnSpPr>
        <xdr:cNvPr id="423" name="直線コネクタ 422">
          <a:extLst>
            <a:ext uri="{FF2B5EF4-FFF2-40B4-BE49-F238E27FC236}">
              <a16:creationId xmlns:a16="http://schemas.microsoft.com/office/drawing/2014/main" id="{757EC73F-E89C-4BBE-9D4A-4E282C95D347}"/>
            </a:ext>
          </a:extLst>
        </xdr:cNvPr>
        <xdr:cNvCxnSpPr/>
      </xdr:nvCxnSpPr>
      <xdr:spPr>
        <a:xfrm>
          <a:off x="14611350" y="67643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123026</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D0A1B661-9CD6-4B1B-89EF-31B2DB2448DE}"/>
            </a:ext>
          </a:extLst>
        </xdr:cNvPr>
        <xdr:cNvSpPr txBox="1"/>
      </xdr:nvSpPr>
      <xdr:spPr>
        <a:xfrm>
          <a:off x="14742160" y="6811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144599</xdr:rowOff>
    </xdr:from>
    <xdr:to>
      <xdr:col>85</xdr:col>
      <xdr:colOff>177800</xdr:colOff>
      <xdr:row>40</xdr:row>
      <xdr:rowOff>74749</xdr:rowOff>
    </xdr:to>
    <xdr:sp macro="" textlink="">
      <xdr:nvSpPr>
        <xdr:cNvPr id="425" name="フローチャート: 判断 424">
          <a:extLst>
            <a:ext uri="{FF2B5EF4-FFF2-40B4-BE49-F238E27FC236}">
              <a16:creationId xmlns:a16="http://schemas.microsoft.com/office/drawing/2014/main" id="{57E5F38E-93B3-476C-95CD-4D2D0F4E2932}"/>
            </a:ext>
          </a:extLst>
        </xdr:cNvPr>
        <xdr:cNvSpPr/>
      </xdr:nvSpPr>
      <xdr:spPr>
        <a:xfrm>
          <a:off x="14649450" y="682924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74386</xdr:rowOff>
    </xdr:from>
    <xdr:to>
      <xdr:col>81</xdr:col>
      <xdr:colOff>101600</xdr:colOff>
      <xdr:row>37</xdr:row>
      <xdr:rowOff>4536</xdr:rowOff>
    </xdr:to>
    <xdr:sp macro="" textlink="">
      <xdr:nvSpPr>
        <xdr:cNvPr id="426" name="フローチャート: 判断 425">
          <a:extLst>
            <a:ext uri="{FF2B5EF4-FFF2-40B4-BE49-F238E27FC236}">
              <a16:creationId xmlns:a16="http://schemas.microsoft.com/office/drawing/2014/main" id="{4B3706E0-E31B-4FB5-B0B5-EA93A5DA0E7C}"/>
            </a:ext>
          </a:extLst>
        </xdr:cNvPr>
        <xdr:cNvSpPr/>
      </xdr:nvSpPr>
      <xdr:spPr>
        <a:xfrm>
          <a:off x="13887450" y="62465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27033</xdr:rowOff>
    </xdr:from>
    <xdr:to>
      <xdr:col>76</xdr:col>
      <xdr:colOff>165100</xdr:colOff>
      <xdr:row>39</xdr:row>
      <xdr:rowOff>128633</xdr:rowOff>
    </xdr:to>
    <xdr:sp macro="" textlink="">
      <xdr:nvSpPr>
        <xdr:cNvPr id="427" name="フローチャート: 判断 426">
          <a:extLst>
            <a:ext uri="{FF2B5EF4-FFF2-40B4-BE49-F238E27FC236}">
              <a16:creationId xmlns:a16="http://schemas.microsoft.com/office/drawing/2014/main" id="{D147229A-6869-4868-9D68-FA96AAFC0471}"/>
            </a:ext>
          </a:extLst>
        </xdr:cNvPr>
        <xdr:cNvSpPr/>
      </xdr:nvSpPr>
      <xdr:spPr>
        <a:xfrm>
          <a:off x="13089890" y="671167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7A45CD0A-0143-4B9B-9BF2-A6856936714D}"/>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9410D2C-78DE-471C-86F3-6B41498326F8}"/>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4B47888C-7AB1-4A79-A64B-CF70F684FECB}"/>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1382EF8-54C8-4BF1-810B-7B8D144738F0}"/>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4AB2A030-56A8-443E-943C-D23F451BD60A}"/>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27033</xdr:rowOff>
    </xdr:from>
    <xdr:to>
      <xdr:col>85</xdr:col>
      <xdr:colOff>177800</xdr:colOff>
      <xdr:row>39</xdr:row>
      <xdr:rowOff>128633</xdr:rowOff>
    </xdr:to>
    <xdr:sp macro="" textlink="">
      <xdr:nvSpPr>
        <xdr:cNvPr id="433" name="楕円 432">
          <a:extLst>
            <a:ext uri="{FF2B5EF4-FFF2-40B4-BE49-F238E27FC236}">
              <a16:creationId xmlns:a16="http://schemas.microsoft.com/office/drawing/2014/main" id="{43076061-5466-4C43-8006-6A63174F8C28}"/>
            </a:ext>
          </a:extLst>
        </xdr:cNvPr>
        <xdr:cNvSpPr/>
      </xdr:nvSpPr>
      <xdr:spPr>
        <a:xfrm>
          <a:off x="14649450" y="671167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151510</xdr:rowOff>
    </xdr:from>
    <xdr:ext cx="405111" cy="259045"/>
    <xdr:sp macro="" textlink="">
      <xdr:nvSpPr>
        <xdr:cNvPr id="434" name="【一般廃棄物処理施設】&#10;有形固定資産減価償却率該当値テキスト">
          <a:extLst>
            <a:ext uri="{FF2B5EF4-FFF2-40B4-BE49-F238E27FC236}">
              <a16:creationId xmlns:a16="http://schemas.microsoft.com/office/drawing/2014/main" id="{E18676FF-8ED2-4207-A491-6BC09CA8C397}"/>
            </a:ext>
          </a:extLst>
        </xdr:cNvPr>
        <xdr:cNvSpPr txBox="1"/>
      </xdr:nvSpPr>
      <xdr:spPr>
        <a:xfrm>
          <a:off x="14742160" y="666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5806</xdr:rowOff>
    </xdr:from>
    <xdr:to>
      <xdr:col>81</xdr:col>
      <xdr:colOff>101600</xdr:colOff>
      <xdr:row>34</xdr:row>
      <xdr:rowOff>107406</xdr:rowOff>
    </xdr:to>
    <xdr:sp macro="" textlink="">
      <xdr:nvSpPr>
        <xdr:cNvPr id="435" name="楕円 434">
          <a:extLst>
            <a:ext uri="{FF2B5EF4-FFF2-40B4-BE49-F238E27FC236}">
              <a16:creationId xmlns:a16="http://schemas.microsoft.com/office/drawing/2014/main" id="{CD3536AA-8BA2-4BC8-962E-2FA0681045AF}"/>
            </a:ext>
          </a:extLst>
        </xdr:cNvPr>
        <xdr:cNvSpPr/>
      </xdr:nvSpPr>
      <xdr:spPr>
        <a:xfrm>
          <a:off x="13887450" y="583701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56606</xdr:rowOff>
    </xdr:from>
    <xdr:to>
      <xdr:col>85</xdr:col>
      <xdr:colOff>127000</xdr:colOff>
      <xdr:row>39</xdr:row>
      <xdr:rowOff>77833</xdr:rowOff>
    </xdr:to>
    <xdr:cxnSp macro="">
      <xdr:nvCxnSpPr>
        <xdr:cNvPr id="436" name="直線コネクタ 435">
          <a:extLst>
            <a:ext uri="{FF2B5EF4-FFF2-40B4-BE49-F238E27FC236}">
              <a16:creationId xmlns:a16="http://schemas.microsoft.com/office/drawing/2014/main" id="{24C55BB0-65A4-44E0-A3C4-B1BB99013EB3}"/>
            </a:ext>
          </a:extLst>
        </xdr:cNvPr>
        <xdr:cNvCxnSpPr/>
      </xdr:nvCxnSpPr>
      <xdr:spPr>
        <a:xfrm>
          <a:off x="13942060" y="5889716"/>
          <a:ext cx="762000" cy="87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167113</xdr:rowOff>
    </xdr:from>
    <xdr:ext cx="405111" cy="259045"/>
    <xdr:sp macro="" textlink="">
      <xdr:nvSpPr>
        <xdr:cNvPr id="437" name="n_1aveValue【一般廃棄物処理施設】&#10;有形固定資産減価償却率">
          <a:extLst>
            <a:ext uri="{FF2B5EF4-FFF2-40B4-BE49-F238E27FC236}">
              <a16:creationId xmlns:a16="http://schemas.microsoft.com/office/drawing/2014/main" id="{EAA3E63C-AEF1-4EF7-9688-C5518526F53B}"/>
            </a:ext>
          </a:extLst>
        </xdr:cNvPr>
        <xdr:cNvSpPr txBox="1"/>
      </xdr:nvSpPr>
      <xdr:spPr>
        <a:xfrm>
          <a:off x="13738234" y="6343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145160</xdr:rowOff>
    </xdr:from>
    <xdr:ext cx="405111" cy="259045"/>
    <xdr:sp macro="" textlink="">
      <xdr:nvSpPr>
        <xdr:cNvPr id="438" name="n_2aveValue【一般廃棄物処理施設】&#10;有形固定資産減価償却率">
          <a:extLst>
            <a:ext uri="{FF2B5EF4-FFF2-40B4-BE49-F238E27FC236}">
              <a16:creationId xmlns:a16="http://schemas.microsoft.com/office/drawing/2014/main" id="{8A267BAC-E583-40C4-A7F4-F69E4DBB7CD7}"/>
            </a:ext>
          </a:extLst>
        </xdr:cNvPr>
        <xdr:cNvSpPr txBox="1"/>
      </xdr:nvSpPr>
      <xdr:spPr>
        <a:xfrm>
          <a:off x="12957184" y="6486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123933</xdr:rowOff>
    </xdr:from>
    <xdr:ext cx="405111" cy="259045"/>
    <xdr:sp macro="" textlink="">
      <xdr:nvSpPr>
        <xdr:cNvPr id="439" name="n_1mainValue【一般廃棄物処理施設】&#10;有形固定資産減価償却率">
          <a:extLst>
            <a:ext uri="{FF2B5EF4-FFF2-40B4-BE49-F238E27FC236}">
              <a16:creationId xmlns:a16="http://schemas.microsoft.com/office/drawing/2014/main" id="{CC3E8C08-43D6-415B-AD15-0DF20328B23F}"/>
            </a:ext>
          </a:extLst>
        </xdr:cNvPr>
        <xdr:cNvSpPr txBox="1"/>
      </xdr:nvSpPr>
      <xdr:spPr>
        <a:xfrm>
          <a:off x="13738234" y="561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0" name="正方形/長方形 439">
          <a:extLst>
            <a:ext uri="{FF2B5EF4-FFF2-40B4-BE49-F238E27FC236}">
              <a16:creationId xmlns:a16="http://schemas.microsoft.com/office/drawing/2014/main" id="{C95CA996-E7ED-49AC-89A7-F07D794A0656}"/>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1" name="正方形/長方形 440">
          <a:extLst>
            <a:ext uri="{FF2B5EF4-FFF2-40B4-BE49-F238E27FC236}">
              <a16:creationId xmlns:a16="http://schemas.microsoft.com/office/drawing/2014/main" id="{B95DEAFC-BFC4-45DE-9DAD-EC6E2FB74315}"/>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2" name="正方形/長方形 441">
          <a:extLst>
            <a:ext uri="{FF2B5EF4-FFF2-40B4-BE49-F238E27FC236}">
              <a16:creationId xmlns:a16="http://schemas.microsoft.com/office/drawing/2014/main" id="{A85573A4-7AE3-46B3-AC17-357D12AB5411}"/>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3" name="正方形/長方形 442">
          <a:extLst>
            <a:ext uri="{FF2B5EF4-FFF2-40B4-BE49-F238E27FC236}">
              <a16:creationId xmlns:a16="http://schemas.microsoft.com/office/drawing/2014/main" id="{A12B6E7C-FEFE-423F-9E29-B40CA02E5DDF}"/>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4" name="正方形/長方形 443">
          <a:extLst>
            <a:ext uri="{FF2B5EF4-FFF2-40B4-BE49-F238E27FC236}">
              <a16:creationId xmlns:a16="http://schemas.microsoft.com/office/drawing/2014/main" id="{3D9CF858-C743-47B6-BE94-9EAC086323FA}"/>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5" name="正方形/長方形 444">
          <a:extLst>
            <a:ext uri="{FF2B5EF4-FFF2-40B4-BE49-F238E27FC236}">
              <a16:creationId xmlns:a16="http://schemas.microsoft.com/office/drawing/2014/main" id="{D9C256CC-9DD1-4CB3-9101-20B1A4F990CC}"/>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6" name="正方形/長方形 445">
          <a:extLst>
            <a:ext uri="{FF2B5EF4-FFF2-40B4-BE49-F238E27FC236}">
              <a16:creationId xmlns:a16="http://schemas.microsoft.com/office/drawing/2014/main" id="{24984BF0-F472-493A-B83D-87D54012A8F8}"/>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7" name="正方形/長方形 446">
          <a:extLst>
            <a:ext uri="{FF2B5EF4-FFF2-40B4-BE49-F238E27FC236}">
              <a16:creationId xmlns:a16="http://schemas.microsoft.com/office/drawing/2014/main" id="{1B543256-FEF7-4023-B7C3-8A23811B6CEA}"/>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8" name="テキスト ボックス 447">
          <a:extLst>
            <a:ext uri="{FF2B5EF4-FFF2-40B4-BE49-F238E27FC236}">
              <a16:creationId xmlns:a16="http://schemas.microsoft.com/office/drawing/2014/main" id="{E39FF96D-A9F0-436A-ADE6-36265AC082FA}"/>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9" name="直線コネクタ 448">
          <a:extLst>
            <a:ext uri="{FF2B5EF4-FFF2-40B4-BE49-F238E27FC236}">
              <a16:creationId xmlns:a16="http://schemas.microsoft.com/office/drawing/2014/main" id="{A804D0F2-2B93-4BAF-899D-6E857BB27126}"/>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50" name="テキスト ボックス 449">
          <a:extLst>
            <a:ext uri="{FF2B5EF4-FFF2-40B4-BE49-F238E27FC236}">
              <a16:creationId xmlns:a16="http://schemas.microsoft.com/office/drawing/2014/main" id="{2D472E0C-5DDB-4277-9FC0-83184CC5B60A}"/>
            </a:ext>
          </a:extLst>
        </xdr:cNvPr>
        <xdr:cNvSpPr txBox="1"/>
      </xdr:nvSpPr>
      <xdr:spPr>
        <a:xfrm>
          <a:off x="16252324" y="7475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51" name="直線コネクタ 450">
          <a:extLst>
            <a:ext uri="{FF2B5EF4-FFF2-40B4-BE49-F238E27FC236}">
              <a16:creationId xmlns:a16="http://schemas.microsoft.com/office/drawing/2014/main" id="{73A432D9-A761-43C5-8AD5-0703982A68DC}"/>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52" name="テキスト ボックス 451">
          <a:extLst>
            <a:ext uri="{FF2B5EF4-FFF2-40B4-BE49-F238E27FC236}">
              <a16:creationId xmlns:a16="http://schemas.microsoft.com/office/drawing/2014/main" id="{90A858BC-F84C-40ED-892B-F93A10C33E1B}"/>
            </a:ext>
          </a:extLst>
        </xdr:cNvPr>
        <xdr:cNvSpPr txBox="1"/>
      </xdr:nvSpPr>
      <xdr:spPr>
        <a:xfrm>
          <a:off x="15985051" y="7094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3" name="直線コネクタ 452">
          <a:extLst>
            <a:ext uri="{FF2B5EF4-FFF2-40B4-BE49-F238E27FC236}">
              <a16:creationId xmlns:a16="http://schemas.microsoft.com/office/drawing/2014/main" id="{F53747E4-907A-4364-A3F2-8DE4EFD7B5D3}"/>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54" name="テキスト ボックス 453">
          <a:extLst>
            <a:ext uri="{FF2B5EF4-FFF2-40B4-BE49-F238E27FC236}">
              <a16:creationId xmlns:a16="http://schemas.microsoft.com/office/drawing/2014/main" id="{62095F67-BCEC-445D-8D0B-D33868EAF8B7}"/>
            </a:ext>
          </a:extLst>
        </xdr:cNvPr>
        <xdr:cNvSpPr txBox="1"/>
      </xdr:nvSpPr>
      <xdr:spPr>
        <a:xfrm>
          <a:off x="1598505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5" name="直線コネクタ 454">
          <a:extLst>
            <a:ext uri="{FF2B5EF4-FFF2-40B4-BE49-F238E27FC236}">
              <a16:creationId xmlns:a16="http://schemas.microsoft.com/office/drawing/2014/main" id="{400875CD-4A86-412E-BCC4-2BA3056D71B9}"/>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56" name="テキスト ボックス 455">
          <a:extLst>
            <a:ext uri="{FF2B5EF4-FFF2-40B4-BE49-F238E27FC236}">
              <a16:creationId xmlns:a16="http://schemas.microsoft.com/office/drawing/2014/main" id="{3F0BF336-CF61-48A9-A7CD-2C2C8B8BB588}"/>
            </a:ext>
          </a:extLst>
        </xdr:cNvPr>
        <xdr:cNvSpPr txBox="1"/>
      </xdr:nvSpPr>
      <xdr:spPr>
        <a:xfrm>
          <a:off x="1598505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7" name="直線コネクタ 456">
          <a:extLst>
            <a:ext uri="{FF2B5EF4-FFF2-40B4-BE49-F238E27FC236}">
              <a16:creationId xmlns:a16="http://schemas.microsoft.com/office/drawing/2014/main" id="{1DC78424-E52F-4096-A4B7-CC28DE7E883C}"/>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58" name="テキスト ボックス 457">
          <a:extLst>
            <a:ext uri="{FF2B5EF4-FFF2-40B4-BE49-F238E27FC236}">
              <a16:creationId xmlns:a16="http://schemas.microsoft.com/office/drawing/2014/main" id="{C8838381-7B37-4E06-985A-AEEF6A26C091}"/>
            </a:ext>
          </a:extLst>
        </xdr:cNvPr>
        <xdr:cNvSpPr txBox="1"/>
      </xdr:nvSpPr>
      <xdr:spPr>
        <a:xfrm>
          <a:off x="1598505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9" name="直線コネクタ 458">
          <a:extLst>
            <a:ext uri="{FF2B5EF4-FFF2-40B4-BE49-F238E27FC236}">
              <a16:creationId xmlns:a16="http://schemas.microsoft.com/office/drawing/2014/main" id="{7AF2898C-023C-49B6-A6F9-4DDA7F4C913C}"/>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460" name="テキスト ボックス 459">
          <a:extLst>
            <a:ext uri="{FF2B5EF4-FFF2-40B4-BE49-F238E27FC236}">
              <a16:creationId xmlns:a16="http://schemas.microsoft.com/office/drawing/2014/main" id="{AE473597-B2CE-42AC-8D38-E0D26BDA11A3}"/>
            </a:ext>
          </a:extLst>
        </xdr:cNvPr>
        <xdr:cNvSpPr txBox="1"/>
      </xdr:nvSpPr>
      <xdr:spPr>
        <a:xfrm>
          <a:off x="1598505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a:extLst>
            <a:ext uri="{FF2B5EF4-FFF2-40B4-BE49-F238E27FC236}">
              <a16:creationId xmlns:a16="http://schemas.microsoft.com/office/drawing/2014/main" id="{A3A53D0D-EE78-4ABB-890A-4E6317970F7C}"/>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62" name="テキスト ボックス 461">
          <a:extLst>
            <a:ext uri="{FF2B5EF4-FFF2-40B4-BE49-F238E27FC236}">
              <a16:creationId xmlns:a16="http://schemas.microsoft.com/office/drawing/2014/main" id="{F104E3B7-0BB0-4FC6-A001-D0937B9F1ADF}"/>
            </a:ext>
          </a:extLst>
        </xdr:cNvPr>
        <xdr:cNvSpPr txBox="1"/>
      </xdr:nvSpPr>
      <xdr:spPr>
        <a:xfrm>
          <a:off x="1598505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一般廃棄物処理施設】&#10;一人当たり有形固定資産（償却資産）額グラフ枠">
          <a:extLst>
            <a:ext uri="{FF2B5EF4-FFF2-40B4-BE49-F238E27FC236}">
              <a16:creationId xmlns:a16="http://schemas.microsoft.com/office/drawing/2014/main" id="{94CF82DC-D856-4DCB-B8BE-C7B8CBC9A2CA}"/>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74714</xdr:rowOff>
    </xdr:from>
    <xdr:to>
      <xdr:col>116</xdr:col>
      <xdr:colOff>62864</xdr:colOff>
      <xdr:row>39</xdr:row>
      <xdr:rowOff>123634</xdr:rowOff>
    </xdr:to>
    <xdr:cxnSp macro="">
      <xdr:nvCxnSpPr>
        <xdr:cNvPr id="464" name="直線コネクタ 463">
          <a:extLst>
            <a:ext uri="{FF2B5EF4-FFF2-40B4-BE49-F238E27FC236}">
              <a16:creationId xmlns:a16="http://schemas.microsoft.com/office/drawing/2014/main" id="{2C816086-0C94-4FF5-AF93-90D50C509B1F}"/>
            </a:ext>
          </a:extLst>
        </xdr:cNvPr>
        <xdr:cNvCxnSpPr/>
      </xdr:nvCxnSpPr>
      <xdr:spPr>
        <a:xfrm flipV="1">
          <a:off x="19947254" y="6761264"/>
          <a:ext cx="0" cy="50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59491</xdr:rowOff>
    </xdr:from>
    <xdr:ext cx="534377" cy="259045"/>
    <xdr:sp macro="" textlink="">
      <xdr:nvSpPr>
        <xdr:cNvPr id="465" name="【一般廃棄物処理施設】&#10;一人当たり有形固定資産（償却資産）額最小値テキスト">
          <a:extLst>
            <a:ext uri="{FF2B5EF4-FFF2-40B4-BE49-F238E27FC236}">
              <a16:creationId xmlns:a16="http://schemas.microsoft.com/office/drawing/2014/main" id="{4B24EC5D-FA4C-44AE-B69C-75CA0D2ED775}"/>
            </a:ext>
          </a:extLst>
        </xdr:cNvPr>
        <xdr:cNvSpPr txBox="1"/>
      </xdr:nvSpPr>
      <xdr:spPr>
        <a:xfrm>
          <a:off x="19985990" y="691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123634</xdr:rowOff>
    </xdr:from>
    <xdr:to>
      <xdr:col>116</xdr:col>
      <xdr:colOff>152400</xdr:colOff>
      <xdr:row>39</xdr:row>
      <xdr:rowOff>123634</xdr:rowOff>
    </xdr:to>
    <xdr:cxnSp macro="">
      <xdr:nvCxnSpPr>
        <xdr:cNvPr id="466" name="直線コネクタ 465">
          <a:extLst>
            <a:ext uri="{FF2B5EF4-FFF2-40B4-BE49-F238E27FC236}">
              <a16:creationId xmlns:a16="http://schemas.microsoft.com/office/drawing/2014/main" id="{8652B63E-6145-4E04-9AE4-6971BD6B1731}"/>
            </a:ext>
          </a:extLst>
        </xdr:cNvPr>
        <xdr:cNvCxnSpPr/>
      </xdr:nvCxnSpPr>
      <xdr:spPr>
        <a:xfrm>
          <a:off x="19885660" y="68120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21391</xdr:rowOff>
    </xdr:from>
    <xdr:ext cx="534377" cy="259045"/>
    <xdr:sp macro="" textlink="">
      <xdr:nvSpPr>
        <xdr:cNvPr id="467" name="【一般廃棄物処理施設】&#10;一人当たり有形固定資産（償却資産）額最大値テキスト">
          <a:extLst>
            <a:ext uri="{FF2B5EF4-FFF2-40B4-BE49-F238E27FC236}">
              <a16:creationId xmlns:a16="http://schemas.microsoft.com/office/drawing/2014/main" id="{CC0B8E2E-76AB-4D56-839D-0704F78E0B1E}"/>
            </a:ext>
          </a:extLst>
        </xdr:cNvPr>
        <xdr:cNvSpPr txBox="1"/>
      </xdr:nvSpPr>
      <xdr:spPr>
        <a:xfrm>
          <a:off x="19985990" y="653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74714</xdr:rowOff>
    </xdr:from>
    <xdr:to>
      <xdr:col>116</xdr:col>
      <xdr:colOff>152400</xdr:colOff>
      <xdr:row>39</xdr:row>
      <xdr:rowOff>74714</xdr:rowOff>
    </xdr:to>
    <xdr:cxnSp macro="">
      <xdr:nvCxnSpPr>
        <xdr:cNvPr id="468" name="直線コネクタ 467">
          <a:extLst>
            <a:ext uri="{FF2B5EF4-FFF2-40B4-BE49-F238E27FC236}">
              <a16:creationId xmlns:a16="http://schemas.microsoft.com/office/drawing/2014/main" id="{8C184BDB-CF99-4802-AAE1-48E35A4AE945}"/>
            </a:ext>
          </a:extLst>
        </xdr:cNvPr>
        <xdr:cNvCxnSpPr/>
      </xdr:nvCxnSpPr>
      <xdr:spPr>
        <a:xfrm>
          <a:off x="19885660" y="67612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148391</xdr:rowOff>
    </xdr:from>
    <xdr:ext cx="534377" cy="259045"/>
    <xdr:sp macro="" textlink="">
      <xdr:nvSpPr>
        <xdr:cNvPr id="469" name="【一般廃棄物処理施設】&#10;一人当たり有形固定資産（償却資産）額平均値テキスト">
          <a:extLst>
            <a:ext uri="{FF2B5EF4-FFF2-40B4-BE49-F238E27FC236}">
              <a16:creationId xmlns:a16="http://schemas.microsoft.com/office/drawing/2014/main" id="{3D209F4D-D75A-47A8-9B57-45EF0D413687}"/>
            </a:ext>
          </a:extLst>
        </xdr:cNvPr>
        <xdr:cNvSpPr txBox="1"/>
      </xdr:nvSpPr>
      <xdr:spPr>
        <a:xfrm>
          <a:off x="19985990" y="6661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51194</xdr:rowOff>
    </xdr:from>
    <xdr:to>
      <xdr:col>116</xdr:col>
      <xdr:colOff>114300</xdr:colOff>
      <xdr:row>39</xdr:row>
      <xdr:rowOff>152794</xdr:rowOff>
    </xdr:to>
    <xdr:sp macro="" textlink="">
      <xdr:nvSpPr>
        <xdr:cNvPr id="470" name="フローチャート: 判断 469">
          <a:extLst>
            <a:ext uri="{FF2B5EF4-FFF2-40B4-BE49-F238E27FC236}">
              <a16:creationId xmlns:a16="http://schemas.microsoft.com/office/drawing/2014/main" id="{D389577C-2040-4467-AA40-08C4744572F5}"/>
            </a:ext>
          </a:extLst>
        </xdr:cNvPr>
        <xdr:cNvSpPr/>
      </xdr:nvSpPr>
      <xdr:spPr>
        <a:xfrm>
          <a:off x="19904710" y="67415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89103</xdr:rowOff>
    </xdr:from>
    <xdr:to>
      <xdr:col>112</xdr:col>
      <xdr:colOff>38100</xdr:colOff>
      <xdr:row>38</xdr:row>
      <xdr:rowOff>19253</xdr:rowOff>
    </xdr:to>
    <xdr:sp macro="" textlink="">
      <xdr:nvSpPr>
        <xdr:cNvPr id="471" name="フローチャート: 判断 470">
          <a:extLst>
            <a:ext uri="{FF2B5EF4-FFF2-40B4-BE49-F238E27FC236}">
              <a16:creationId xmlns:a16="http://schemas.microsoft.com/office/drawing/2014/main" id="{D1E5ECD3-23BE-4D2F-90BF-0622DFE42E94}"/>
            </a:ext>
          </a:extLst>
        </xdr:cNvPr>
        <xdr:cNvSpPr/>
      </xdr:nvSpPr>
      <xdr:spPr>
        <a:xfrm>
          <a:off x="19161760" y="6436563"/>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32</xdr:row>
      <xdr:rowOff>109068</xdr:rowOff>
    </xdr:from>
    <xdr:to>
      <xdr:col>107</xdr:col>
      <xdr:colOff>101600</xdr:colOff>
      <xdr:row>33</xdr:row>
      <xdr:rowOff>39218</xdr:rowOff>
    </xdr:to>
    <xdr:sp macro="" textlink="">
      <xdr:nvSpPr>
        <xdr:cNvPr id="472" name="フローチャート: 判断 471">
          <a:extLst>
            <a:ext uri="{FF2B5EF4-FFF2-40B4-BE49-F238E27FC236}">
              <a16:creationId xmlns:a16="http://schemas.microsoft.com/office/drawing/2014/main" id="{ACB43E6F-4EAE-4E59-9D59-A07BC166D25E}"/>
            </a:ext>
          </a:extLst>
        </xdr:cNvPr>
        <xdr:cNvSpPr/>
      </xdr:nvSpPr>
      <xdr:spPr>
        <a:xfrm>
          <a:off x="18345150" y="559356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3DF1A4DD-488D-41D7-BFB6-A3B2D50D450B}"/>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B6DFDE5E-061F-40A2-A974-BB5600BB1D57}"/>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669E2520-5E22-4A20-A938-9BB85ABC35CF}"/>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45800EC7-13D7-4A7E-9B26-0695D85BEAE3}"/>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9E4054D0-B874-4970-B370-326AAF360FD7}"/>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59728</xdr:rowOff>
    </xdr:from>
    <xdr:to>
      <xdr:col>116</xdr:col>
      <xdr:colOff>114300</xdr:colOff>
      <xdr:row>39</xdr:row>
      <xdr:rowOff>161328</xdr:rowOff>
    </xdr:to>
    <xdr:sp macro="" textlink="">
      <xdr:nvSpPr>
        <xdr:cNvPr id="478" name="楕円 477">
          <a:extLst>
            <a:ext uri="{FF2B5EF4-FFF2-40B4-BE49-F238E27FC236}">
              <a16:creationId xmlns:a16="http://schemas.microsoft.com/office/drawing/2014/main" id="{91B383E9-2418-4585-9344-AF7773091B63}"/>
            </a:ext>
          </a:extLst>
        </xdr:cNvPr>
        <xdr:cNvSpPr/>
      </xdr:nvSpPr>
      <xdr:spPr>
        <a:xfrm>
          <a:off x="19904710" y="674246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103941</xdr:rowOff>
    </xdr:from>
    <xdr:ext cx="534377" cy="259045"/>
    <xdr:sp macro="" textlink="">
      <xdr:nvSpPr>
        <xdr:cNvPr id="479" name="【一般廃棄物処理施設】&#10;一人当たり有形固定資産（償却資産）額該当値テキスト">
          <a:extLst>
            <a:ext uri="{FF2B5EF4-FFF2-40B4-BE49-F238E27FC236}">
              <a16:creationId xmlns:a16="http://schemas.microsoft.com/office/drawing/2014/main" id="{C961EEA2-5D4E-4748-BEFA-D46038371C01}"/>
            </a:ext>
          </a:extLst>
        </xdr:cNvPr>
        <xdr:cNvSpPr txBox="1"/>
      </xdr:nvSpPr>
      <xdr:spPr>
        <a:xfrm>
          <a:off x="19985990" y="678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89065</xdr:rowOff>
    </xdr:from>
    <xdr:to>
      <xdr:col>112</xdr:col>
      <xdr:colOff>38100</xdr:colOff>
      <xdr:row>42</xdr:row>
      <xdr:rowOff>19215</xdr:rowOff>
    </xdr:to>
    <xdr:sp macro="" textlink="">
      <xdr:nvSpPr>
        <xdr:cNvPr id="480" name="楕円 479">
          <a:extLst>
            <a:ext uri="{FF2B5EF4-FFF2-40B4-BE49-F238E27FC236}">
              <a16:creationId xmlns:a16="http://schemas.microsoft.com/office/drawing/2014/main" id="{C5039A06-C3FD-451F-BBBB-DB949EFA13A9}"/>
            </a:ext>
          </a:extLst>
        </xdr:cNvPr>
        <xdr:cNvSpPr/>
      </xdr:nvSpPr>
      <xdr:spPr>
        <a:xfrm>
          <a:off x="19161760" y="712232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110528</xdr:rowOff>
    </xdr:from>
    <xdr:to>
      <xdr:col>116</xdr:col>
      <xdr:colOff>63500</xdr:colOff>
      <xdr:row>41</xdr:row>
      <xdr:rowOff>139865</xdr:rowOff>
    </xdr:to>
    <xdr:cxnSp macro="">
      <xdr:nvCxnSpPr>
        <xdr:cNvPr id="481" name="直線コネクタ 480">
          <a:extLst>
            <a:ext uri="{FF2B5EF4-FFF2-40B4-BE49-F238E27FC236}">
              <a16:creationId xmlns:a16="http://schemas.microsoft.com/office/drawing/2014/main" id="{BEFFAAAB-F95F-4D2F-A8F7-5398264570AA}"/>
            </a:ext>
          </a:extLst>
        </xdr:cNvPr>
        <xdr:cNvCxnSpPr/>
      </xdr:nvCxnSpPr>
      <xdr:spPr>
        <a:xfrm flipV="1">
          <a:off x="19204940" y="6797078"/>
          <a:ext cx="742950" cy="3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35780</xdr:rowOff>
    </xdr:from>
    <xdr:ext cx="534377" cy="259045"/>
    <xdr:sp macro="" textlink="">
      <xdr:nvSpPr>
        <xdr:cNvPr id="482" name="n_1aveValue【一般廃棄物処理施設】&#10;一人当たり有形固定資産（償却資産）額">
          <a:extLst>
            <a:ext uri="{FF2B5EF4-FFF2-40B4-BE49-F238E27FC236}">
              <a16:creationId xmlns:a16="http://schemas.microsoft.com/office/drawing/2014/main" id="{BCF08EFA-93A5-4EAD-B23A-309B8839BEEC}"/>
            </a:ext>
          </a:extLst>
        </xdr:cNvPr>
        <xdr:cNvSpPr txBox="1"/>
      </xdr:nvSpPr>
      <xdr:spPr>
        <a:xfrm>
          <a:off x="18951721" y="620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31</xdr:row>
      <xdr:rowOff>55745</xdr:rowOff>
    </xdr:from>
    <xdr:ext cx="534377" cy="259045"/>
    <xdr:sp macro="" textlink="">
      <xdr:nvSpPr>
        <xdr:cNvPr id="483" name="n_2aveValue【一般廃棄物処理施設】&#10;一人当たり有形固定資産（償却資産）額">
          <a:extLst>
            <a:ext uri="{FF2B5EF4-FFF2-40B4-BE49-F238E27FC236}">
              <a16:creationId xmlns:a16="http://schemas.microsoft.com/office/drawing/2014/main" id="{BCE96427-6E70-476C-AF7F-9E88E7B763F9}"/>
            </a:ext>
          </a:extLst>
        </xdr:cNvPr>
        <xdr:cNvSpPr txBox="1"/>
      </xdr:nvSpPr>
      <xdr:spPr>
        <a:xfrm>
          <a:off x="18170671" y="537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10342</xdr:rowOff>
    </xdr:from>
    <xdr:ext cx="534377" cy="259045"/>
    <xdr:sp macro="" textlink="">
      <xdr:nvSpPr>
        <xdr:cNvPr id="484" name="n_1mainValue【一般廃棄物処理施設】&#10;一人当たり有形固定資産（償却資産）額">
          <a:extLst>
            <a:ext uri="{FF2B5EF4-FFF2-40B4-BE49-F238E27FC236}">
              <a16:creationId xmlns:a16="http://schemas.microsoft.com/office/drawing/2014/main" id="{D30C557C-19E8-47AE-98EA-2DF5A3472AEB}"/>
            </a:ext>
          </a:extLst>
        </xdr:cNvPr>
        <xdr:cNvSpPr txBox="1"/>
      </xdr:nvSpPr>
      <xdr:spPr>
        <a:xfrm>
          <a:off x="18951721" y="721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a:extLst>
            <a:ext uri="{FF2B5EF4-FFF2-40B4-BE49-F238E27FC236}">
              <a16:creationId xmlns:a16="http://schemas.microsoft.com/office/drawing/2014/main" id="{F60F5F5D-23BC-45E1-9485-418C577368C2}"/>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a:extLst>
            <a:ext uri="{FF2B5EF4-FFF2-40B4-BE49-F238E27FC236}">
              <a16:creationId xmlns:a16="http://schemas.microsoft.com/office/drawing/2014/main" id="{456BD8EC-3C5F-40D6-AE7D-AC3A3E1193CA}"/>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a:extLst>
            <a:ext uri="{FF2B5EF4-FFF2-40B4-BE49-F238E27FC236}">
              <a16:creationId xmlns:a16="http://schemas.microsoft.com/office/drawing/2014/main" id="{88AF720A-7C1A-4E65-B062-0CECCF8F1654}"/>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a:extLst>
            <a:ext uri="{FF2B5EF4-FFF2-40B4-BE49-F238E27FC236}">
              <a16:creationId xmlns:a16="http://schemas.microsoft.com/office/drawing/2014/main" id="{042198E9-A597-4086-B005-413DB93B7DFA}"/>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a:extLst>
            <a:ext uri="{FF2B5EF4-FFF2-40B4-BE49-F238E27FC236}">
              <a16:creationId xmlns:a16="http://schemas.microsoft.com/office/drawing/2014/main" id="{661BFB55-7B78-416D-8D92-0CFED6FCB7CD}"/>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a:extLst>
            <a:ext uri="{FF2B5EF4-FFF2-40B4-BE49-F238E27FC236}">
              <a16:creationId xmlns:a16="http://schemas.microsoft.com/office/drawing/2014/main" id="{C1F47802-676D-4B5E-8804-A77A73572C42}"/>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a:extLst>
            <a:ext uri="{FF2B5EF4-FFF2-40B4-BE49-F238E27FC236}">
              <a16:creationId xmlns:a16="http://schemas.microsoft.com/office/drawing/2014/main" id="{9B34163E-2254-4071-AE07-AFB7EEA430B8}"/>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a:extLst>
            <a:ext uri="{FF2B5EF4-FFF2-40B4-BE49-F238E27FC236}">
              <a16:creationId xmlns:a16="http://schemas.microsoft.com/office/drawing/2014/main" id="{317D43A5-17B5-4840-BC0B-23E0E54B8074}"/>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a:extLst>
            <a:ext uri="{FF2B5EF4-FFF2-40B4-BE49-F238E27FC236}">
              <a16:creationId xmlns:a16="http://schemas.microsoft.com/office/drawing/2014/main" id="{A80ECB07-DC24-4CCE-B102-FABB42A1A600}"/>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a:extLst>
            <a:ext uri="{FF2B5EF4-FFF2-40B4-BE49-F238E27FC236}">
              <a16:creationId xmlns:a16="http://schemas.microsoft.com/office/drawing/2014/main" id="{4E66B72F-556F-4D17-982F-B220B9F41BA5}"/>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a:extLst>
            <a:ext uri="{FF2B5EF4-FFF2-40B4-BE49-F238E27FC236}">
              <a16:creationId xmlns:a16="http://schemas.microsoft.com/office/drawing/2014/main" id="{37FE4150-6BE9-4E45-BA8D-FB92C40C03A7}"/>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96" name="テキスト ボックス 495">
          <a:extLst>
            <a:ext uri="{FF2B5EF4-FFF2-40B4-BE49-F238E27FC236}">
              <a16:creationId xmlns:a16="http://schemas.microsoft.com/office/drawing/2014/main" id="{3DDAB9E1-E559-41BE-A002-F8045D39AAA9}"/>
            </a:ext>
          </a:extLst>
        </xdr:cNvPr>
        <xdr:cNvSpPr txBox="1"/>
      </xdr:nvSpPr>
      <xdr:spPr>
        <a:xfrm>
          <a:off x="10905006" y="109048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a:extLst>
            <a:ext uri="{FF2B5EF4-FFF2-40B4-BE49-F238E27FC236}">
              <a16:creationId xmlns:a16="http://schemas.microsoft.com/office/drawing/2014/main" id="{900B6760-5099-4427-8CD5-18D4445D5F60}"/>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a:extLst>
            <a:ext uri="{FF2B5EF4-FFF2-40B4-BE49-F238E27FC236}">
              <a16:creationId xmlns:a16="http://schemas.microsoft.com/office/drawing/2014/main" id="{BB85A11B-329E-47B0-9049-91AE68B1A587}"/>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a:extLst>
            <a:ext uri="{FF2B5EF4-FFF2-40B4-BE49-F238E27FC236}">
              <a16:creationId xmlns:a16="http://schemas.microsoft.com/office/drawing/2014/main" id="{02D262A6-0F82-4846-AAF2-26FEC1E2424C}"/>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a:extLst>
            <a:ext uri="{FF2B5EF4-FFF2-40B4-BE49-F238E27FC236}">
              <a16:creationId xmlns:a16="http://schemas.microsoft.com/office/drawing/2014/main" id="{8260AFD4-60F2-457C-961D-3469B9A7DCBD}"/>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a:extLst>
            <a:ext uri="{FF2B5EF4-FFF2-40B4-BE49-F238E27FC236}">
              <a16:creationId xmlns:a16="http://schemas.microsoft.com/office/drawing/2014/main" id="{2982483E-93E1-43E4-BDE1-16375B474B35}"/>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a:extLst>
            <a:ext uri="{FF2B5EF4-FFF2-40B4-BE49-F238E27FC236}">
              <a16:creationId xmlns:a16="http://schemas.microsoft.com/office/drawing/2014/main" id="{DB8D703B-4781-4778-B755-BD6B7A9D18A7}"/>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a:extLst>
            <a:ext uri="{FF2B5EF4-FFF2-40B4-BE49-F238E27FC236}">
              <a16:creationId xmlns:a16="http://schemas.microsoft.com/office/drawing/2014/main" id="{377E333E-3C3F-40EA-9DEF-229A35C64A00}"/>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a:extLst>
            <a:ext uri="{FF2B5EF4-FFF2-40B4-BE49-F238E27FC236}">
              <a16:creationId xmlns:a16="http://schemas.microsoft.com/office/drawing/2014/main" id="{AB4415C1-1BFB-4E71-B333-BA0C26E24C70}"/>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7F8E4E2F-F453-4588-8F40-886818FEB538}"/>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6" name="テキスト ボックス 505">
          <a:extLst>
            <a:ext uri="{FF2B5EF4-FFF2-40B4-BE49-F238E27FC236}">
              <a16:creationId xmlns:a16="http://schemas.microsoft.com/office/drawing/2014/main" id="{3931FB4D-649F-4BD0-BA91-C2055FBA888A}"/>
            </a:ext>
          </a:extLst>
        </xdr:cNvPr>
        <xdr:cNvSpPr txBox="1"/>
      </xdr:nvSpPr>
      <xdr:spPr>
        <a:xfrm>
          <a:off x="1080153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保健センター・保健所】&#10;有形固定資産減価償却率グラフ枠">
          <a:extLst>
            <a:ext uri="{FF2B5EF4-FFF2-40B4-BE49-F238E27FC236}">
              <a16:creationId xmlns:a16="http://schemas.microsoft.com/office/drawing/2014/main" id="{F6528CAA-170A-450C-8808-FC4C0FDF2BD3}"/>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36195</xdr:rowOff>
    </xdr:to>
    <xdr:cxnSp macro="">
      <xdr:nvCxnSpPr>
        <xdr:cNvPr id="508" name="直線コネクタ 507">
          <a:extLst>
            <a:ext uri="{FF2B5EF4-FFF2-40B4-BE49-F238E27FC236}">
              <a16:creationId xmlns:a16="http://schemas.microsoft.com/office/drawing/2014/main" id="{E1757CCE-FB56-492E-BFA2-3EDB3E5EB194}"/>
            </a:ext>
          </a:extLst>
        </xdr:cNvPr>
        <xdr:cNvCxnSpPr/>
      </xdr:nvCxnSpPr>
      <xdr:spPr>
        <a:xfrm flipV="1">
          <a:off x="14703424" y="96774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40022</xdr:rowOff>
    </xdr:from>
    <xdr:ext cx="340478" cy="259045"/>
    <xdr:sp macro="" textlink="">
      <xdr:nvSpPr>
        <xdr:cNvPr id="509" name="【保健センター・保健所】&#10;有形固定資産減価償却率最小値テキスト">
          <a:extLst>
            <a:ext uri="{FF2B5EF4-FFF2-40B4-BE49-F238E27FC236}">
              <a16:creationId xmlns:a16="http://schemas.microsoft.com/office/drawing/2014/main" id="{CF8B0C24-71B9-4637-885A-265980EBC8D4}"/>
            </a:ext>
          </a:extLst>
        </xdr:cNvPr>
        <xdr:cNvSpPr txBox="1"/>
      </xdr:nvSpPr>
      <xdr:spPr>
        <a:xfrm>
          <a:off x="14742160" y="11012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36195</xdr:rowOff>
    </xdr:from>
    <xdr:to>
      <xdr:col>86</xdr:col>
      <xdr:colOff>25400</xdr:colOff>
      <xdr:row>64</xdr:row>
      <xdr:rowOff>36195</xdr:rowOff>
    </xdr:to>
    <xdr:cxnSp macro="">
      <xdr:nvCxnSpPr>
        <xdr:cNvPr id="510" name="直線コネクタ 509">
          <a:extLst>
            <a:ext uri="{FF2B5EF4-FFF2-40B4-BE49-F238E27FC236}">
              <a16:creationId xmlns:a16="http://schemas.microsoft.com/office/drawing/2014/main" id="{CDFC7D56-D10E-42B7-B9D0-7C0E0B6D0ACB}"/>
            </a:ext>
          </a:extLst>
        </xdr:cNvPr>
        <xdr:cNvCxnSpPr/>
      </xdr:nvCxnSpPr>
      <xdr:spPr>
        <a:xfrm>
          <a:off x="14611350" y="11008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11" name="【保健センター・保健所】&#10;有形固定資産減価償却率最大値テキスト">
          <a:extLst>
            <a:ext uri="{FF2B5EF4-FFF2-40B4-BE49-F238E27FC236}">
              <a16:creationId xmlns:a16="http://schemas.microsoft.com/office/drawing/2014/main" id="{8AE66B6E-1590-4C9F-B444-A119154790E9}"/>
            </a:ext>
          </a:extLst>
        </xdr:cNvPr>
        <xdr:cNvSpPr txBox="1"/>
      </xdr:nvSpPr>
      <xdr:spPr>
        <a:xfrm>
          <a:off x="1474216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12" name="直線コネクタ 511">
          <a:extLst>
            <a:ext uri="{FF2B5EF4-FFF2-40B4-BE49-F238E27FC236}">
              <a16:creationId xmlns:a16="http://schemas.microsoft.com/office/drawing/2014/main" id="{96ACB2E5-3743-47E5-9748-D9A360851BD3}"/>
            </a:ext>
          </a:extLst>
        </xdr:cNvPr>
        <xdr:cNvCxnSpPr/>
      </xdr:nvCxnSpPr>
      <xdr:spPr>
        <a:xfrm>
          <a:off x="14611350" y="9677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513" name="【保健センター・保健所】&#10;有形固定資産減価償却率平均値テキスト">
          <a:extLst>
            <a:ext uri="{FF2B5EF4-FFF2-40B4-BE49-F238E27FC236}">
              <a16:creationId xmlns:a16="http://schemas.microsoft.com/office/drawing/2014/main" id="{7E2DAC8F-24C4-45A7-B2C8-1E469CFED754}"/>
            </a:ext>
          </a:extLst>
        </xdr:cNvPr>
        <xdr:cNvSpPr txBox="1"/>
      </xdr:nvSpPr>
      <xdr:spPr>
        <a:xfrm>
          <a:off x="14742160" y="1003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14" name="フローチャート: 判断 513">
          <a:extLst>
            <a:ext uri="{FF2B5EF4-FFF2-40B4-BE49-F238E27FC236}">
              <a16:creationId xmlns:a16="http://schemas.microsoft.com/office/drawing/2014/main" id="{E27F6BC5-EBA2-4954-A94E-354B135BCCFB}"/>
            </a:ext>
          </a:extLst>
        </xdr:cNvPr>
        <xdr:cNvSpPr/>
      </xdr:nvSpPr>
      <xdr:spPr>
        <a:xfrm>
          <a:off x="14649450" y="100514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99695</xdr:rowOff>
    </xdr:from>
    <xdr:to>
      <xdr:col>81</xdr:col>
      <xdr:colOff>101600</xdr:colOff>
      <xdr:row>59</xdr:row>
      <xdr:rowOff>29845</xdr:rowOff>
    </xdr:to>
    <xdr:sp macro="" textlink="">
      <xdr:nvSpPr>
        <xdr:cNvPr id="515" name="フローチャート: 判断 514">
          <a:extLst>
            <a:ext uri="{FF2B5EF4-FFF2-40B4-BE49-F238E27FC236}">
              <a16:creationId xmlns:a16="http://schemas.microsoft.com/office/drawing/2014/main" id="{B1E8E59C-8B8B-4052-9208-00C84E1AC469}"/>
            </a:ext>
          </a:extLst>
        </xdr:cNvPr>
        <xdr:cNvSpPr/>
      </xdr:nvSpPr>
      <xdr:spPr>
        <a:xfrm>
          <a:off x="13887450" y="100399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149225</xdr:rowOff>
    </xdr:from>
    <xdr:to>
      <xdr:col>76</xdr:col>
      <xdr:colOff>165100</xdr:colOff>
      <xdr:row>58</xdr:row>
      <xdr:rowOff>79375</xdr:rowOff>
    </xdr:to>
    <xdr:sp macro="" textlink="">
      <xdr:nvSpPr>
        <xdr:cNvPr id="516" name="フローチャート: 判断 515">
          <a:extLst>
            <a:ext uri="{FF2B5EF4-FFF2-40B4-BE49-F238E27FC236}">
              <a16:creationId xmlns:a16="http://schemas.microsoft.com/office/drawing/2014/main" id="{688385A9-FBD5-42B9-B2B8-91A4E7D89B53}"/>
            </a:ext>
          </a:extLst>
        </xdr:cNvPr>
        <xdr:cNvSpPr/>
      </xdr:nvSpPr>
      <xdr:spPr>
        <a:xfrm>
          <a:off x="13089890" y="992187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931B0EE1-1D97-40D9-A7F3-18686CFF64B3}"/>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BC2D9ACC-4350-4F47-B0CA-DBD7D49E1000}"/>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1DC07F95-8F62-4E0C-9C0D-E7B5B135AEF9}"/>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9C18EDED-278C-4265-A98C-98CB8BFDE168}"/>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9510BF81-A327-4589-BFCF-01334B60F603}"/>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109220</xdr:rowOff>
    </xdr:from>
    <xdr:to>
      <xdr:col>85</xdr:col>
      <xdr:colOff>177800</xdr:colOff>
      <xdr:row>57</xdr:row>
      <xdr:rowOff>39370</xdr:rowOff>
    </xdr:to>
    <xdr:sp macro="" textlink="">
      <xdr:nvSpPr>
        <xdr:cNvPr id="522" name="楕円 521">
          <a:extLst>
            <a:ext uri="{FF2B5EF4-FFF2-40B4-BE49-F238E27FC236}">
              <a16:creationId xmlns:a16="http://schemas.microsoft.com/office/drawing/2014/main" id="{1A05919E-4493-4FD0-AD27-728C24F33962}"/>
            </a:ext>
          </a:extLst>
        </xdr:cNvPr>
        <xdr:cNvSpPr/>
      </xdr:nvSpPr>
      <xdr:spPr>
        <a:xfrm>
          <a:off x="14649450" y="97085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24147</xdr:rowOff>
    </xdr:from>
    <xdr:ext cx="405111" cy="259045"/>
    <xdr:sp macro="" textlink="">
      <xdr:nvSpPr>
        <xdr:cNvPr id="523" name="【保健センター・保健所】&#10;有形固定資産減価償却率該当値テキスト">
          <a:extLst>
            <a:ext uri="{FF2B5EF4-FFF2-40B4-BE49-F238E27FC236}">
              <a16:creationId xmlns:a16="http://schemas.microsoft.com/office/drawing/2014/main" id="{F994878B-16EC-4D9F-8D0F-DFEF022C3FD5}"/>
            </a:ext>
          </a:extLst>
        </xdr:cNvPr>
        <xdr:cNvSpPr txBox="1"/>
      </xdr:nvSpPr>
      <xdr:spPr>
        <a:xfrm>
          <a:off x="14742160" y="9621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126365</xdr:rowOff>
    </xdr:from>
    <xdr:to>
      <xdr:col>81</xdr:col>
      <xdr:colOff>101600</xdr:colOff>
      <xdr:row>57</xdr:row>
      <xdr:rowOff>56515</xdr:rowOff>
    </xdr:to>
    <xdr:sp macro="" textlink="">
      <xdr:nvSpPr>
        <xdr:cNvPr id="524" name="楕円 523">
          <a:extLst>
            <a:ext uri="{FF2B5EF4-FFF2-40B4-BE49-F238E27FC236}">
              <a16:creationId xmlns:a16="http://schemas.microsoft.com/office/drawing/2014/main" id="{2C10150B-6078-4213-8BA4-1370D6803B42}"/>
            </a:ext>
          </a:extLst>
        </xdr:cNvPr>
        <xdr:cNvSpPr/>
      </xdr:nvSpPr>
      <xdr:spPr>
        <a:xfrm>
          <a:off x="13887450" y="97313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160020</xdr:rowOff>
    </xdr:from>
    <xdr:to>
      <xdr:col>85</xdr:col>
      <xdr:colOff>127000</xdr:colOff>
      <xdr:row>57</xdr:row>
      <xdr:rowOff>5715</xdr:rowOff>
    </xdr:to>
    <xdr:cxnSp macro="">
      <xdr:nvCxnSpPr>
        <xdr:cNvPr id="525" name="直線コネクタ 524">
          <a:extLst>
            <a:ext uri="{FF2B5EF4-FFF2-40B4-BE49-F238E27FC236}">
              <a16:creationId xmlns:a16="http://schemas.microsoft.com/office/drawing/2014/main" id="{CC07C401-6400-41B9-B0B2-7AAF561D70EF}"/>
            </a:ext>
          </a:extLst>
        </xdr:cNvPr>
        <xdr:cNvCxnSpPr/>
      </xdr:nvCxnSpPr>
      <xdr:spPr>
        <a:xfrm flipV="1">
          <a:off x="13942060" y="9763125"/>
          <a:ext cx="762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20972</xdr:rowOff>
    </xdr:from>
    <xdr:ext cx="405111" cy="259045"/>
    <xdr:sp macro="" textlink="">
      <xdr:nvSpPr>
        <xdr:cNvPr id="526" name="n_1aveValue【保健センター・保健所】&#10;有形固定資産減価償却率">
          <a:extLst>
            <a:ext uri="{FF2B5EF4-FFF2-40B4-BE49-F238E27FC236}">
              <a16:creationId xmlns:a16="http://schemas.microsoft.com/office/drawing/2014/main" id="{9588A308-9B9C-4D13-B53E-9FD01C77598C}"/>
            </a:ext>
          </a:extLst>
        </xdr:cNvPr>
        <xdr:cNvSpPr txBox="1"/>
      </xdr:nvSpPr>
      <xdr:spPr>
        <a:xfrm>
          <a:off x="1373823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95902</xdr:rowOff>
    </xdr:from>
    <xdr:ext cx="405111" cy="259045"/>
    <xdr:sp macro="" textlink="">
      <xdr:nvSpPr>
        <xdr:cNvPr id="527" name="n_2aveValue【保健センター・保健所】&#10;有形固定資産減価償却率">
          <a:extLst>
            <a:ext uri="{FF2B5EF4-FFF2-40B4-BE49-F238E27FC236}">
              <a16:creationId xmlns:a16="http://schemas.microsoft.com/office/drawing/2014/main" id="{73092BE6-9BC7-44AA-AA8C-61E05F43D233}"/>
            </a:ext>
          </a:extLst>
        </xdr:cNvPr>
        <xdr:cNvSpPr txBox="1"/>
      </xdr:nvSpPr>
      <xdr:spPr>
        <a:xfrm>
          <a:off x="1295718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73042</xdr:rowOff>
    </xdr:from>
    <xdr:ext cx="405111" cy="259045"/>
    <xdr:sp macro="" textlink="">
      <xdr:nvSpPr>
        <xdr:cNvPr id="528" name="n_1mainValue【保健センター・保健所】&#10;有形固定資産減価償却率">
          <a:extLst>
            <a:ext uri="{FF2B5EF4-FFF2-40B4-BE49-F238E27FC236}">
              <a16:creationId xmlns:a16="http://schemas.microsoft.com/office/drawing/2014/main" id="{C85483D8-32B0-4275-98E6-CA91C46D096E}"/>
            </a:ext>
          </a:extLst>
        </xdr:cNvPr>
        <xdr:cNvSpPr txBox="1"/>
      </xdr:nvSpPr>
      <xdr:spPr>
        <a:xfrm>
          <a:off x="13738234"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a:extLst>
            <a:ext uri="{FF2B5EF4-FFF2-40B4-BE49-F238E27FC236}">
              <a16:creationId xmlns:a16="http://schemas.microsoft.com/office/drawing/2014/main" id="{2B23F6B3-2728-489D-96DE-C8E7C907A2CB}"/>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a:extLst>
            <a:ext uri="{FF2B5EF4-FFF2-40B4-BE49-F238E27FC236}">
              <a16:creationId xmlns:a16="http://schemas.microsoft.com/office/drawing/2014/main" id="{C5A4C5DF-E434-4999-8D53-920C4F5B542C}"/>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a:extLst>
            <a:ext uri="{FF2B5EF4-FFF2-40B4-BE49-F238E27FC236}">
              <a16:creationId xmlns:a16="http://schemas.microsoft.com/office/drawing/2014/main" id="{32B08F71-D1B5-45C7-8886-26B60FBFE64B}"/>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a:extLst>
            <a:ext uri="{FF2B5EF4-FFF2-40B4-BE49-F238E27FC236}">
              <a16:creationId xmlns:a16="http://schemas.microsoft.com/office/drawing/2014/main" id="{08DF2108-76D5-427B-8045-D8398A13498B}"/>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a:extLst>
            <a:ext uri="{FF2B5EF4-FFF2-40B4-BE49-F238E27FC236}">
              <a16:creationId xmlns:a16="http://schemas.microsoft.com/office/drawing/2014/main" id="{97604497-E296-4C31-8DDB-0A3169D9D64F}"/>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a:extLst>
            <a:ext uri="{FF2B5EF4-FFF2-40B4-BE49-F238E27FC236}">
              <a16:creationId xmlns:a16="http://schemas.microsoft.com/office/drawing/2014/main" id="{D7D586A5-1238-4D54-AD48-144D7BC7B759}"/>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a:extLst>
            <a:ext uri="{FF2B5EF4-FFF2-40B4-BE49-F238E27FC236}">
              <a16:creationId xmlns:a16="http://schemas.microsoft.com/office/drawing/2014/main" id="{F38DD381-E3EC-4134-AAC6-CCAEC5574C12}"/>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a:extLst>
            <a:ext uri="{FF2B5EF4-FFF2-40B4-BE49-F238E27FC236}">
              <a16:creationId xmlns:a16="http://schemas.microsoft.com/office/drawing/2014/main" id="{363A92BA-6C41-4256-A3A8-174581BEECBD}"/>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7" name="テキスト ボックス 536">
          <a:extLst>
            <a:ext uri="{FF2B5EF4-FFF2-40B4-BE49-F238E27FC236}">
              <a16:creationId xmlns:a16="http://schemas.microsoft.com/office/drawing/2014/main" id="{4BF324BA-4973-4547-A29A-6816F2A9C309}"/>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8" name="直線コネクタ 537">
          <a:extLst>
            <a:ext uri="{FF2B5EF4-FFF2-40B4-BE49-F238E27FC236}">
              <a16:creationId xmlns:a16="http://schemas.microsoft.com/office/drawing/2014/main" id="{5967FC62-3E05-4E89-9DFF-02A72F0722EC}"/>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39" name="直線コネクタ 538">
          <a:extLst>
            <a:ext uri="{FF2B5EF4-FFF2-40B4-BE49-F238E27FC236}">
              <a16:creationId xmlns:a16="http://schemas.microsoft.com/office/drawing/2014/main" id="{5944EF16-C6A6-4402-A7FC-13E6D1A3CDC5}"/>
            </a:ext>
          </a:extLst>
        </xdr:cNvPr>
        <xdr:cNvCxnSpPr/>
      </xdr:nvCxnSpPr>
      <xdr:spPr>
        <a:xfrm>
          <a:off x="16459200" y="108546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40" name="テキスト ボックス 539">
          <a:extLst>
            <a:ext uri="{FF2B5EF4-FFF2-40B4-BE49-F238E27FC236}">
              <a16:creationId xmlns:a16="http://schemas.microsoft.com/office/drawing/2014/main" id="{AD91EFF2-652D-4360-A96D-4BA6D3E8F4AB}"/>
            </a:ext>
          </a:extLst>
        </xdr:cNvPr>
        <xdr:cNvSpPr txBox="1"/>
      </xdr:nvSpPr>
      <xdr:spPr>
        <a:xfrm>
          <a:off x="16047266" y="1071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1" name="直線コネクタ 540">
          <a:extLst>
            <a:ext uri="{FF2B5EF4-FFF2-40B4-BE49-F238E27FC236}">
              <a16:creationId xmlns:a16="http://schemas.microsoft.com/office/drawing/2014/main" id="{7AFDC56F-B217-4CD2-A0D9-4E85D140E678}"/>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2" name="テキスト ボックス 541">
          <a:extLst>
            <a:ext uri="{FF2B5EF4-FFF2-40B4-BE49-F238E27FC236}">
              <a16:creationId xmlns:a16="http://schemas.microsoft.com/office/drawing/2014/main" id="{08132B06-916A-4224-A62F-5BE6DFFCD754}"/>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a:extLst>
            <a:ext uri="{FF2B5EF4-FFF2-40B4-BE49-F238E27FC236}">
              <a16:creationId xmlns:a16="http://schemas.microsoft.com/office/drawing/2014/main" id="{D6D70FAF-CC6A-44B7-970B-0283EFDC383A}"/>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a:extLst>
            <a:ext uri="{FF2B5EF4-FFF2-40B4-BE49-F238E27FC236}">
              <a16:creationId xmlns:a16="http://schemas.microsoft.com/office/drawing/2014/main" id="{B54D85CE-DC72-4648-833A-AE0D1E052AA5}"/>
            </a:ext>
          </a:extLst>
        </xdr:cNvPr>
        <xdr:cNvSpPr txBox="1"/>
      </xdr:nvSpPr>
      <xdr:spPr>
        <a:xfrm>
          <a:off x="16047266" y="95713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id="{A77ECCE5-686D-4DC9-B990-533405136DB9}"/>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a:extLst>
            <a:ext uri="{FF2B5EF4-FFF2-40B4-BE49-F238E27FC236}">
              <a16:creationId xmlns:a16="http://schemas.microsoft.com/office/drawing/2014/main" id="{AE9B0704-707D-4B4B-B1C1-B078ADBFBA2D}"/>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保健センター・保健所】&#10;一人当たり面積グラフ枠">
          <a:extLst>
            <a:ext uri="{FF2B5EF4-FFF2-40B4-BE49-F238E27FC236}">
              <a16:creationId xmlns:a16="http://schemas.microsoft.com/office/drawing/2014/main" id="{5F568BEB-77AB-4FC9-A318-F466AD6828C7}"/>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62</xdr:row>
      <xdr:rowOff>114300</xdr:rowOff>
    </xdr:to>
    <xdr:cxnSp macro="">
      <xdr:nvCxnSpPr>
        <xdr:cNvPr id="548" name="直線コネクタ 547">
          <a:extLst>
            <a:ext uri="{FF2B5EF4-FFF2-40B4-BE49-F238E27FC236}">
              <a16:creationId xmlns:a16="http://schemas.microsoft.com/office/drawing/2014/main" id="{73071E4F-FAA3-495B-A8B2-3771EE06C1F6}"/>
            </a:ext>
          </a:extLst>
        </xdr:cNvPr>
        <xdr:cNvCxnSpPr/>
      </xdr:nvCxnSpPr>
      <xdr:spPr>
        <a:xfrm flipV="1">
          <a:off x="19947254" y="95440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49" name="【保健センター・保健所】&#10;一人当たり面積最小値テキスト">
          <a:extLst>
            <a:ext uri="{FF2B5EF4-FFF2-40B4-BE49-F238E27FC236}">
              <a16:creationId xmlns:a16="http://schemas.microsoft.com/office/drawing/2014/main" id="{2F43531A-E064-49ED-9E74-FC5AC0A7E9A0}"/>
            </a:ext>
          </a:extLst>
        </xdr:cNvPr>
        <xdr:cNvSpPr txBox="1"/>
      </xdr:nvSpPr>
      <xdr:spPr>
        <a:xfrm>
          <a:off x="19985990" y="1074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50" name="直線コネクタ 549">
          <a:extLst>
            <a:ext uri="{FF2B5EF4-FFF2-40B4-BE49-F238E27FC236}">
              <a16:creationId xmlns:a16="http://schemas.microsoft.com/office/drawing/2014/main" id="{68E2FFCC-EB43-4D81-A7D5-0D6F66998B9F}"/>
            </a:ext>
          </a:extLst>
        </xdr:cNvPr>
        <xdr:cNvCxnSpPr/>
      </xdr:nvCxnSpPr>
      <xdr:spPr>
        <a:xfrm>
          <a:off x="19885660" y="10744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551" name="【保健センター・保健所】&#10;一人当たり面積最大値テキスト">
          <a:extLst>
            <a:ext uri="{FF2B5EF4-FFF2-40B4-BE49-F238E27FC236}">
              <a16:creationId xmlns:a16="http://schemas.microsoft.com/office/drawing/2014/main" id="{606D9553-E340-49CF-99A4-06D6341503C8}"/>
            </a:ext>
          </a:extLst>
        </xdr:cNvPr>
        <xdr:cNvSpPr txBox="1"/>
      </xdr:nvSpPr>
      <xdr:spPr>
        <a:xfrm>
          <a:off x="1998599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552" name="直線コネクタ 551">
          <a:extLst>
            <a:ext uri="{FF2B5EF4-FFF2-40B4-BE49-F238E27FC236}">
              <a16:creationId xmlns:a16="http://schemas.microsoft.com/office/drawing/2014/main" id="{E4F7F336-CE1F-48E6-8A20-11A80B335DC5}"/>
            </a:ext>
          </a:extLst>
        </xdr:cNvPr>
        <xdr:cNvCxnSpPr/>
      </xdr:nvCxnSpPr>
      <xdr:spPr>
        <a:xfrm>
          <a:off x="19885660" y="9544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41927</xdr:rowOff>
    </xdr:from>
    <xdr:ext cx="469744" cy="259045"/>
    <xdr:sp macro="" textlink="">
      <xdr:nvSpPr>
        <xdr:cNvPr id="553" name="【保健センター・保健所】&#10;一人当たり面積平均値テキスト">
          <a:extLst>
            <a:ext uri="{FF2B5EF4-FFF2-40B4-BE49-F238E27FC236}">
              <a16:creationId xmlns:a16="http://schemas.microsoft.com/office/drawing/2014/main" id="{3FCF7BD6-07A1-4AF9-B502-AD9A7329AB23}"/>
            </a:ext>
          </a:extLst>
        </xdr:cNvPr>
        <xdr:cNvSpPr txBox="1"/>
      </xdr:nvSpPr>
      <xdr:spPr>
        <a:xfrm>
          <a:off x="19985990" y="1015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63500</xdr:rowOff>
    </xdr:from>
    <xdr:to>
      <xdr:col>116</xdr:col>
      <xdr:colOff>114300</xdr:colOff>
      <xdr:row>59</xdr:row>
      <xdr:rowOff>165100</xdr:rowOff>
    </xdr:to>
    <xdr:sp macro="" textlink="">
      <xdr:nvSpPr>
        <xdr:cNvPr id="554" name="フローチャート: 判断 553">
          <a:extLst>
            <a:ext uri="{FF2B5EF4-FFF2-40B4-BE49-F238E27FC236}">
              <a16:creationId xmlns:a16="http://schemas.microsoft.com/office/drawing/2014/main" id="{3BA1C7C6-6F50-4E3A-A95C-FF0969BA34D6}"/>
            </a:ext>
          </a:extLst>
        </xdr:cNvPr>
        <xdr:cNvSpPr/>
      </xdr:nvSpPr>
      <xdr:spPr>
        <a:xfrm>
          <a:off x="19904710" y="1017524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6350</xdr:rowOff>
    </xdr:from>
    <xdr:to>
      <xdr:col>112</xdr:col>
      <xdr:colOff>38100</xdr:colOff>
      <xdr:row>59</xdr:row>
      <xdr:rowOff>107950</xdr:rowOff>
    </xdr:to>
    <xdr:sp macro="" textlink="">
      <xdr:nvSpPr>
        <xdr:cNvPr id="555" name="フローチャート: 判断 554">
          <a:extLst>
            <a:ext uri="{FF2B5EF4-FFF2-40B4-BE49-F238E27FC236}">
              <a16:creationId xmlns:a16="http://schemas.microsoft.com/office/drawing/2014/main" id="{556D5A65-9A57-49F8-B978-81499CDC2C83}"/>
            </a:ext>
          </a:extLst>
        </xdr:cNvPr>
        <xdr:cNvSpPr/>
      </xdr:nvSpPr>
      <xdr:spPr>
        <a:xfrm>
          <a:off x="19161760" y="101238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556" name="フローチャート: 判断 555">
          <a:extLst>
            <a:ext uri="{FF2B5EF4-FFF2-40B4-BE49-F238E27FC236}">
              <a16:creationId xmlns:a16="http://schemas.microsoft.com/office/drawing/2014/main" id="{B840A179-79F1-4F1E-ADE1-F14C2D51C3F9}"/>
            </a:ext>
          </a:extLst>
        </xdr:cNvPr>
        <xdr:cNvSpPr/>
      </xdr:nvSpPr>
      <xdr:spPr>
        <a:xfrm>
          <a:off x="18345150" y="10346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7086A183-48F7-455C-B96C-8DCE2F976BC5}"/>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373EB7B3-B65B-4B1F-A95A-10478D1A4B89}"/>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2372EA78-9432-4D0E-A964-3E1B7649DC13}"/>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55134349-BA3F-451C-833B-B677A4F0818D}"/>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F1A9A4DA-7CDD-41D9-AE7F-44DD4377AE62}"/>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63500</xdr:rowOff>
    </xdr:from>
    <xdr:to>
      <xdr:col>116</xdr:col>
      <xdr:colOff>114300</xdr:colOff>
      <xdr:row>55</xdr:row>
      <xdr:rowOff>165100</xdr:rowOff>
    </xdr:to>
    <xdr:sp macro="" textlink="">
      <xdr:nvSpPr>
        <xdr:cNvPr id="562" name="楕円 561">
          <a:extLst>
            <a:ext uri="{FF2B5EF4-FFF2-40B4-BE49-F238E27FC236}">
              <a16:creationId xmlns:a16="http://schemas.microsoft.com/office/drawing/2014/main" id="{DBE1088B-E431-4EAF-AC3B-95AFF084ED78}"/>
            </a:ext>
          </a:extLst>
        </xdr:cNvPr>
        <xdr:cNvSpPr/>
      </xdr:nvSpPr>
      <xdr:spPr>
        <a:xfrm>
          <a:off x="19904710" y="94894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16527</xdr:rowOff>
    </xdr:from>
    <xdr:ext cx="469744" cy="259045"/>
    <xdr:sp macro="" textlink="">
      <xdr:nvSpPr>
        <xdr:cNvPr id="563" name="【保健センター・保健所】&#10;一人当たり面積該当値テキスト">
          <a:extLst>
            <a:ext uri="{FF2B5EF4-FFF2-40B4-BE49-F238E27FC236}">
              <a16:creationId xmlns:a16="http://schemas.microsoft.com/office/drawing/2014/main" id="{672BAE93-A7C3-42B8-898D-DAC8AF1DFC4A}"/>
            </a:ext>
          </a:extLst>
        </xdr:cNvPr>
        <xdr:cNvSpPr txBox="1"/>
      </xdr:nvSpPr>
      <xdr:spPr>
        <a:xfrm>
          <a:off x="19985990" y="945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63500</xdr:rowOff>
    </xdr:from>
    <xdr:to>
      <xdr:col>112</xdr:col>
      <xdr:colOff>38100</xdr:colOff>
      <xdr:row>55</xdr:row>
      <xdr:rowOff>165100</xdr:rowOff>
    </xdr:to>
    <xdr:sp macro="" textlink="">
      <xdr:nvSpPr>
        <xdr:cNvPr id="564" name="楕円 563">
          <a:extLst>
            <a:ext uri="{FF2B5EF4-FFF2-40B4-BE49-F238E27FC236}">
              <a16:creationId xmlns:a16="http://schemas.microsoft.com/office/drawing/2014/main" id="{3B45C8DA-14D4-4BC8-851D-E9373F111E86}"/>
            </a:ext>
          </a:extLst>
        </xdr:cNvPr>
        <xdr:cNvSpPr/>
      </xdr:nvSpPr>
      <xdr:spPr>
        <a:xfrm>
          <a:off x="19161760" y="948944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114300</xdr:rowOff>
    </xdr:from>
    <xdr:to>
      <xdr:col>116</xdr:col>
      <xdr:colOff>63500</xdr:colOff>
      <xdr:row>55</xdr:row>
      <xdr:rowOff>114300</xdr:rowOff>
    </xdr:to>
    <xdr:cxnSp macro="">
      <xdr:nvCxnSpPr>
        <xdr:cNvPr id="565" name="直線コネクタ 564">
          <a:extLst>
            <a:ext uri="{FF2B5EF4-FFF2-40B4-BE49-F238E27FC236}">
              <a16:creationId xmlns:a16="http://schemas.microsoft.com/office/drawing/2014/main" id="{D81CC41F-76A1-4521-944E-197F893A3565}"/>
            </a:ext>
          </a:extLst>
        </xdr:cNvPr>
        <xdr:cNvCxnSpPr/>
      </xdr:nvCxnSpPr>
      <xdr:spPr>
        <a:xfrm>
          <a:off x="19204940" y="95440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99077</xdr:rowOff>
    </xdr:from>
    <xdr:ext cx="469744" cy="259045"/>
    <xdr:sp macro="" textlink="">
      <xdr:nvSpPr>
        <xdr:cNvPr id="566" name="n_1aveValue【保健センター・保健所】&#10;一人当たり面積">
          <a:extLst>
            <a:ext uri="{FF2B5EF4-FFF2-40B4-BE49-F238E27FC236}">
              <a16:creationId xmlns:a16="http://schemas.microsoft.com/office/drawing/2014/main" id="{8FCAEB38-35DB-4E22-A1F4-3265F1F0D629}"/>
            </a:ext>
          </a:extLst>
        </xdr:cNvPr>
        <xdr:cNvSpPr txBox="1"/>
      </xdr:nvSpPr>
      <xdr:spPr>
        <a:xfrm>
          <a:off x="18982132" y="102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567" name="n_2aveValue【保健センター・保健所】&#10;一人当たり面積">
          <a:extLst>
            <a:ext uri="{FF2B5EF4-FFF2-40B4-BE49-F238E27FC236}">
              <a16:creationId xmlns:a16="http://schemas.microsoft.com/office/drawing/2014/main" id="{40E24C9D-5D85-49A7-84BF-F15AB836245E}"/>
            </a:ext>
          </a:extLst>
        </xdr:cNvPr>
        <xdr:cNvSpPr txBox="1"/>
      </xdr:nvSpPr>
      <xdr:spPr>
        <a:xfrm>
          <a:off x="18182032" y="1012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10177</xdr:rowOff>
    </xdr:from>
    <xdr:ext cx="469744" cy="259045"/>
    <xdr:sp macro="" textlink="">
      <xdr:nvSpPr>
        <xdr:cNvPr id="568" name="n_1mainValue【保健センター・保健所】&#10;一人当たり面積">
          <a:extLst>
            <a:ext uri="{FF2B5EF4-FFF2-40B4-BE49-F238E27FC236}">
              <a16:creationId xmlns:a16="http://schemas.microsoft.com/office/drawing/2014/main" id="{22AE2568-4D79-44F6-B662-FCDCF339634B}"/>
            </a:ext>
          </a:extLst>
        </xdr:cNvPr>
        <xdr:cNvSpPr txBox="1"/>
      </xdr:nvSpPr>
      <xdr:spPr>
        <a:xfrm>
          <a:off x="18982132" y="927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a:extLst>
            <a:ext uri="{FF2B5EF4-FFF2-40B4-BE49-F238E27FC236}">
              <a16:creationId xmlns:a16="http://schemas.microsoft.com/office/drawing/2014/main" id="{C9C74588-0483-402E-852B-376D78D609BB}"/>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a:extLst>
            <a:ext uri="{FF2B5EF4-FFF2-40B4-BE49-F238E27FC236}">
              <a16:creationId xmlns:a16="http://schemas.microsoft.com/office/drawing/2014/main" id="{C16C8E96-0987-4D03-B0F2-5F4B4E221BCC}"/>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a:extLst>
            <a:ext uri="{FF2B5EF4-FFF2-40B4-BE49-F238E27FC236}">
              <a16:creationId xmlns:a16="http://schemas.microsoft.com/office/drawing/2014/main" id="{FCD08B06-2AD3-4E7D-84C5-D1B202697D08}"/>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a:extLst>
            <a:ext uri="{FF2B5EF4-FFF2-40B4-BE49-F238E27FC236}">
              <a16:creationId xmlns:a16="http://schemas.microsoft.com/office/drawing/2014/main" id="{32689260-C27E-4E8F-9C37-972C294DF09E}"/>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a:extLst>
            <a:ext uri="{FF2B5EF4-FFF2-40B4-BE49-F238E27FC236}">
              <a16:creationId xmlns:a16="http://schemas.microsoft.com/office/drawing/2014/main" id="{17B5A8E0-880C-4169-BD40-BCFA35CBEA2D}"/>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a:extLst>
            <a:ext uri="{FF2B5EF4-FFF2-40B4-BE49-F238E27FC236}">
              <a16:creationId xmlns:a16="http://schemas.microsoft.com/office/drawing/2014/main" id="{103FC752-70F7-421D-B37A-3073775940A4}"/>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a:extLst>
            <a:ext uri="{FF2B5EF4-FFF2-40B4-BE49-F238E27FC236}">
              <a16:creationId xmlns:a16="http://schemas.microsoft.com/office/drawing/2014/main" id="{7913A682-9A69-4737-80C2-05F63CA2AA11}"/>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a:extLst>
            <a:ext uri="{FF2B5EF4-FFF2-40B4-BE49-F238E27FC236}">
              <a16:creationId xmlns:a16="http://schemas.microsoft.com/office/drawing/2014/main" id="{7249130E-78A4-426F-A671-4968ABF2140E}"/>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a:extLst>
            <a:ext uri="{FF2B5EF4-FFF2-40B4-BE49-F238E27FC236}">
              <a16:creationId xmlns:a16="http://schemas.microsoft.com/office/drawing/2014/main" id="{C52CDFA1-F77C-47DD-AF8D-CA1136E5789A}"/>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a:extLst>
            <a:ext uri="{FF2B5EF4-FFF2-40B4-BE49-F238E27FC236}">
              <a16:creationId xmlns:a16="http://schemas.microsoft.com/office/drawing/2014/main" id="{7E015578-C6B2-4077-90FA-34C664F998CE}"/>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79" name="テキスト ボックス 578">
          <a:extLst>
            <a:ext uri="{FF2B5EF4-FFF2-40B4-BE49-F238E27FC236}">
              <a16:creationId xmlns:a16="http://schemas.microsoft.com/office/drawing/2014/main" id="{AA5BBCA2-E50C-4C80-AFD9-4AD7994A5EA4}"/>
            </a:ext>
          </a:extLst>
        </xdr:cNvPr>
        <xdr:cNvSpPr txBox="1"/>
      </xdr:nvSpPr>
      <xdr:spPr>
        <a:xfrm>
          <a:off x="10842791" y="15099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a:extLst>
            <a:ext uri="{FF2B5EF4-FFF2-40B4-BE49-F238E27FC236}">
              <a16:creationId xmlns:a16="http://schemas.microsoft.com/office/drawing/2014/main" id="{D468F2A8-2EC5-4561-861C-C2E51216B9EC}"/>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81" name="テキスト ボックス 580">
          <a:extLst>
            <a:ext uri="{FF2B5EF4-FFF2-40B4-BE49-F238E27FC236}">
              <a16:creationId xmlns:a16="http://schemas.microsoft.com/office/drawing/2014/main" id="{A79F7523-E0E7-4578-B1A2-DD1C99CE59A1}"/>
            </a:ext>
          </a:extLst>
        </xdr:cNvPr>
        <xdr:cNvSpPr txBox="1"/>
      </xdr:nvSpPr>
      <xdr:spPr>
        <a:xfrm>
          <a:off x="10842791" y="1476739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a:extLst>
            <a:ext uri="{FF2B5EF4-FFF2-40B4-BE49-F238E27FC236}">
              <a16:creationId xmlns:a16="http://schemas.microsoft.com/office/drawing/2014/main" id="{309A29E9-B800-42B3-9349-CB097CB92D9F}"/>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a:extLst>
            <a:ext uri="{FF2B5EF4-FFF2-40B4-BE49-F238E27FC236}">
              <a16:creationId xmlns:a16="http://schemas.microsoft.com/office/drawing/2014/main" id="{626F8035-305C-4ACE-95D4-1365F4CD3FBC}"/>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a:extLst>
            <a:ext uri="{FF2B5EF4-FFF2-40B4-BE49-F238E27FC236}">
              <a16:creationId xmlns:a16="http://schemas.microsoft.com/office/drawing/2014/main" id="{04D12D3A-4DEC-4DD3-AADB-ED55C5963664}"/>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a:extLst>
            <a:ext uri="{FF2B5EF4-FFF2-40B4-BE49-F238E27FC236}">
              <a16:creationId xmlns:a16="http://schemas.microsoft.com/office/drawing/2014/main" id="{16E957D0-C0CD-45D0-858D-4FAA150A8103}"/>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a:extLst>
            <a:ext uri="{FF2B5EF4-FFF2-40B4-BE49-F238E27FC236}">
              <a16:creationId xmlns:a16="http://schemas.microsoft.com/office/drawing/2014/main" id="{BE85B868-1AA4-4FE5-9B90-441F08E9D56E}"/>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a:extLst>
            <a:ext uri="{FF2B5EF4-FFF2-40B4-BE49-F238E27FC236}">
              <a16:creationId xmlns:a16="http://schemas.microsoft.com/office/drawing/2014/main" id="{E1147164-E11D-429D-A822-EA831BDD5A34}"/>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a:extLst>
            <a:ext uri="{FF2B5EF4-FFF2-40B4-BE49-F238E27FC236}">
              <a16:creationId xmlns:a16="http://schemas.microsoft.com/office/drawing/2014/main" id="{9DD460CA-2A89-4472-8B3B-811773B3220C}"/>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a:extLst>
            <a:ext uri="{FF2B5EF4-FFF2-40B4-BE49-F238E27FC236}">
              <a16:creationId xmlns:a16="http://schemas.microsoft.com/office/drawing/2014/main" id="{1B35B964-3BA9-469A-ADCF-8D4708B2A94E}"/>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a:extLst>
            <a:ext uri="{FF2B5EF4-FFF2-40B4-BE49-F238E27FC236}">
              <a16:creationId xmlns:a16="http://schemas.microsoft.com/office/drawing/2014/main" id="{F9F22FBB-46A7-4588-B61C-E55B50884F2C}"/>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91" name="テキスト ボックス 590">
          <a:extLst>
            <a:ext uri="{FF2B5EF4-FFF2-40B4-BE49-F238E27FC236}">
              <a16:creationId xmlns:a16="http://schemas.microsoft.com/office/drawing/2014/main" id="{41A13E7A-28F8-436F-89CC-DDE144CAA6B3}"/>
            </a:ext>
          </a:extLst>
        </xdr:cNvPr>
        <xdr:cNvSpPr txBox="1"/>
      </xdr:nvSpPr>
      <xdr:spPr>
        <a:xfrm>
          <a:off x="10842791" y="131364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a:extLst>
            <a:ext uri="{FF2B5EF4-FFF2-40B4-BE49-F238E27FC236}">
              <a16:creationId xmlns:a16="http://schemas.microsoft.com/office/drawing/2014/main" id="{4A04BC11-0DA0-4806-8BF8-F230B5283334}"/>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871DB7F7-5030-4996-BCEB-69833D14912F}"/>
            </a:ext>
          </a:extLst>
        </xdr:cNvPr>
        <xdr:cNvSpPr txBox="1"/>
      </xdr:nvSpPr>
      <xdr:spPr>
        <a:xfrm>
          <a:off x="1080153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消防施設】&#10;有形固定資産減価償却率グラフ枠">
          <a:extLst>
            <a:ext uri="{FF2B5EF4-FFF2-40B4-BE49-F238E27FC236}">
              <a16:creationId xmlns:a16="http://schemas.microsoft.com/office/drawing/2014/main" id="{BC54330B-2370-4F63-A7D5-F99B464FF408}"/>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137705</xdr:rowOff>
    </xdr:from>
    <xdr:to>
      <xdr:col>85</xdr:col>
      <xdr:colOff>126364</xdr:colOff>
      <xdr:row>86</xdr:row>
      <xdr:rowOff>11974</xdr:rowOff>
    </xdr:to>
    <xdr:cxnSp macro="">
      <xdr:nvCxnSpPr>
        <xdr:cNvPr id="595" name="直線コネクタ 594">
          <a:extLst>
            <a:ext uri="{FF2B5EF4-FFF2-40B4-BE49-F238E27FC236}">
              <a16:creationId xmlns:a16="http://schemas.microsoft.com/office/drawing/2014/main" id="{12EFAA56-9AC0-4152-BC14-2294DCC797BE}"/>
            </a:ext>
          </a:extLst>
        </xdr:cNvPr>
        <xdr:cNvCxnSpPr/>
      </xdr:nvCxnSpPr>
      <xdr:spPr>
        <a:xfrm flipV="1">
          <a:off x="14703424" y="13335545"/>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405111" cy="259045"/>
    <xdr:sp macro="" textlink="">
      <xdr:nvSpPr>
        <xdr:cNvPr id="596" name="【消防施設】&#10;有形固定資産減価償却率最小値テキスト">
          <a:extLst>
            <a:ext uri="{FF2B5EF4-FFF2-40B4-BE49-F238E27FC236}">
              <a16:creationId xmlns:a16="http://schemas.microsoft.com/office/drawing/2014/main" id="{57B7E2B2-4E0A-48D2-BE3B-5E3144D21928}"/>
            </a:ext>
          </a:extLst>
        </xdr:cNvPr>
        <xdr:cNvSpPr txBox="1"/>
      </xdr:nvSpPr>
      <xdr:spPr>
        <a:xfrm>
          <a:off x="14742160" y="1476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597" name="直線コネクタ 596">
          <a:extLst>
            <a:ext uri="{FF2B5EF4-FFF2-40B4-BE49-F238E27FC236}">
              <a16:creationId xmlns:a16="http://schemas.microsoft.com/office/drawing/2014/main" id="{54BF3DA3-6E18-4A53-8260-F151EA53FF78}"/>
            </a:ext>
          </a:extLst>
        </xdr:cNvPr>
        <xdr:cNvCxnSpPr/>
      </xdr:nvCxnSpPr>
      <xdr:spPr>
        <a:xfrm>
          <a:off x="14611350" y="147604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84382</xdr:rowOff>
    </xdr:from>
    <xdr:ext cx="405111" cy="259045"/>
    <xdr:sp macro="" textlink="">
      <xdr:nvSpPr>
        <xdr:cNvPr id="598" name="【消防施設】&#10;有形固定資産減価償却率最大値テキスト">
          <a:extLst>
            <a:ext uri="{FF2B5EF4-FFF2-40B4-BE49-F238E27FC236}">
              <a16:creationId xmlns:a16="http://schemas.microsoft.com/office/drawing/2014/main" id="{82B218F7-EAC7-47F1-85D9-3EB373177499}"/>
            </a:ext>
          </a:extLst>
        </xdr:cNvPr>
        <xdr:cNvSpPr txBox="1"/>
      </xdr:nvSpPr>
      <xdr:spPr>
        <a:xfrm>
          <a:off x="14742160" y="1311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137705</xdr:rowOff>
    </xdr:from>
    <xdr:to>
      <xdr:col>86</xdr:col>
      <xdr:colOff>25400</xdr:colOff>
      <xdr:row>77</xdr:row>
      <xdr:rowOff>137705</xdr:rowOff>
    </xdr:to>
    <xdr:cxnSp macro="">
      <xdr:nvCxnSpPr>
        <xdr:cNvPr id="599" name="直線コネクタ 598">
          <a:extLst>
            <a:ext uri="{FF2B5EF4-FFF2-40B4-BE49-F238E27FC236}">
              <a16:creationId xmlns:a16="http://schemas.microsoft.com/office/drawing/2014/main" id="{7AA897A5-08CC-4931-BC16-2F8F5E603F82}"/>
            </a:ext>
          </a:extLst>
        </xdr:cNvPr>
        <xdr:cNvCxnSpPr/>
      </xdr:nvCxnSpPr>
      <xdr:spPr>
        <a:xfrm>
          <a:off x="14611350" y="13335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89825</xdr:rowOff>
    </xdr:from>
    <xdr:ext cx="405111" cy="259045"/>
    <xdr:sp macro="" textlink="">
      <xdr:nvSpPr>
        <xdr:cNvPr id="600" name="【消防施設】&#10;有形固定資産減価償却率平均値テキスト">
          <a:extLst>
            <a:ext uri="{FF2B5EF4-FFF2-40B4-BE49-F238E27FC236}">
              <a16:creationId xmlns:a16="http://schemas.microsoft.com/office/drawing/2014/main" id="{B0E726E1-9962-46F0-873E-30B43F22D7A0}"/>
            </a:ext>
          </a:extLst>
        </xdr:cNvPr>
        <xdr:cNvSpPr txBox="1"/>
      </xdr:nvSpPr>
      <xdr:spPr>
        <a:xfrm>
          <a:off x="14742160" y="13809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111398</xdr:rowOff>
    </xdr:from>
    <xdr:to>
      <xdr:col>85</xdr:col>
      <xdr:colOff>177800</xdr:colOff>
      <xdr:row>81</xdr:row>
      <xdr:rowOff>41548</xdr:rowOff>
    </xdr:to>
    <xdr:sp macro="" textlink="">
      <xdr:nvSpPr>
        <xdr:cNvPr id="601" name="フローチャート: 判断 600">
          <a:extLst>
            <a:ext uri="{FF2B5EF4-FFF2-40B4-BE49-F238E27FC236}">
              <a16:creationId xmlns:a16="http://schemas.microsoft.com/office/drawing/2014/main" id="{C9553B16-FA9E-4D04-B240-3BF025A8CDEE}"/>
            </a:ext>
          </a:extLst>
        </xdr:cNvPr>
        <xdr:cNvSpPr/>
      </xdr:nvSpPr>
      <xdr:spPr>
        <a:xfrm>
          <a:off x="14649450" y="1382739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157118</xdr:rowOff>
    </xdr:from>
    <xdr:to>
      <xdr:col>81</xdr:col>
      <xdr:colOff>101600</xdr:colOff>
      <xdr:row>81</xdr:row>
      <xdr:rowOff>87268</xdr:rowOff>
    </xdr:to>
    <xdr:sp macro="" textlink="">
      <xdr:nvSpPr>
        <xdr:cNvPr id="602" name="フローチャート: 判断 601">
          <a:extLst>
            <a:ext uri="{FF2B5EF4-FFF2-40B4-BE49-F238E27FC236}">
              <a16:creationId xmlns:a16="http://schemas.microsoft.com/office/drawing/2014/main" id="{46CAE7E4-3254-4469-9A83-0A065567E09E}"/>
            </a:ext>
          </a:extLst>
        </xdr:cNvPr>
        <xdr:cNvSpPr/>
      </xdr:nvSpPr>
      <xdr:spPr>
        <a:xfrm>
          <a:off x="13887450" y="1387502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21589</xdr:rowOff>
    </xdr:from>
    <xdr:to>
      <xdr:col>76</xdr:col>
      <xdr:colOff>165100</xdr:colOff>
      <xdr:row>81</xdr:row>
      <xdr:rowOff>123189</xdr:rowOff>
    </xdr:to>
    <xdr:sp macro="" textlink="">
      <xdr:nvSpPr>
        <xdr:cNvPr id="603" name="フローチャート: 判断 602">
          <a:extLst>
            <a:ext uri="{FF2B5EF4-FFF2-40B4-BE49-F238E27FC236}">
              <a16:creationId xmlns:a16="http://schemas.microsoft.com/office/drawing/2014/main" id="{E0285E0E-703D-430D-A8CD-99E2C5140885}"/>
            </a:ext>
          </a:extLst>
        </xdr:cNvPr>
        <xdr:cNvSpPr/>
      </xdr:nvSpPr>
      <xdr:spPr>
        <a:xfrm>
          <a:off x="13089890" y="13905229"/>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192CEDB0-E9E2-423A-95DB-369D0B1428CF}"/>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8FB8C791-E192-47FD-8D39-2B8E2DD79259}"/>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51A1B511-726D-4F76-8B07-17EBA3B409E0}"/>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E2979054-438C-44A3-8401-61AD726359EA}"/>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64F11782-FFC2-4F60-8056-FA62BE61484F}"/>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86905</xdr:rowOff>
    </xdr:from>
    <xdr:to>
      <xdr:col>85</xdr:col>
      <xdr:colOff>177800</xdr:colOff>
      <xdr:row>78</xdr:row>
      <xdr:rowOff>17055</xdr:rowOff>
    </xdr:to>
    <xdr:sp macro="" textlink="">
      <xdr:nvSpPr>
        <xdr:cNvPr id="609" name="楕円 608">
          <a:extLst>
            <a:ext uri="{FF2B5EF4-FFF2-40B4-BE49-F238E27FC236}">
              <a16:creationId xmlns:a16="http://schemas.microsoft.com/office/drawing/2014/main" id="{6F4C0707-E0D4-474E-865B-E464F1511993}"/>
            </a:ext>
          </a:extLst>
        </xdr:cNvPr>
        <xdr:cNvSpPr/>
      </xdr:nvSpPr>
      <xdr:spPr>
        <a:xfrm>
          <a:off x="14649450" y="132904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39932</xdr:rowOff>
    </xdr:from>
    <xdr:ext cx="405111" cy="259045"/>
    <xdr:sp macro="" textlink="">
      <xdr:nvSpPr>
        <xdr:cNvPr id="610" name="【消防施設】&#10;有形固定資産減価償却率該当値テキスト">
          <a:extLst>
            <a:ext uri="{FF2B5EF4-FFF2-40B4-BE49-F238E27FC236}">
              <a16:creationId xmlns:a16="http://schemas.microsoft.com/office/drawing/2014/main" id="{FD31CB8F-C816-4C65-A8A1-4F5E25D32510}"/>
            </a:ext>
          </a:extLst>
        </xdr:cNvPr>
        <xdr:cNvSpPr txBox="1"/>
      </xdr:nvSpPr>
      <xdr:spPr>
        <a:xfrm>
          <a:off x="14742160" y="1324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162016</xdr:rowOff>
    </xdr:from>
    <xdr:to>
      <xdr:col>81</xdr:col>
      <xdr:colOff>101600</xdr:colOff>
      <xdr:row>78</xdr:row>
      <xdr:rowOff>92166</xdr:rowOff>
    </xdr:to>
    <xdr:sp macro="" textlink="">
      <xdr:nvSpPr>
        <xdr:cNvPr id="611" name="楕円 610">
          <a:extLst>
            <a:ext uri="{FF2B5EF4-FFF2-40B4-BE49-F238E27FC236}">
              <a16:creationId xmlns:a16="http://schemas.microsoft.com/office/drawing/2014/main" id="{4E8CF929-FF35-4C7B-9220-625B0E871BB8}"/>
            </a:ext>
          </a:extLst>
        </xdr:cNvPr>
        <xdr:cNvSpPr/>
      </xdr:nvSpPr>
      <xdr:spPr>
        <a:xfrm>
          <a:off x="13887450" y="1336557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137705</xdr:rowOff>
    </xdr:from>
    <xdr:to>
      <xdr:col>85</xdr:col>
      <xdr:colOff>127000</xdr:colOff>
      <xdr:row>78</xdr:row>
      <xdr:rowOff>41366</xdr:rowOff>
    </xdr:to>
    <xdr:cxnSp macro="">
      <xdr:nvCxnSpPr>
        <xdr:cNvPr id="612" name="直線コネクタ 611">
          <a:extLst>
            <a:ext uri="{FF2B5EF4-FFF2-40B4-BE49-F238E27FC236}">
              <a16:creationId xmlns:a16="http://schemas.microsoft.com/office/drawing/2014/main" id="{C2004ECE-03CE-48FE-9870-8BC5C63FD683}"/>
            </a:ext>
          </a:extLst>
        </xdr:cNvPr>
        <xdr:cNvCxnSpPr/>
      </xdr:nvCxnSpPr>
      <xdr:spPr>
        <a:xfrm flipV="1">
          <a:off x="13942060" y="13335545"/>
          <a:ext cx="762000" cy="7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78395</xdr:rowOff>
    </xdr:from>
    <xdr:ext cx="405111" cy="259045"/>
    <xdr:sp macro="" textlink="">
      <xdr:nvSpPr>
        <xdr:cNvPr id="613" name="n_1aveValue【消防施設】&#10;有形固定資産減価償却率">
          <a:extLst>
            <a:ext uri="{FF2B5EF4-FFF2-40B4-BE49-F238E27FC236}">
              <a16:creationId xmlns:a16="http://schemas.microsoft.com/office/drawing/2014/main" id="{582B7FCB-0CEA-4667-ADAE-5287FA4990C2}"/>
            </a:ext>
          </a:extLst>
        </xdr:cNvPr>
        <xdr:cNvSpPr txBox="1"/>
      </xdr:nvSpPr>
      <xdr:spPr>
        <a:xfrm>
          <a:off x="13738234" y="1396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139716</xdr:rowOff>
    </xdr:from>
    <xdr:ext cx="405111" cy="259045"/>
    <xdr:sp macro="" textlink="">
      <xdr:nvSpPr>
        <xdr:cNvPr id="614" name="n_2aveValue【消防施設】&#10;有形固定資産減価償却率">
          <a:extLst>
            <a:ext uri="{FF2B5EF4-FFF2-40B4-BE49-F238E27FC236}">
              <a16:creationId xmlns:a16="http://schemas.microsoft.com/office/drawing/2014/main" id="{21A36B11-1BD5-41EF-AF6B-4A4094D11C79}"/>
            </a:ext>
          </a:extLst>
        </xdr:cNvPr>
        <xdr:cNvSpPr txBox="1"/>
      </xdr:nvSpPr>
      <xdr:spPr>
        <a:xfrm>
          <a:off x="12957184" y="13680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108693</xdr:rowOff>
    </xdr:from>
    <xdr:ext cx="405111" cy="259045"/>
    <xdr:sp macro="" textlink="">
      <xdr:nvSpPr>
        <xdr:cNvPr id="615" name="n_1mainValue【消防施設】&#10;有形固定資産減価償却率">
          <a:extLst>
            <a:ext uri="{FF2B5EF4-FFF2-40B4-BE49-F238E27FC236}">
              <a16:creationId xmlns:a16="http://schemas.microsoft.com/office/drawing/2014/main" id="{F07E434C-ED2A-44B9-959B-DF969C786DA8}"/>
            </a:ext>
          </a:extLst>
        </xdr:cNvPr>
        <xdr:cNvSpPr txBox="1"/>
      </xdr:nvSpPr>
      <xdr:spPr>
        <a:xfrm>
          <a:off x="13738234" y="1313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6" name="正方形/長方形 615">
          <a:extLst>
            <a:ext uri="{FF2B5EF4-FFF2-40B4-BE49-F238E27FC236}">
              <a16:creationId xmlns:a16="http://schemas.microsoft.com/office/drawing/2014/main" id="{10FB3A7F-9DE4-4606-853A-7EBBE96AEB88}"/>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7" name="正方形/長方形 616">
          <a:extLst>
            <a:ext uri="{FF2B5EF4-FFF2-40B4-BE49-F238E27FC236}">
              <a16:creationId xmlns:a16="http://schemas.microsoft.com/office/drawing/2014/main" id="{B6BDC1BA-FB3A-47B6-87A9-F3D0C19D3D3F}"/>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8" name="正方形/長方形 617">
          <a:extLst>
            <a:ext uri="{FF2B5EF4-FFF2-40B4-BE49-F238E27FC236}">
              <a16:creationId xmlns:a16="http://schemas.microsoft.com/office/drawing/2014/main" id="{34B4BA17-2BD0-49D0-8F73-A4E22D9D0236}"/>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9" name="正方形/長方形 618">
          <a:extLst>
            <a:ext uri="{FF2B5EF4-FFF2-40B4-BE49-F238E27FC236}">
              <a16:creationId xmlns:a16="http://schemas.microsoft.com/office/drawing/2014/main" id="{BD40D372-CA03-41AE-970D-03A8E8028BEC}"/>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0" name="正方形/長方形 619">
          <a:extLst>
            <a:ext uri="{FF2B5EF4-FFF2-40B4-BE49-F238E27FC236}">
              <a16:creationId xmlns:a16="http://schemas.microsoft.com/office/drawing/2014/main" id="{20BA36F2-E5E5-48FF-A6CE-9D607512FC90}"/>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1" name="正方形/長方形 620">
          <a:extLst>
            <a:ext uri="{FF2B5EF4-FFF2-40B4-BE49-F238E27FC236}">
              <a16:creationId xmlns:a16="http://schemas.microsoft.com/office/drawing/2014/main" id="{C4705AB8-C87C-42A4-AF56-F89A04A6FCE7}"/>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2" name="正方形/長方形 621">
          <a:extLst>
            <a:ext uri="{FF2B5EF4-FFF2-40B4-BE49-F238E27FC236}">
              <a16:creationId xmlns:a16="http://schemas.microsoft.com/office/drawing/2014/main" id="{1CDF78E4-9AE5-4053-9452-43E00E447BE5}"/>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3" name="正方形/長方形 622">
          <a:extLst>
            <a:ext uri="{FF2B5EF4-FFF2-40B4-BE49-F238E27FC236}">
              <a16:creationId xmlns:a16="http://schemas.microsoft.com/office/drawing/2014/main" id="{C05CC7AA-030C-4AAA-9AB7-76D9E2AC23E6}"/>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4" name="テキスト ボックス 623">
          <a:extLst>
            <a:ext uri="{FF2B5EF4-FFF2-40B4-BE49-F238E27FC236}">
              <a16:creationId xmlns:a16="http://schemas.microsoft.com/office/drawing/2014/main" id="{A4C4A5F3-8AF9-4E52-808B-C4EF7068CA74}"/>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5" name="直線コネクタ 624">
          <a:extLst>
            <a:ext uri="{FF2B5EF4-FFF2-40B4-BE49-F238E27FC236}">
              <a16:creationId xmlns:a16="http://schemas.microsoft.com/office/drawing/2014/main" id="{B4A9957A-FCE4-4610-8C1A-0972A95AEF4E}"/>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26" name="直線コネクタ 625">
          <a:extLst>
            <a:ext uri="{FF2B5EF4-FFF2-40B4-BE49-F238E27FC236}">
              <a16:creationId xmlns:a16="http://schemas.microsoft.com/office/drawing/2014/main" id="{012C42A3-CD49-4BF1-8DBD-14649C900FF9}"/>
            </a:ext>
          </a:extLst>
        </xdr:cNvPr>
        <xdr:cNvCxnSpPr/>
      </xdr:nvCxnSpPr>
      <xdr:spPr>
        <a:xfrm>
          <a:off x="164592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7" name="テキスト ボックス 626">
          <a:extLst>
            <a:ext uri="{FF2B5EF4-FFF2-40B4-BE49-F238E27FC236}">
              <a16:creationId xmlns:a16="http://schemas.microsoft.com/office/drawing/2014/main" id="{B08B5401-184D-4927-A271-213474A45777}"/>
            </a:ext>
          </a:extLst>
        </xdr:cNvPr>
        <xdr:cNvSpPr txBox="1"/>
      </xdr:nvSpPr>
      <xdr:spPr>
        <a:xfrm>
          <a:off x="160472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8" name="直線コネクタ 627">
          <a:extLst>
            <a:ext uri="{FF2B5EF4-FFF2-40B4-BE49-F238E27FC236}">
              <a16:creationId xmlns:a16="http://schemas.microsoft.com/office/drawing/2014/main" id="{2404F97C-C817-4BB9-B1DE-5DA3D5CB5DC8}"/>
            </a:ext>
          </a:extLst>
        </xdr:cNvPr>
        <xdr:cNvCxnSpPr/>
      </xdr:nvCxnSpPr>
      <xdr:spPr>
        <a:xfrm>
          <a:off x="164592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29" name="テキスト ボックス 628">
          <a:extLst>
            <a:ext uri="{FF2B5EF4-FFF2-40B4-BE49-F238E27FC236}">
              <a16:creationId xmlns:a16="http://schemas.microsoft.com/office/drawing/2014/main" id="{7049DA40-5859-4AA3-8041-3E4A8D297AC3}"/>
            </a:ext>
          </a:extLst>
        </xdr:cNvPr>
        <xdr:cNvSpPr txBox="1"/>
      </xdr:nvSpPr>
      <xdr:spPr>
        <a:xfrm>
          <a:off x="16047266"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0" name="直線コネクタ 629">
          <a:extLst>
            <a:ext uri="{FF2B5EF4-FFF2-40B4-BE49-F238E27FC236}">
              <a16:creationId xmlns:a16="http://schemas.microsoft.com/office/drawing/2014/main" id="{9DDB1B6D-1E20-4065-AAA3-CAC1919B285B}"/>
            </a:ext>
          </a:extLst>
        </xdr:cNvPr>
        <xdr:cNvCxnSpPr/>
      </xdr:nvCxnSpPr>
      <xdr:spPr>
        <a:xfrm>
          <a:off x="164592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1" name="テキスト ボックス 630">
          <a:extLst>
            <a:ext uri="{FF2B5EF4-FFF2-40B4-BE49-F238E27FC236}">
              <a16:creationId xmlns:a16="http://schemas.microsoft.com/office/drawing/2014/main" id="{E91CCC03-E791-455C-8A0A-4165B928D14B}"/>
            </a:ext>
          </a:extLst>
        </xdr:cNvPr>
        <xdr:cNvSpPr txBox="1"/>
      </xdr:nvSpPr>
      <xdr:spPr>
        <a:xfrm>
          <a:off x="16047266"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2" name="直線コネクタ 631">
          <a:extLst>
            <a:ext uri="{FF2B5EF4-FFF2-40B4-BE49-F238E27FC236}">
              <a16:creationId xmlns:a16="http://schemas.microsoft.com/office/drawing/2014/main" id="{DCAA7789-E40A-4DF7-A69B-988B1D9B1395}"/>
            </a:ext>
          </a:extLst>
        </xdr:cNvPr>
        <xdr:cNvCxnSpPr/>
      </xdr:nvCxnSpPr>
      <xdr:spPr>
        <a:xfrm>
          <a:off x="164592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3" name="テキスト ボックス 632">
          <a:extLst>
            <a:ext uri="{FF2B5EF4-FFF2-40B4-BE49-F238E27FC236}">
              <a16:creationId xmlns:a16="http://schemas.microsoft.com/office/drawing/2014/main" id="{D3498159-C7BA-4478-ADBD-FD2DB8F1E330}"/>
            </a:ext>
          </a:extLst>
        </xdr:cNvPr>
        <xdr:cNvSpPr txBox="1"/>
      </xdr:nvSpPr>
      <xdr:spPr>
        <a:xfrm>
          <a:off x="1604726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4" name="直線コネクタ 633">
          <a:extLst>
            <a:ext uri="{FF2B5EF4-FFF2-40B4-BE49-F238E27FC236}">
              <a16:creationId xmlns:a16="http://schemas.microsoft.com/office/drawing/2014/main" id="{710C1BF7-4A3C-474D-AC34-A6C1D7A57464}"/>
            </a:ext>
          </a:extLst>
        </xdr:cNvPr>
        <xdr:cNvCxnSpPr/>
      </xdr:nvCxnSpPr>
      <xdr:spPr>
        <a:xfrm>
          <a:off x="164592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5" name="テキスト ボックス 634">
          <a:extLst>
            <a:ext uri="{FF2B5EF4-FFF2-40B4-BE49-F238E27FC236}">
              <a16:creationId xmlns:a16="http://schemas.microsoft.com/office/drawing/2014/main" id="{46550703-FF72-4712-9CD4-2874DE9ED283}"/>
            </a:ext>
          </a:extLst>
        </xdr:cNvPr>
        <xdr:cNvSpPr txBox="1"/>
      </xdr:nvSpPr>
      <xdr:spPr>
        <a:xfrm>
          <a:off x="16047266"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6" name="直線コネクタ 635">
          <a:extLst>
            <a:ext uri="{FF2B5EF4-FFF2-40B4-BE49-F238E27FC236}">
              <a16:creationId xmlns:a16="http://schemas.microsoft.com/office/drawing/2014/main" id="{0146CC2E-29E4-417E-8928-7BC041A99BA6}"/>
            </a:ext>
          </a:extLst>
        </xdr:cNvPr>
        <xdr:cNvCxnSpPr/>
      </xdr:nvCxnSpPr>
      <xdr:spPr>
        <a:xfrm>
          <a:off x="164592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7" name="テキスト ボックス 636">
          <a:extLst>
            <a:ext uri="{FF2B5EF4-FFF2-40B4-BE49-F238E27FC236}">
              <a16:creationId xmlns:a16="http://schemas.microsoft.com/office/drawing/2014/main" id="{65F38C49-D646-47A3-A24A-62CDD01407AB}"/>
            </a:ext>
          </a:extLst>
        </xdr:cNvPr>
        <xdr:cNvSpPr txBox="1"/>
      </xdr:nvSpPr>
      <xdr:spPr>
        <a:xfrm>
          <a:off x="16047266"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8" name="直線コネクタ 637">
          <a:extLst>
            <a:ext uri="{FF2B5EF4-FFF2-40B4-BE49-F238E27FC236}">
              <a16:creationId xmlns:a16="http://schemas.microsoft.com/office/drawing/2014/main" id="{CC49FE23-60E6-4F37-BCE4-FCB58FEFB3B2}"/>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9" name="テキスト ボックス 638">
          <a:extLst>
            <a:ext uri="{FF2B5EF4-FFF2-40B4-BE49-F238E27FC236}">
              <a16:creationId xmlns:a16="http://schemas.microsoft.com/office/drawing/2014/main" id="{9BEDA18A-8E89-4661-8264-01D4A436D67E}"/>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0" name="【消防施設】&#10;一人当たり面積グラフ枠">
          <a:extLst>
            <a:ext uri="{FF2B5EF4-FFF2-40B4-BE49-F238E27FC236}">
              <a16:creationId xmlns:a16="http://schemas.microsoft.com/office/drawing/2014/main" id="{7BFCF32D-17E9-415B-A16B-0AF8E01F9F54}"/>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54429</xdr:rowOff>
    </xdr:from>
    <xdr:to>
      <xdr:col>116</xdr:col>
      <xdr:colOff>62864</xdr:colOff>
      <xdr:row>86</xdr:row>
      <xdr:rowOff>87086</xdr:rowOff>
    </xdr:to>
    <xdr:cxnSp macro="">
      <xdr:nvCxnSpPr>
        <xdr:cNvPr id="641" name="直線コネクタ 640">
          <a:extLst>
            <a:ext uri="{FF2B5EF4-FFF2-40B4-BE49-F238E27FC236}">
              <a16:creationId xmlns:a16="http://schemas.microsoft.com/office/drawing/2014/main" id="{D9A862A5-1BC9-40F6-9C7B-0778AB950107}"/>
            </a:ext>
          </a:extLst>
        </xdr:cNvPr>
        <xdr:cNvCxnSpPr/>
      </xdr:nvCxnSpPr>
      <xdr:spPr>
        <a:xfrm flipV="1">
          <a:off x="19947254" y="13431339"/>
          <a:ext cx="0" cy="1402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642" name="【消防施設】&#10;一人当たり面積最小値テキスト">
          <a:extLst>
            <a:ext uri="{FF2B5EF4-FFF2-40B4-BE49-F238E27FC236}">
              <a16:creationId xmlns:a16="http://schemas.microsoft.com/office/drawing/2014/main" id="{85F6E889-8503-4F55-8B15-0760105F4A25}"/>
            </a:ext>
          </a:extLst>
        </xdr:cNvPr>
        <xdr:cNvSpPr txBox="1"/>
      </xdr:nvSpPr>
      <xdr:spPr>
        <a:xfrm>
          <a:off x="19985990" y="1483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643" name="直線コネクタ 642">
          <a:extLst>
            <a:ext uri="{FF2B5EF4-FFF2-40B4-BE49-F238E27FC236}">
              <a16:creationId xmlns:a16="http://schemas.microsoft.com/office/drawing/2014/main" id="{B7F16F9E-3E6E-4591-BF05-D1BE1132FB52}"/>
            </a:ext>
          </a:extLst>
        </xdr:cNvPr>
        <xdr:cNvCxnSpPr/>
      </xdr:nvCxnSpPr>
      <xdr:spPr>
        <a:xfrm>
          <a:off x="19885660" y="14833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1106</xdr:rowOff>
    </xdr:from>
    <xdr:ext cx="469744" cy="259045"/>
    <xdr:sp macro="" textlink="">
      <xdr:nvSpPr>
        <xdr:cNvPr id="644" name="【消防施設】&#10;一人当たり面積最大値テキスト">
          <a:extLst>
            <a:ext uri="{FF2B5EF4-FFF2-40B4-BE49-F238E27FC236}">
              <a16:creationId xmlns:a16="http://schemas.microsoft.com/office/drawing/2014/main" id="{AEDC4DED-E907-49E4-98C7-7A44B5B2327B}"/>
            </a:ext>
          </a:extLst>
        </xdr:cNvPr>
        <xdr:cNvSpPr txBox="1"/>
      </xdr:nvSpPr>
      <xdr:spPr>
        <a:xfrm>
          <a:off x="1998599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54429</xdr:rowOff>
    </xdr:from>
    <xdr:to>
      <xdr:col>116</xdr:col>
      <xdr:colOff>152400</xdr:colOff>
      <xdr:row>78</xdr:row>
      <xdr:rowOff>54429</xdr:rowOff>
    </xdr:to>
    <xdr:cxnSp macro="">
      <xdr:nvCxnSpPr>
        <xdr:cNvPr id="645" name="直線コネクタ 644">
          <a:extLst>
            <a:ext uri="{FF2B5EF4-FFF2-40B4-BE49-F238E27FC236}">
              <a16:creationId xmlns:a16="http://schemas.microsoft.com/office/drawing/2014/main" id="{E8E5804E-4DB5-40A3-855B-E3759671A329}"/>
            </a:ext>
          </a:extLst>
        </xdr:cNvPr>
        <xdr:cNvCxnSpPr/>
      </xdr:nvCxnSpPr>
      <xdr:spPr>
        <a:xfrm>
          <a:off x="19885660" y="13431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46" name="【消防施設】&#10;一人当たり面積平均値テキスト">
          <a:extLst>
            <a:ext uri="{FF2B5EF4-FFF2-40B4-BE49-F238E27FC236}">
              <a16:creationId xmlns:a16="http://schemas.microsoft.com/office/drawing/2014/main" id="{09A0DF2D-E2AA-4367-BEAA-F2F2496912EE}"/>
            </a:ext>
          </a:extLst>
        </xdr:cNvPr>
        <xdr:cNvSpPr txBox="1"/>
      </xdr:nvSpPr>
      <xdr:spPr>
        <a:xfrm>
          <a:off x="19985990" y="14013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47" name="フローチャート: 判断 646">
          <a:extLst>
            <a:ext uri="{FF2B5EF4-FFF2-40B4-BE49-F238E27FC236}">
              <a16:creationId xmlns:a16="http://schemas.microsoft.com/office/drawing/2014/main" id="{36DF6F3E-1620-4D6D-9ECD-8A535A1854A4}"/>
            </a:ext>
          </a:extLst>
        </xdr:cNvPr>
        <xdr:cNvSpPr/>
      </xdr:nvSpPr>
      <xdr:spPr>
        <a:xfrm>
          <a:off x="19904710" y="141566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60779</xdr:rowOff>
    </xdr:from>
    <xdr:to>
      <xdr:col>112</xdr:col>
      <xdr:colOff>38100</xdr:colOff>
      <xdr:row>83</xdr:row>
      <xdr:rowOff>162379</xdr:rowOff>
    </xdr:to>
    <xdr:sp macro="" textlink="">
      <xdr:nvSpPr>
        <xdr:cNvPr id="648" name="フローチャート: 判断 647">
          <a:extLst>
            <a:ext uri="{FF2B5EF4-FFF2-40B4-BE49-F238E27FC236}">
              <a16:creationId xmlns:a16="http://schemas.microsoft.com/office/drawing/2014/main" id="{B0F23EA2-BEEE-4B91-B688-AB53BD0DA741}"/>
            </a:ext>
          </a:extLst>
        </xdr:cNvPr>
        <xdr:cNvSpPr/>
      </xdr:nvSpPr>
      <xdr:spPr>
        <a:xfrm>
          <a:off x="19161760" y="1428731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49" name="フローチャート: 判断 648">
          <a:extLst>
            <a:ext uri="{FF2B5EF4-FFF2-40B4-BE49-F238E27FC236}">
              <a16:creationId xmlns:a16="http://schemas.microsoft.com/office/drawing/2014/main" id="{968FB3D8-9DD1-4509-8A5C-14805A94697D}"/>
            </a:ext>
          </a:extLst>
        </xdr:cNvPr>
        <xdr:cNvSpPr/>
      </xdr:nvSpPr>
      <xdr:spPr>
        <a:xfrm>
          <a:off x="18345150" y="142767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E2A6B584-55F3-4952-98F9-B546A181373D}"/>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C9A4F80D-C4AE-46CF-8DE4-2AA381B0A915}"/>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A628CD30-693E-4651-A379-8ACBFD229F4D}"/>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407D5C0E-3441-4E77-A1CC-C0488CB028CC}"/>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41161357-F8B5-4B83-B00A-C9ECA2F52250}"/>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28121</xdr:rowOff>
    </xdr:from>
    <xdr:to>
      <xdr:col>116</xdr:col>
      <xdr:colOff>114300</xdr:colOff>
      <xdr:row>83</xdr:row>
      <xdr:rowOff>129721</xdr:rowOff>
    </xdr:to>
    <xdr:sp macro="" textlink="">
      <xdr:nvSpPr>
        <xdr:cNvPr id="655" name="楕円 654">
          <a:extLst>
            <a:ext uri="{FF2B5EF4-FFF2-40B4-BE49-F238E27FC236}">
              <a16:creationId xmlns:a16="http://schemas.microsoft.com/office/drawing/2014/main" id="{33A40211-B292-4016-9966-F46B3EBD4019}"/>
            </a:ext>
          </a:extLst>
        </xdr:cNvPr>
        <xdr:cNvSpPr/>
      </xdr:nvSpPr>
      <xdr:spPr>
        <a:xfrm>
          <a:off x="19904710" y="1425656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6548</xdr:rowOff>
    </xdr:from>
    <xdr:ext cx="469744" cy="259045"/>
    <xdr:sp macro="" textlink="">
      <xdr:nvSpPr>
        <xdr:cNvPr id="656" name="【消防施設】&#10;一人当たり面積該当値テキスト">
          <a:extLst>
            <a:ext uri="{FF2B5EF4-FFF2-40B4-BE49-F238E27FC236}">
              <a16:creationId xmlns:a16="http://schemas.microsoft.com/office/drawing/2014/main" id="{78B56A7E-9E07-4078-A498-D061FDF9DF8E}"/>
            </a:ext>
          </a:extLst>
        </xdr:cNvPr>
        <xdr:cNvSpPr txBox="1"/>
      </xdr:nvSpPr>
      <xdr:spPr>
        <a:xfrm>
          <a:off x="19985990" y="1423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28121</xdr:rowOff>
    </xdr:from>
    <xdr:to>
      <xdr:col>112</xdr:col>
      <xdr:colOff>38100</xdr:colOff>
      <xdr:row>83</xdr:row>
      <xdr:rowOff>129721</xdr:rowOff>
    </xdr:to>
    <xdr:sp macro="" textlink="">
      <xdr:nvSpPr>
        <xdr:cNvPr id="657" name="楕円 656">
          <a:extLst>
            <a:ext uri="{FF2B5EF4-FFF2-40B4-BE49-F238E27FC236}">
              <a16:creationId xmlns:a16="http://schemas.microsoft.com/office/drawing/2014/main" id="{18779025-F728-4E21-ABEF-8C4E0827334B}"/>
            </a:ext>
          </a:extLst>
        </xdr:cNvPr>
        <xdr:cNvSpPr/>
      </xdr:nvSpPr>
      <xdr:spPr>
        <a:xfrm>
          <a:off x="19161760" y="1425656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78921</xdr:rowOff>
    </xdr:from>
    <xdr:to>
      <xdr:col>116</xdr:col>
      <xdr:colOff>63500</xdr:colOff>
      <xdr:row>83</xdr:row>
      <xdr:rowOff>78921</xdr:rowOff>
    </xdr:to>
    <xdr:cxnSp macro="">
      <xdr:nvCxnSpPr>
        <xdr:cNvPr id="658" name="直線コネクタ 657">
          <a:extLst>
            <a:ext uri="{FF2B5EF4-FFF2-40B4-BE49-F238E27FC236}">
              <a16:creationId xmlns:a16="http://schemas.microsoft.com/office/drawing/2014/main" id="{07A36D10-75D9-4361-896F-1EB1506DE066}"/>
            </a:ext>
          </a:extLst>
        </xdr:cNvPr>
        <xdr:cNvCxnSpPr/>
      </xdr:nvCxnSpPr>
      <xdr:spPr>
        <a:xfrm>
          <a:off x="19204940" y="1430927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153506</xdr:rowOff>
    </xdr:from>
    <xdr:ext cx="469744" cy="259045"/>
    <xdr:sp macro="" textlink="">
      <xdr:nvSpPr>
        <xdr:cNvPr id="659" name="n_1aveValue【消防施設】&#10;一人当たり面積">
          <a:extLst>
            <a:ext uri="{FF2B5EF4-FFF2-40B4-BE49-F238E27FC236}">
              <a16:creationId xmlns:a16="http://schemas.microsoft.com/office/drawing/2014/main" id="{3CCD25DC-E8E8-4D31-877A-8FA90E20A21C}"/>
            </a:ext>
          </a:extLst>
        </xdr:cNvPr>
        <xdr:cNvSpPr txBox="1"/>
      </xdr:nvSpPr>
      <xdr:spPr>
        <a:xfrm>
          <a:off x="18982132" y="1438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60" name="n_2aveValue【消防施設】&#10;一人当たり面積">
          <a:extLst>
            <a:ext uri="{FF2B5EF4-FFF2-40B4-BE49-F238E27FC236}">
              <a16:creationId xmlns:a16="http://schemas.microsoft.com/office/drawing/2014/main" id="{26EB2D36-09E0-49A7-873C-0A07300A9A43}"/>
            </a:ext>
          </a:extLst>
        </xdr:cNvPr>
        <xdr:cNvSpPr txBox="1"/>
      </xdr:nvSpPr>
      <xdr:spPr>
        <a:xfrm>
          <a:off x="18182032" y="1405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146248</xdr:rowOff>
    </xdr:from>
    <xdr:ext cx="469744" cy="259045"/>
    <xdr:sp macro="" textlink="">
      <xdr:nvSpPr>
        <xdr:cNvPr id="661" name="n_1mainValue【消防施設】&#10;一人当たり面積">
          <a:extLst>
            <a:ext uri="{FF2B5EF4-FFF2-40B4-BE49-F238E27FC236}">
              <a16:creationId xmlns:a16="http://schemas.microsoft.com/office/drawing/2014/main" id="{EACCB603-6CB4-4CDF-A0BC-107E2C49AA3C}"/>
            </a:ext>
          </a:extLst>
        </xdr:cNvPr>
        <xdr:cNvSpPr txBox="1"/>
      </xdr:nvSpPr>
      <xdr:spPr>
        <a:xfrm>
          <a:off x="18982132" y="1403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2" name="正方形/長方形 661">
          <a:extLst>
            <a:ext uri="{FF2B5EF4-FFF2-40B4-BE49-F238E27FC236}">
              <a16:creationId xmlns:a16="http://schemas.microsoft.com/office/drawing/2014/main" id="{0E27DEDE-D954-4D29-AECC-2850F7842898}"/>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3" name="正方形/長方形 662">
          <a:extLst>
            <a:ext uri="{FF2B5EF4-FFF2-40B4-BE49-F238E27FC236}">
              <a16:creationId xmlns:a16="http://schemas.microsoft.com/office/drawing/2014/main" id="{55894214-E823-49CB-99C5-160A3F948582}"/>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4" name="正方形/長方形 663">
          <a:extLst>
            <a:ext uri="{FF2B5EF4-FFF2-40B4-BE49-F238E27FC236}">
              <a16:creationId xmlns:a16="http://schemas.microsoft.com/office/drawing/2014/main" id="{059A9EA4-E62A-4834-87DE-6A5E25BC518A}"/>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5" name="正方形/長方形 664">
          <a:extLst>
            <a:ext uri="{FF2B5EF4-FFF2-40B4-BE49-F238E27FC236}">
              <a16:creationId xmlns:a16="http://schemas.microsoft.com/office/drawing/2014/main" id="{69A9FDC8-0C49-446E-9327-6EC14905587F}"/>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6" name="正方形/長方形 665">
          <a:extLst>
            <a:ext uri="{FF2B5EF4-FFF2-40B4-BE49-F238E27FC236}">
              <a16:creationId xmlns:a16="http://schemas.microsoft.com/office/drawing/2014/main" id="{AE70B4E6-0E7B-4716-8D4E-5F68969F2873}"/>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7" name="正方形/長方形 666">
          <a:extLst>
            <a:ext uri="{FF2B5EF4-FFF2-40B4-BE49-F238E27FC236}">
              <a16:creationId xmlns:a16="http://schemas.microsoft.com/office/drawing/2014/main" id="{F73E2703-25D4-410E-9B52-9E61875D7835}"/>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8" name="正方形/長方形 667">
          <a:extLst>
            <a:ext uri="{FF2B5EF4-FFF2-40B4-BE49-F238E27FC236}">
              <a16:creationId xmlns:a16="http://schemas.microsoft.com/office/drawing/2014/main" id="{80E73844-296A-46EB-98BD-C54305540172}"/>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9" name="正方形/長方形 668">
          <a:extLst>
            <a:ext uri="{FF2B5EF4-FFF2-40B4-BE49-F238E27FC236}">
              <a16:creationId xmlns:a16="http://schemas.microsoft.com/office/drawing/2014/main" id="{2F16245E-F94F-44E3-A20F-66B45067A4D4}"/>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0" name="テキスト ボックス 669">
          <a:extLst>
            <a:ext uri="{FF2B5EF4-FFF2-40B4-BE49-F238E27FC236}">
              <a16:creationId xmlns:a16="http://schemas.microsoft.com/office/drawing/2014/main" id="{33E41A57-9DB9-4FF7-BFAB-CEF676B943FD}"/>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1" name="直線コネクタ 670">
          <a:extLst>
            <a:ext uri="{FF2B5EF4-FFF2-40B4-BE49-F238E27FC236}">
              <a16:creationId xmlns:a16="http://schemas.microsoft.com/office/drawing/2014/main" id="{F0E0933D-2047-4441-8810-644EE8DDDE9B}"/>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72" name="テキスト ボックス 671">
          <a:extLst>
            <a:ext uri="{FF2B5EF4-FFF2-40B4-BE49-F238E27FC236}">
              <a16:creationId xmlns:a16="http://schemas.microsoft.com/office/drawing/2014/main" id="{F9552DFA-0D67-403F-B769-B1E008261828}"/>
            </a:ext>
          </a:extLst>
        </xdr:cNvPr>
        <xdr:cNvSpPr txBox="1"/>
      </xdr:nvSpPr>
      <xdr:spPr>
        <a:xfrm>
          <a:off x="10842791" y="18909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3" name="直線コネクタ 672">
          <a:extLst>
            <a:ext uri="{FF2B5EF4-FFF2-40B4-BE49-F238E27FC236}">
              <a16:creationId xmlns:a16="http://schemas.microsoft.com/office/drawing/2014/main" id="{26941C98-3974-4AF0-94DF-7C47DC8AE843}"/>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4" name="テキスト ボックス 673">
          <a:extLst>
            <a:ext uri="{FF2B5EF4-FFF2-40B4-BE49-F238E27FC236}">
              <a16:creationId xmlns:a16="http://schemas.microsoft.com/office/drawing/2014/main" id="{64476295-5410-4B05-86DA-8CD7E421A495}"/>
            </a:ext>
          </a:extLst>
        </xdr:cNvPr>
        <xdr:cNvSpPr txBox="1"/>
      </xdr:nvSpPr>
      <xdr:spPr>
        <a:xfrm>
          <a:off x="10842791" y="18528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5" name="直線コネクタ 674">
          <a:extLst>
            <a:ext uri="{FF2B5EF4-FFF2-40B4-BE49-F238E27FC236}">
              <a16:creationId xmlns:a16="http://schemas.microsoft.com/office/drawing/2014/main" id="{2B8F752D-3A9F-4C9D-A165-7C194B0CBAA5}"/>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6" name="テキスト ボックス 675">
          <a:extLst>
            <a:ext uri="{FF2B5EF4-FFF2-40B4-BE49-F238E27FC236}">
              <a16:creationId xmlns:a16="http://schemas.microsoft.com/office/drawing/2014/main" id="{74D4EF31-6F4E-4CEF-B215-B02FA7D9B929}"/>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7" name="直線コネクタ 676">
          <a:extLst>
            <a:ext uri="{FF2B5EF4-FFF2-40B4-BE49-F238E27FC236}">
              <a16:creationId xmlns:a16="http://schemas.microsoft.com/office/drawing/2014/main" id="{AE6911C3-441C-4B05-BB84-F977C8E67D6A}"/>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8" name="テキスト ボックス 677">
          <a:extLst>
            <a:ext uri="{FF2B5EF4-FFF2-40B4-BE49-F238E27FC236}">
              <a16:creationId xmlns:a16="http://schemas.microsoft.com/office/drawing/2014/main" id="{F35E5E78-3205-4921-9407-D888D3EF6653}"/>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9" name="直線コネクタ 678">
          <a:extLst>
            <a:ext uri="{FF2B5EF4-FFF2-40B4-BE49-F238E27FC236}">
              <a16:creationId xmlns:a16="http://schemas.microsoft.com/office/drawing/2014/main" id="{03B093C2-E54B-4E0E-AA84-868918EEC4EA}"/>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0" name="テキスト ボックス 679">
          <a:extLst>
            <a:ext uri="{FF2B5EF4-FFF2-40B4-BE49-F238E27FC236}">
              <a16:creationId xmlns:a16="http://schemas.microsoft.com/office/drawing/2014/main" id="{E452FAEC-D833-46B9-AFA1-64145EE2B44E}"/>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1" name="直線コネクタ 680">
          <a:extLst>
            <a:ext uri="{FF2B5EF4-FFF2-40B4-BE49-F238E27FC236}">
              <a16:creationId xmlns:a16="http://schemas.microsoft.com/office/drawing/2014/main" id="{F24B4398-C428-4EED-8B43-E3FFF4BA9BCC}"/>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82" name="テキスト ボックス 681">
          <a:extLst>
            <a:ext uri="{FF2B5EF4-FFF2-40B4-BE49-F238E27FC236}">
              <a16:creationId xmlns:a16="http://schemas.microsoft.com/office/drawing/2014/main" id="{3BDD198D-270B-481E-8F79-2FFC4841AB96}"/>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3" name="直線コネクタ 682">
          <a:extLst>
            <a:ext uri="{FF2B5EF4-FFF2-40B4-BE49-F238E27FC236}">
              <a16:creationId xmlns:a16="http://schemas.microsoft.com/office/drawing/2014/main" id="{2F7CF464-1E07-4FCE-872D-23A9EF25A6AA}"/>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84" name="テキスト ボックス 683">
          <a:extLst>
            <a:ext uri="{FF2B5EF4-FFF2-40B4-BE49-F238E27FC236}">
              <a16:creationId xmlns:a16="http://schemas.microsoft.com/office/drawing/2014/main" id="{1D3084B5-D747-46C9-90FE-0DC6D571AC45}"/>
            </a:ext>
          </a:extLst>
        </xdr:cNvPr>
        <xdr:cNvSpPr txBox="1"/>
      </xdr:nvSpPr>
      <xdr:spPr>
        <a:xfrm>
          <a:off x="10842791" y="1662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5" name="【庁舎】&#10;有形固定資産減価償却率グラフ枠">
          <a:extLst>
            <a:ext uri="{FF2B5EF4-FFF2-40B4-BE49-F238E27FC236}">
              <a16:creationId xmlns:a16="http://schemas.microsoft.com/office/drawing/2014/main" id="{D74D8C56-FB64-4CD0-A897-F7A27B27E844}"/>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160020</xdr:rowOff>
    </xdr:to>
    <xdr:cxnSp macro="">
      <xdr:nvCxnSpPr>
        <xdr:cNvPr id="686" name="直線コネクタ 685">
          <a:extLst>
            <a:ext uri="{FF2B5EF4-FFF2-40B4-BE49-F238E27FC236}">
              <a16:creationId xmlns:a16="http://schemas.microsoft.com/office/drawing/2014/main" id="{57FF8A2F-1030-43C9-8FDA-B1CD07F8AF24}"/>
            </a:ext>
          </a:extLst>
        </xdr:cNvPr>
        <xdr:cNvCxnSpPr/>
      </xdr:nvCxnSpPr>
      <xdr:spPr>
        <a:xfrm flipV="1">
          <a:off x="14703424" y="17106901"/>
          <a:ext cx="0" cy="1571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163847</xdr:rowOff>
    </xdr:from>
    <xdr:ext cx="405111" cy="259045"/>
    <xdr:sp macro="" textlink="">
      <xdr:nvSpPr>
        <xdr:cNvPr id="687" name="【庁舎】&#10;有形固定資産減価償却率最小値テキスト">
          <a:extLst>
            <a:ext uri="{FF2B5EF4-FFF2-40B4-BE49-F238E27FC236}">
              <a16:creationId xmlns:a16="http://schemas.microsoft.com/office/drawing/2014/main" id="{00097574-42E7-4B14-80E4-13551B2051E3}"/>
            </a:ext>
          </a:extLst>
        </xdr:cNvPr>
        <xdr:cNvSpPr txBox="1"/>
      </xdr:nvSpPr>
      <xdr:spPr>
        <a:xfrm>
          <a:off x="14742160" y="186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160020</xdr:rowOff>
    </xdr:from>
    <xdr:to>
      <xdr:col>86</xdr:col>
      <xdr:colOff>25400</xdr:colOff>
      <xdr:row>108</xdr:row>
      <xdr:rowOff>160020</xdr:rowOff>
    </xdr:to>
    <xdr:cxnSp macro="">
      <xdr:nvCxnSpPr>
        <xdr:cNvPr id="688" name="直線コネクタ 687">
          <a:extLst>
            <a:ext uri="{FF2B5EF4-FFF2-40B4-BE49-F238E27FC236}">
              <a16:creationId xmlns:a16="http://schemas.microsoft.com/office/drawing/2014/main" id="{475B2B75-CCE4-42DD-945C-3ABBC67D08FD}"/>
            </a:ext>
          </a:extLst>
        </xdr:cNvPr>
        <xdr:cNvCxnSpPr/>
      </xdr:nvCxnSpPr>
      <xdr:spPr>
        <a:xfrm>
          <a:off x="14611350" y="18678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689" name="【庁舎】&#10;有形固定資産減価償却率最大値テキスト">
          <a:extLst>
            <a:ext uri="{FF2B5EF4-FFF2-40B4-BE49-F238E27FC236}">
              <a16:creationId xmlns:a16="http://schemas.microsoft.com/office/drawing/2014/main" id="{BE84C7F1-7885-4B2E-89D0-92674FC79FAC}"/>
            </a:ext>
          </a:extLst>
        </xdr:cNvPr>
        <xdr:cNvSpPr txBox="1"/>
      </xdr:nvSpPr>
      <xdr:spPr>
        <a:xfrm>
          <a:off x="14742160" y="16887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690" name="直線コネクタ 689">
          <a:extLst>
            <a:ext uri="{FF2B5EF4-FFF2-40B4-BE49-F238E27FC236}">
              <a16:creationId xmlns:a16="http://schemas.microsoft.com/office/drawing/2014/main" id="{2CA48F54-7E4E-425B-9B3A-9B467E36392D}"/>
            </a:ext>
          </a:extLst>
        </xdr:cNvPr>
        <xdr:cNvCxnSpPr/>
      </xdr:nvCxnSpPr>
      <xdr:spPr>
        <a:xfrm>
          <a:off x="14611350" y="171069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132097</xdr:rowOff>
    </xdr:from>
    <xdr:ext cx="405111" cy="259045"/>
    <xdr:sp macro="" textlink="">
      <xdr:nvSpPr>
        <xdr:cNvPr id="691" name="【庁舎】&#10;有形固定資産減価償却率平均値テキスト">
          <a:extLst>
            <a:ext uri="{FF2B5EF4-FFF2-40B4-BE49-F238E27FC236}">
              <a16:creationId xmlns:a16="http://schemas.microsoft.com/office/drawing/2014/main" id="{B37C0B6D-A2A8-404B-B82D-C4609F01C687}"/>
            </a:ext>
          </a:extLst>
        </xdr:cNvPr>
        <xdr:cNvSpPr txBox="1"/>
      </xdr:nvSpPr>
      <xdr:spPr>
        <a:xfrm>
          <a:off x="14742160" y="1779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109220</xdr:rowOff>
    </xdr:from>
    <xdr:to>
      <xdr:col>85</xdr:col>
      <xdr:colOff>177800</xdr:colOff>
      <xdr:row>105</xdr:row>
      <xdr:rowOff>39370</xdr:rowOff>
    </xdr:to>
    <xdr:sp macro="" textlink="">
      <xdr:nvSpPr>
        <xdr:cNvPr id="692" name="フローチャート: 判断 691">
          <a:extLst>
            <a:ext uri="{FF2B5EF4-FFF2-40B4-BE49-F238E27FC236}">
              <a16:creationId xmlns:a16="http://schemas.microsoft.com/office/drawing/2014/main" id="{815E6699-77DC-4DC5-ABEC-5C560FC4179D}"/>
            </a:ext>
          </a:extLst>
        </xdr:cNvPr>
        <xdr:cNvSpPr/>
      </xdr:nvSpPr>
      <xdr:spPr>
        <a:xfrm>
          <a:off x="14649450" y="179381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693" name="フローチャート: 判断 692">
          <a:extLst>
            <a:ext uri="{FF2B5EF4-FFF2-40B4-BE49-F238E27FC236}">
              <a16:creationId xmlns:a16="http://schemas.microsoft.com/office/drawing/2014/main" id="{351944D3-27EA-4747-ACC7-5FBA220F41E9}"/>
            </a:ext>
          </a:extLst>
        </xdr:cNvPr>
        <xdr:cNvSpPr/>
      </xdr:nvSpPr>
      <xdr:spPr>
        <a:xfrm>
          <a:off x="13887450" y="177285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6350</xdr:rowOff>
    </xdr:from>
    <xdr:to>
      <xdr:col>76</xdr:col>
      <xdr:colOff>165100</xdr:colOff>
      <xdr:row>107</xdr:row>
      <xdr:rowOff>107950</xdr:rowOff>
    </xdr:to>
    <xdr:sp macro="" textlink="">
      <xdr:nvSpPr>
        <xdr:cNvPr id="694" name="フローチャート: 判断 693">
          <a:extLst>
            <a:ext uri="{FF2B5EF4-FFF2-40B4-BE49-F238E27FC236}">
              <a16:creationId xmlns:a16="http://schemas.microsoft.com/office/drawing/2014/main" id="{169C6E41-5497-4315-BF4C-1D0C91825AE8}"/>
            </a:ext>
          </a:extLst>
        </xdr:cNvPr>
        <xdr:cNvSpPr/>
      </xdr:nvSpPr>
      <xdr:spPr>
        <a:xfrm>
          <a:off x="13089890" y="183534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97B950AD-FC2B-448C-9DE3-F4686077E7A8}"/>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BC25084D-D3A7-461A-9B63-10D65FB98D07}"/>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945BEEB7-D61B-466A-8D90-66C054A327B6}"/>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F322FC40-E5A8-40A4-8F53-A12868DA630E}"/>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6A152155-B2F2-4F15-AE5F-499D4213148F}"/>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109220</xdr:rowOff>
    </xdr:from>
    <xdr:to>
      <xdr:col>85</xdr:col>
      <xdr:colOff>177800</xdr:colOff>
      <xdr:row>109</xdr:row>
      <xdr:rowOff>39370</xdr:rowOff>
    </xdr:to>
    <xdr:sp macro="" textlink="">
      <xdr:nvSpPr>
        <xdr:cNvPr id="700" name="楕円 699">
          <a:extLst>
            <a:ext uri="{FF2B5EF4-FFF2-40B4-BE49-F238E27FC236}">
              <a16:creationId xmlns:a16="http://schemas.microsoft.com/office/drawing/2014/main" id="{75140E88-40D2-4A19-A845-A6A6C2BD8B5A}"/>
            </a:ext>
          </a:extLst>
        </xdr:cNvPr>
        <xdr:cNvSpPr/>
      </xdr:nvSpPr>
      <xdr:spPr>
        <a:xfrm>
          <a:off x="14649450" y="186239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24147</xdr:rowOff>
    </xdr:from>
    <xdr:ext cx="405111" cy="259045"/>
    <xdr:sp macro="" textlink="">
      <xdr:nvSpPr>
        <xdr:cNvPr id="701" name="【庁舎】&#10;有形固定資産減価償却率該当値テキスト">
          <a:extLst>
            <a:ext uri="{FF2B5EF4-FFF2-40B4-BE49-F238E27FC236}">
              <a16:creationId xmlns:a16="http://schemas.microsoft.com/office/drawing/2014/main" id="{04C552D9-81A0-4292-B3B0-89BC604B7333}"/>
            </a:ext>
          </a:extLst>
        </xdr:cNvPr>
        <xdr:cNvSpPr txBox="1"/>
      </xdr:nvSpPr>
      <xdr:spPr>
        <a:xfrm>
          <a:off x="14742160" y="1853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154939</xdr:rowOff>
    </xdr:from>
    <xdr:to>
      <xdr:col>81</xdr:col>
      <xdr:colOff>101600</xdr:colOff>
      <xdr:row>108</xdr:row>
      <xdr:rowOff>85089</xdr:rowOff>
    </xdr:to>
    <xdr:sp macro="" textlink="">
      <xdr:nvSpPr>
        <xdr:cNvPr id="702" name="楕円 701">
          <a:extLst>
            <a:ext uri="{FF2B5EF4-FFF2-40B4-BE49-F238E27FC236}">
              <a16:creationId xmlns:a16="http://schemas.microsoft.com/office/drawing/2014/main" id="{C98E760E-5D9C-4FC9-9384-49EF766572C7}"/>
            </a:ext>
          </a:extLst>
        </xdr:cNvPr>
        <xdr:cNvSpPr/>
      </xdr:nvSpPr>
      <xdr:spPr>
        <a:xfrm>
          <a:off x="13887450" y="1850008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34289</xdr:rowOff>
    </xdr:from>
    <xdr:to>
      <xdr:col>85</xdr:col>
      <xdr:colOff>127000</xdr:colOff>
      <xdr:row>108</xdr:row>
      <xdr:rowOff>160020</xdr:rowOff>
    </xdr:to>
    <xdr:cxnSp macro="">
      <xdr:nvCxnSpPr>
        <xdr:cNvPr id="703" name="直線コネクタ 702">
          <a:extLst>
            <a:ext uri="{FF2B5EF4-FFF2-40B4-BE49-F238E27FC236}">
              <a16:creationId xmlns:a16="http://schemas.microsoft.com/office/drawing/2014/main" id="{A3558772-8A53-45AB-A852-0BD689351CAB}"/>
            </a:ext>
          </a:extLst>
        </xdr:cNvPr>
        <xdr:cNvCxnSpPr/>
      </xdr:nvCxnSpPr>
      <xdr:spPr>
        <a:xfrm>
          <a:off x="13942060" y="18548984"/>
          <a:ext cx="762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17797</xdr:rowOff>
    </xdr:from>
    <xdr:ext cx="405111" cy="259045"/>
    <xdr:sp macro="" textlink="">
      <xdr:nvSpPr>
        <xdr:cNvPr id="704" name="n_1aveValue【庁舎】&#10;有形固定資産減価償却率">
          <a:extLst>
            <a:ext uri="{FF2B5EF4-FFF2-40B4-BE49-F238E27FC236}">
              <a16:creationId xmlns:a16="http://schemas.microsoft.com/office/drawing/2014/main" id="{0A68A8B8-AD99-4C3F-998D-B2946334E69B}"/>
            </a:ext>
          </a:extLst>
        </xdr:cNvPr>
        <xdr:cNvSpPr txBox="1"/>
      </xdr:nvSpPr>
      <xdr:spPr>
        <a:xfrm>
          <a:off x="1373823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124477</xdr:rowOff>
    </xdr:from>
    <xdr:ext cx="405111" cy="259045"/>
    <xdr:sp macro="" textlink="">
      <xdr:nvSpPr>
        <xdr:cNvPr id="705" name="n_2aveValue【庁舎】&#10;有形固定資産減価償却率">
          <a:extLst>
            <a:ext uri="{FF2B5EF4-FFF2-40B4-BE49-F238E27FC236}">
              <a16:creationId xmlns:a16="http://schemas.microsoft.com/office/drawing/2014/main" id="{BEA7B22D-8445-4528-8A7A-D3CE5ABCB0A0}"/>
            </a:ext>
          </a:extLst>
        </xdr:cNvPr>
        <xdr:cNvSpPr txBox="1"/>
      </xdr:nvSpPr>
      <xdr:spPr>
        <a:xfrm>
          <a:off x="12957184" y="18128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76216</xdr:rowOff>
    </xdr:from>
    <xdr:ext cx="405111" cy="259045"/>
    <xdr:sp macro="" textlink="">
      <xdr:nvSpPr>
        <xdr:cNvPr id="706" name="n_1mainValue【庁舎】&#10;有形固定資産減価償却率">
          <a:extLst>
            <a:ext uri="{FF2B5EF4-FFF2-40B4-BE49-F238E27FC236}">
              <a16:creationId xmlns:a16="http://schemas.microsoft.com/office/drawing/2014/main" id="{C288F611-DDFB-466B-A64F-988E5719687B}"/>
            </a:ext>
          </a:extLst>
        </xdr:cNvPr>
        <xdr:cNvSpPr txBox="1"/>
      </xdr:nvSpPr>
      <xdr:spPr>
        <a:xfrm>
          <a:off x="13738234" y="185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7" name="正方形/長方形 706">
          <a:extLst>
            <a:ext uri="{FF2B5EF4-FFF2-40B4-BE49-F238E27FC236}">
              <a16:creationId xmlns:a16="http://schemas.microsoft.com/office/drawing/2014/main" id="{07E0214C-FD11-49CF-B9EF-7F82D1356514}"/>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8" name="正方形/長方形 707">
          <a:extLst>
            <a:ext uri="{FF2B5EF4-FFF2-40B4-BE49-F238E27FC236}">
              <a16:creationId xmlns:a16="http://schemas.microsoft.com/office/drawing/2014/main" id="{7C49ACD6-BCF3-4383-AEE7-5D4640B618AA}"/>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9" name="正方形/長方形 708">
          <a:extLst>
            <a:ext uri="{FF2B5EF4-FFF2-40B4-BE49-F238E27FC236}">
              <a16:creationId xmlns:a16="http://schemas.microsoft.com/office/drawing/2014/main" id="{64BD1669-1387-4BB2-A0B1-A17E6362ACED}"/>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0" name="正方形/長方形 709">
          <a:extLst>
            <a:ext uri="{FF2B5EF4-FFF2-40B4-BE49-F238E27FC236}">
              <a16:creationId xmlns:a16="http://schemas.microsoft.com/office/drawing/2014/main" id="{7650F004-7E6F-4E74-BC7B-3E3D9964B540}"/>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1" name="正方形/長方形 710">
          <a:extLst>
            <a:ext uri="{FF2B5EF4-FFF2-40B4-BE49-F238E27FC236}">
              <a16:creationId xmlns:a16="http://schemas.microsoft.com/office/drawing/2014/main" id="{1BB2A2DF-3491-4EA8-ACAA-268BA3DB048D}"/>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2" name="正方形/長方形 711">
          <a:extLst>
            <a:ext uri="{FF2B5EF4-FFF2-40B4-BE49-F238E27FC236}">
              <a16:creationId xmlns:a16="http://schemas.microsoft.com/office/drawing/2014/main" id="{AB1CB571-DF17-4619-A1A3-55F5A8EC9F4D}"/>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3" name="正方形/長方形 712">
          <a:extLst>
            <a:ext uri="{FF2B5EF4-FFF2-40B4-BE49-F238E27FC236}">
              <a16:creationId xmlns:a16="http://schemas.microsoft.com/office/drawing/2014/main" id="{BD979A87-9338-4104-8D5D-E8EB06C6D41E}"/>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4" name="正方形/長方形 713">
          <a:extLst>
            <a:ext uri="{FF2B5EF4-FFF2-40B4-BE49-F238E27FC236}">
              <a16:creationId xmlns:a16="http://schemas.microsoft.com/office/drawing/2014/main" id="{C6A6B190-0097-4F5B-AD23-00E44CCFCE30}"/>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5" name="テキスト ボックス 714">
          <a:extLst>
            <a:ext uri="{FF2B5EF4-FFF2-40B4-BE49-F238E27FC236}">
              <a16:creationId xmlns:a16="http://schemas.microsoft.com/office/drawing/2014/main" id="{455FFDA5-3B2E-4E29-9F0A-CBFBE2C606D2}"/>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6" name="直線コネクタ 715">
          <a:extLst>
            <a:ext uri="{FF2B5EF4-FFF2-40B4-BE49-F238E27FC236}">
              <a16:creationId xmlns:a16="http://schemas.microsoft.com/office/drawing/2014/main" id="{F26B6581-320A-45B8-8876-38F4DB027318}"/>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7" name="テキスト ボックス 716">
          <a:extLst>
            <a:ext uri="{FF2B5EF4-FFF2-40B4-BE49-F238E27FC236}">
              <a16:creationId xmlns:a16="http://schemas.microsoft.com/office/drawing/2014/main" id="{53468000-1477-493D-9BFF-8C9F43971793}"/>
            </a:ext>
          </a:extLst>
        </xdr:cNvPr>
        <xdr:cNvSpPr txBox="1"/>
      </xdr:nvSpPr>
      <xdr:spPr>
        <a:xfrm>
          <a:off x="160472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8" name="直線コネクタ 717">
          <a:extLst>
            <a:ext uri="{FF2B5EF4-FFF2-40B4-BE49-F238E27FC236}">
              <a16:creationId xmlns:a16="http://schemas.microsoft.com/office/drawing/2014/main" id="{9C667682-4456-4AE7-8718-D59A8FE54285}"/>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9" name="テキスト ボックス 718">
          <a:extLst>
            <a:ext uri="{FF2B5EF4-FFF2-40B4-BE49-F238E27FC236}">
              <a16:creationId xmlns:a16="http://schemas.microsoft.com/office/drawing/2014/main" id="{DE0C0CD2-F38C-4F41-959F-0ED1EB04F7EE}"/>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0" name="直線コネクタ 719">
          <a:extLst>
            <a:ext uri="{FF2B5EF4-FFF2-40B4-BE49-F238E27FC236}">
              <a16:creationId xmlns:a16="http://schemas.microsoft.com/office/drawing/2014/main" id="{4C7A91DD-04EC-41F2-BB47-8F548039E39D}"/>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1" name="テキスト ボックス 720">
          <a:extLst>
            <a:ext uri="{FF2B5EF4-FFF2-40B4-BE49-F238E27FC236}">
              <a16:creationId xmlns:a16="http://schemas.microsoft.com/office/drawing/2014/main" id="{DE5E098A-8803-444E-883F-F821083B3B27}"/>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2" name="直線コネクタ 721">
          <a:extLst>
            <a:ext uri="{FF2B5EF4-FFF2-40B4-BE49-F238E27FC236}">
              <a16:creationId xmlns:a16="http://schemas.microsoft.com/office/drawing/2014/main" id="{30BC489A-8C32-404B-A28B-EA40568C6E2F}"/>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3" name="テキスト ボックス 722">
          <a:extLst>
            <a:ext uri="{FF2B5EF4-FFF2-40B4-BE49-F238E27FC236}">
              <a16:creationId xmlns:a16="http://schemas.microsoft.com/office/drawing/2014/main" id="{13ED3AD3-BE53-4AFC-A396-43F69CE1F2C4}"/>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4" name="直線コネクタ 723">
          <a:extLst>
            <a:ext uri="{FF2B5EF4-FFF2-40B4-BE49-F238E27FC236}">
              <a16:creationId xmlns:a16="http://schemas.microsoft.com/office/drawing/2014/main" id="{D51735C9-ED53-4F8B-9E6E-FF0F79701D3C}"/>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5" name="テキスト ボックス 724">
          <a:extLst>
            <a:ext uri="{FF2B5EF4-FFF2-40B4-BE49-F238E27FC236}">
              <a16:creationId xmlns:a16="http://schemas.microsoft.com/office/drawing/2014/main" id="{51F16F3A-45DE-40C7-BC95-F80C0F677B73}"/>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6" name="直線コネクタ 725">
          <a:extLst>
            <a:ext uri="{FF2B5EF4-FFF2-40B4-BE49-F238E27FC236}">
              <a16:creationId xmlns:a16="http://schemas.microsoft.com/office/drawing/2014/main" id="{53211111-0557-451E-86F4-DD6C07546D45}"/>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7" name="テキスト ボックス 726">
          <a:extLst>
            <a:ext uri="{FF2B5EF4-FFF2-40B4-BE49-F238E27FC236}">
              <a16:creationId xmlns:a16="http://schemas.microsoft.com/office/drawing/2014/main" id="{C401B459-8334-4B4A-957B-0285C2A60F8F}"/>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8" name="直線コネクタ 727">
          <a:extLst>
            <a:ext uri="{FF2B5EF4-FFF2-40B4-BE49-F238E27FC236}">
              <a16:creationId xmlns:a16="http://schemas.microsoft.com/office/drawing/2014/main" id="{4302BB5E-1125-4481-B46A-67C58EB33318}"/>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9" name="テキスト ボックス 728">
          <a:extLst>
            <a:ext uri="{FF2B5EF4-FFF2-40B4-BE49-F238E27FC236}">
              <a16:creationId xmlns:a16="http://schemas.microsoft.com/office/drawing/2014/main" id="{CF183508-5B9C-4766-A10D-14D958E519E6}"/>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0" name="直線コネクタ 729">
          <a:extLst>
            <a:ext uri="{FF2B5EF4-FFF2-40B4-BE49-F238E27FC236}">
              <a16:creationId xmlns:a16="http://schemas.microsoft.com/office/drawing/2014/main" id="{112E063D-A808-4F48-B28D-58B70C45BE00}"/>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1" name="テキスト ボックス 730">
          <a:extLst>
            <a:ext uri="{FF2B5EF4-FFF2-40B4-BE49-F238E27FC236}">
              <a16:creationId xmlns:a16="http://schemas.microsoft.com/office/drawing/2014/main" id="{95880F42-2040-4F5B-9382-87857B9D99DD}"/>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2" name="【庁舎】&#10;一人当たり面積グラフ枠">
          <a:extLst>
            <a:ext uri="{FF2B5EF4-FFF2-40B4-BE49-F238E27FC236}">
              <a16:creationId xmlns:a16="http://schemas.microsoft.com/office/drawing/2014/main" id="{C70CEEB6-6037-48EE-8012-255D22E183C2}"/>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43543</xdr:rowOff>
    </xdr:to>
    <xdr:cxnSp macro="">
      <xdr:nvCxnSpPr>
        <xdr:cNvPr id="733" name="直線コネクタ 732">
          <a:extLst>
            <a:ext uri="{FF2B5EF4-FFF2-40B4-BE49-F238E27FC236}">
              <a16:creationId xmlns:a16="http://schemas.microsoft.com/office/drawing/2014/main" id="{CBF004EB-F674-4E1B-A36B-ABA05D88F3ED}"/>
            </a:ext>
          </a:extLst>
        </xdr:cNvPr>
        <xdr:cNvCxnSpPr/>
      </xdr:nvCxnSpPr>
      <xdr:spPr>
        <a:xfrm flipV="1">
          <a:off x="19947254" y="17059819"/>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47370</xdr:rowOff>
    </xdr:from>
    <xdr:ext cx="469744" cy="259045"/>
    <xdr:sp macro="" textlink="">
      <xdr:nvSpPr>
        <xdr:cNvPr id="734" name="【庁舎】&#10;一人当たり面積最小値テキスト">
          <a:extLst>
            <a:ext uri="{FF2B5EF4-FFF2-40B4-BE49-F238E27FC236}">
              <a16:creationId xmlns:a16="http://schemas.microsoft.com/office/drawing/2014/main" id="{56A503E8-98E9-43F0-8507-F43C0DBFF44E}"/>
            </a:ext>
          </a:extLst>
        </xdr:cNvPr>
        <xdr:cNvSpPr txBox="1"/>
      </xdr:nvSpPr>
      <xdr:spPr>
        <a:xfrm>
          <a:off x="19985990" y="1856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43543</xdr:rowOff>
    </xdr:from>
    <xdr:to>
      <xdr:col>116</xdr:col>
      <xdr:colOff>152400</xdr:colOff>
      <xdr:row>108</xdr:row>
      <xdr:rowOff>43543</xdr:rowOff>
    </xdr:to>
    <xdr:cxnSp macro="">
      <xdr:nvCxnSpPr>
        <xdr:cNvPr id="735" name="直線コネクタ 734">
          <a:extLst>
            <a:ext uri="{FF2B5EF4-FFF2-40B4-BE49-F238E27FC236}">
              <a16:creationId xmlns:a16="http://schemas.microsoft.com/office/drawing/2014/main" id="{A7FD5F42-616A-4852-BDEA-C7422F031653}"/>
            </a:ext>
          </a:extLst>
        </xdr:cNvPr>
        <xdr:cNvCxnSpPr/>
      </xdr:nvCxnSpPr>
      <xdr:spPr>
        <a:xfrm>
          <a:off x="19885660" y="18562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736" name="【庁舎】&#10;一人当たり面積最大値テキスト">
          <a:extLst>
            <a:ext uri="{FF2B5EF4-FFF2-40B4-BE49-F238E27FC236}">
              <a16:creationId xmlns:a16="http://schemas.microsoft.com/office/drawing/2014/main" id="{DC628DD5-023E-41BD-B1B8-102E6BDC6BBF}"/>
            </a:ext>
          </a:extLst>
        </xdr:cNvPr>
        <xdr:cNvSpPr txBox="1"/>
      </xdr:nvSpPr>
      <xdr:spPr>
        <a:xfrm>
          <a:off x="19985990" y="1683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737" name="直線コネクタ 736">
          <a:extLst>
            <a:ext uri="{FF2B5EF4-FFF2-40B4-BE49-F238E27FC236}">
              <a16:creationId xmlns:a16="http://schemas.microsoft.com/office/drawing/2014/main" id="{F52129C1-DEA1-4BB8-BD24-D34C57A305D5}"/>
            </a:ext>
          </a:extLst>
        </xdr:cNvPr>
        <xdr:cNvCxnSpPr/>
      </xdr:nvCxnSpPr>
      <xdr:spPr>
        <a:xfrm>
          <a:off x="19885660" y="170598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150784</xdr:rowOff>
    </xdr:from>
    <xdr:ext cx="469744" cy="259045"/>
    <xdr:sp macro="" textlink="">
      <xdr:nvSpPr>
        <xdr:cNvPr id="738" name="【庁舎】&#10;一人当たり面積平均値テキスト">
          <a:extLst>
            <a:ext uri="{FF2B5EF4-FFF2-40B4-BE49-F238E27FC236}">
              <a16:creationId xmlns:a16="http://schemas.microsoft.com/office/drawing/2014/main" id="{C1A15D51-41AC-47CE-B0AA-6928E54F5232}"/>
            </a:ext>
          </a:extLst>
        </xdr:cNvPr>
        <xdr:cNvSpPr txBox="1"/>
      </xdr:nvSpPr>
      <xdr:spPr>
        <a:xfrm>
          <a:off x="19985990" y="17638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907</xdr:rowOff>
    </xdr:from>
    <xdr:to>
      <xdr:col>116</xdr:col>
      <xdr:colOff>114300</xdr:colOff>
      <xdr:row>103</xdr:row>
      <xdr:rowOff>102507</xdr:rowOff>
    </xdr:to>
    <xdr:sp macro="" textlink="">
      <xdr:nvSpPr>
        <xdr:cNvPr id="739" name="フローチャート: 判断 738">
          <a:extLst>
            <a:ext uri="{FF2B5EF4-FFF2-40B4-BE49-F238E27FC236}">
              <a16:creationId xmlns:a16="http://schemas.microsoft.com/office/drawing/2014/main" id="{9E3B4D22-69B8-435E-A6F0-E28D0C633666}"/>
            </a:ext>
          </a:extLst>
        </xdr:cNvPr>
        <xdr:cNvSpPr/>
      </xdr:nvSpPr>
      <xdr:spPr>
        <a:xfrm>
          <a:off x="19904710" y="1766025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90714</xdr:rowOff>
    </xdr:from>
    <xdr:to>
      <xdr:col>112</xdr:col>
      <xdr:colOff>38100</xdr:colOff>
      <xdr:row>107</xdr:row>
      <xdr:rowOff>20864</xdr:rowOff>
    </xdr:to>
    <xdr:sp macro="" textlink="">
      <xdr:nvSpPr>
        <xdr:cNvPr id="740" name="フローチャート: 判断 739">
          <a:extLst>
            <a:ext uri="{FF2B5EF4-FFF2-40B4-BE49-F238E27FC236}">
              <a16:creationId xmlns:a16="http://schemas.microsoft.com/office/drawing/2014/main" id="{716B7154-9C95-4A53-8105-66A08BB1C5C4}"/>
            </a:ext>
          </a:extLst>
        </xdr:cNvPr>
        <xdr:cNvSpPr/>
      </xdr:nvSpPr>
      <xdr:spPr>
        <a:xfrm>
          <a:off x="19161760" y="1826822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25400</xdr:rowOff>
    </xdr:from>
    <xdr:to>
      <xdr:col>107</xdr:col>
      <xdr:colOff>101600</xdr:colOff>
      <xdr:row>106</xdr:row>
      <xdr:rowOff>127000</xdr:rowOff>
    </xdr:to>
    <xdr:sp macro="" textlink="">
      <xdr:nvSpPr>
        <xdr:cNvPr id="741" name="フローチャート: 判断 740">
          <a:extLst>
            <a:ext uri="{FF2B5EF4-FFF2-40B4-BE49-F238E27FC236}">
              <a16:creationId xmlns:a16="http://schemas.microsoft.com/office/drawing/2014/main" id="{B75A04E0-896F-4591-AA9A-CEF60C9BEA90}"/>
            </a:ext>
          </a:extLst>
        </xdr:cNvPr>
        <xdr:cNvSpPr/>
      </xdr:nvSpPr>
      <xdr:spPr>
        <a:xfrm>
          <a:off x="18345150" y="181952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467BAEED-9F4D-425E-9CF7-5253C058F7C7}"/>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B1E7774C-E9CC-4D6E-B03B-BE5F5FC211AC}"/>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52A781F7-7C35-4379-94CA-7E81BE239A5B}"/>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0290E982-5854-42B1-B898-6FF18A5CB7B4}"/>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52DC2312-2F64-450B-BAD3-5C274D6D5C33}"/>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33564</xdr:rowOff>
    </xdr:from>
    <xdr:to>
      <xdr:col>116</xdr:col>
      <xdr:colOff>114300</xdr:colOff>
      <xdr:row>99</xdr:row>
      <xdr:rowOff>135164</xdr:rowOff>
    </xdr:to>
    <xdr:sp macro="" textlink="">
      <xdr:nvSpPr>
        <xdr:cNvPr id="747" name="楕円 746">
          <a:extLst>
            <a:ext uri="{FF2B5EF4-FFF2-40B4-BE49-F238E27FC236}">
              <a16:creationId xmlns:a16="http://schemas.microsoft.com/office/drawing/2014/main" id="{84DCB766-DF31-4C00-9A75-7E4D9C1C3F0D}"/>
            </a:ext>
          </a:extLst>
        </xdr:cNvPr>
        <xdr:cNvSpPr/>
      </xdr:nvSpPr>
      <xdr:spPr>
        <a:xfrm>
          <a:off x="19904710" y="1700520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98</xdr:row>
      <xdr:rowOff>158041</xdr:rowOff>
    </xdr:from>
    <xdr:ext cx="469744" cy="259045"/>
    <xdr:sp macro="" textlink="">
      <xdr:nvSpPr>
        <xdr:cNvPr id="748" name="【庁舎】&#10;一人当たり面積該当値テキスト">
          <a:extLst>
            <a:ext uri="{FF2B5EF4-FFF2-40B4-BE49-F238E27FC236}">
              <a16:creationId xmlns:a16="http://schemas.microsoft.com/office/drawing/2014/main" id="{B46DA5F5-004E-4513-883C-60A8DA35A862}"/>
            </a:ext>
          </a:extLst>
        </xdr:cNvPr>
        <xdr:cNvSpPr txBox="1"/>
      </xdr:nvSpPr>
      <xdr:spPr>
        <a:xfrm>
          <a:off x="19985990" y="1696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66221</xdr:rowOff>
    </xdr:from>
    <xdr:to>
      <xdr:col>112</xdr:col>
      <xdr:colOff>38100</xdr:colOff>
      <xdr:row>99</xdr:row>
      <xdr:rowOff>167821</xdr:rowOff>
    </xdr:to>
    <xdr:sp macro="" textlink="">
      <xdr:nvSpPr>
        <xdr:cNvPr id="749" name="楕円 748">
          <a:extLst>
            <a:ext uri="{FF2B5EF4-FFF2-40B4-BE49-F238E27FC236}">
              <a16:creationId xmlns:a16="http://schemas.microsoft.com/office/drawing/2014/main" id="{DA68CA5F-AB0F-49B3-8673-431A60C6ED53}"/>
            </a:ext>
          </a:extLst>
        </xdr:cNvPr>
        <xdr:cNvSpPr/>
      </xdr:nvSpPr>
      <xdr:spPr>
        <a:xfrm>
          <a:off x="19161760" y="1703786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84364</xdr:rowOff>
    </xdr:from>
    <xdr:to>
      <xdr:col>116</xdr:col>
      <xdr:colOff>63500</xdr:colOff>
      <xdr:row>99</xdr:row>
      <xdr:rowOff>117021</xdr:rowOff>
    </xdr:to>
    <xdr:cxnSp macro="">
      <xdr:nvCxnSpPr>
        <xdr:cNvPr id="750" name="直線コネクタ 749">
          <a:extLst>
            <a:ext uri="{FF2B5EF4-FFF2-40B4-BE49-F238E27FC236}">
              <a16:creationId xmlns:a16="http://schemas.microsoft.com/office/drawing/2014/main" id="{33B2A7BB-B188-447A-8840-72BE57212C0E}"/>
            </a:ext>
          </a:extLst>
        </xdr:cNvPr>
        <xdr:cNvCxnSpPr/>
      </xdr:nvCxnSpPr>
      <xdr:spPr>
        <a:xfrm flipV="1">
          <a:off x="19204940" y="17059819"/>
          <a:ext cx="74295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11991</xdr:rowOff>
    </xdr:from>
    <xdr:ext cx="469744" cy="259045"/>
    <xdr:sp macro="" textlink="">
      <xdr:nvSpPr>
        <xdr:cNvPr id="751" name="n_1aveValue【庁舎】&#10;一人当たり面積">
          <a:extLst>
            <a:ext uri="{FF2B5EF4-FFF2-40B4-BE49-F238E27FC236}">
              <a16:creationId xmlns:a16="http://schemas.microsoft.com/office/drawing/2014/main" id="{FBB245D9-BA93-44FE-9B96-3428E37BF91C}"/>
            </a:ext>
          </a:extLst>
        </xdr:cNvPr>
        <xdr:cNvSpPr txBox="1"/>
      </xdr:nvSpPr>
      <xdr:spPr>
        <a:xfrm>
          <a:off x="18982132" y="1836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143527</xdr:rowOff>
    </xdr:from>
    <xdr:ext cx="469744" cy="259045"/>
    <xdr:sp macro="" textlink="">
      <xdr:nvSpPr>
        <xdr:cNvPr id="752" name="n_2aveValue【庁舎】&#10;一人当たり面積">
          <a:extLst>
            <a:ext uri="{FF2B5EF4-FFF2-40B4-BE49-F238E27FC236}">
              <a16:creationId xmlns:a16="http://schemas.microsoft.com/office/drawing/2014/main" id="{65321B10-9226-4894-BE0B-75AB67EC767B}"/>
            </a:ext>
          </a:extLst>
        </xdr:cNvPr>
        <xdr:cNvSpPr txBox="1"/>
      </xdr:nvSpPr>
      <xdr:spPr>
        <a:xfrm>
          <a:off x="18182032" y="1797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12898</xdr:rowOff>
    </xdr:from>
    <xdr:ext cx="469744" cy="259045"/>
    <xdr:sp macro="" textlink="">
      <xdr:nvSpPr>
        <xdr:cNvPr id="753" name="n_1mainValue【庁舎】&#10;一人当たり面積">
          <a:extLst>
            <a:ext uri="{FF2B5EF4-FFF2-40B4-BE49-F238E27FC236}">
              <a16:creationId xmlns:a16="http://schemas.microsoft.com/office/drawing/2014/main" id="{6ECA902C-4A14-4E28-82E5-A856B27DDF87}"/>
            </a:ext>
          </a:extLst>
        </xdr:cNvPr>
        <xdr:cNvSpPr txBox="1"/>
      </xdr:nvSpPr>
      <xdr:spPr>
        <a:xfrm>
          <a:off x="18982132" y="1681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5D237F64-EDDF-4F76-9482-D9E0CF7A3D0A}"/>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9A0BBDBA-89BE-4EA9-8A17-1FBA2D88FD14}"/>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75B927D8-4293-4183-ADE0-CCFEDE1B78AE}"/>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・一般廃棄物処理施設、体育館・プール、福祉施設、消防施設、市民会館において、類似団体内平均と比較して有形固定資産減価償却率が高い状況にある。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消防施設においては水準としてもかなり高い状況にあり、施設の老朽化が進行している状況が推察される。要因としては消防屯所において木造施設が多く耐用年数以上に使用していることが考えられ、今後施設の更新が一斉に生じる恐れがあるため、個別施設計画の策定により施設の総量抑制及び更新費用の平準化を図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・一人当たり面積については、図書館、保健センター、庁舎において類似団体内平均を上回っている。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全国及び青森県平均と比較すると特別高い水準というわけではない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latin typeface="ＭＳ Ｐゴシック" panose="020B0600070205080204" pitchFamily="50" charset="-128"/>
              <a:ea typeface="ＭＳ Ｐゴシック" panose="020B0600070205080204" pitchFamily="50" charset="-128"/>
            </a:rPr>
            <a:t>合併前の施設をそのまま保持している状況にもあることから、施設の適正化を図ることも検討する必要がある。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174,050
173,332
524.20
82,655,028
81,924,880
525,684
42,324,533
89,577,409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自主財源が約３割と乏しいことから財政基盤が弱く、類似団体内において依然として低順位となっている。</a:t>
          </a:r>
        </a:p>
        <a:p>
          <a:r>
            <a:rPr kumimoji="1" lang="ja-JP" altLang="en-US" sz="1300">
              <a:latin typeface="ＭＳ Ｐゴシック" panose="020B0600070205080204" pitchFamily="50" charset="-128"/>
              <a:ea typeface="ＭＳ Ｐゴシック" panose="020B0600070205080204" pitchFamily="50" charset="-128"/>
            </a:rPr>
            <a:t>　今後も人口減少や高齢化の進行により、市税収入の大きな伸びは期待できない状況にあるが、移住・定住促進や企業誘致、雇用創出などの経済対策等を推進していくことにより、自主財源の確保に努め、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6083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104775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124883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167217</xdr:rowOff>
    </xdr:from>
    <xdr:to>
      <xdr:col>15</xdr:col>
      <xdr:colOff>133350</xdr:colOff>
      <xdr:row>40</xdr:row>
      <xdr:rowOff>97367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81085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5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普通交付税は減額となったものの、市税及び地方消費税交付金等の増額により歳入経常一般財源はわずかに増加したが、大規模建設事業の元利償還により公債費が増加したことなどから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類似団体内での順位も低く、全国平均・青森県平均を上回っており、財政が硬直化している状況にある。</a:t>
          </a:r>
        </a:p>
        <a:p>
          <a:r>
            <a:rPr kumimoji="1" lang="ja-JP" altLang="en-US" sz="1300">
              <a:latin typeface="ＭＳ Ｐゴシック" panose="020B0600070205080204" pitchFamily="50" charset="-128"/>
              <a:ea typeface="ＭＳ Ｐゴシック" panose="020B0600070205080204" pitchFamily="50" charset="-128"/>
            </a:rPr>
            <a:t>　引き続き、徹底した経常経費等の見直しと自主財源の確保に努めていく。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136525</xdr:rowOff>
    </xdr:from>
    <xdr:to>
      <xdr:col>23</xdr:col>
      <xdr:colOff>133350</xdr:colOff>
      <xdr:row>67</xdr:row>
      <xdr:rowOff>71967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52075"/>
          <a:ext cx="0" cy="13070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51452</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136525</xdr:rowOff>
    </xdr:from>
    <xdr:to>
      <xdr:col>24</xdr:col>
      <xdr:colOff>12700</xdr:colOff>
      <xdr:row>59</xdr:row>
      <xdr:rowOff>136525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11642</xdr:rowOff>
    </xdr:from>
    <xdr:to>
      <xdr:col>23</xdr:col>
      <xdr:colOff>133350</xdr:colOff>
      <xdr:row>67</xdr:row>
      <xdr:rowOff>71967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49879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50394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0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33867</xdr:rowOff>
    </xdr:from>
    <xdr:to>
      <xdr:col>23</xdr:col>
      <xdr:colOff>184150</xdr:colOff>
      <xdr:row>62</xdr:row>
      <xdr:rowOff>135467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103717</xdr:rowOff>
    </xdr:from>
    <xdr:to>
      <xdr:col>19</xdr:col>
      <xdr:colOff>133350</xdr:colOff>
      <xdr:row>67</xdr:row>
      <xdr:rowOff>11642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076517"/>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103717</xdr:rowOff>
    </xdr:from>
    <xdr:to>
      <xdr:col>15</xdr:col>
      <xdr:colOff>82550</xdr:colOff>
      <xdr:row>65</xdr:row>
      <xdr:rowOff>12700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765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166158</xdr:rowOff>
    </xdr:from>
    <xdr:to>
      <xdr:col>15</xdr:col>
      <xdr:colOff>133350</xdr:colOff>
      <xdr:row>60</xdr:row>
      <xdr:rowOff>96308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106485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32808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15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104775</xdr:rowOff>
    </xdr:from>
    <xdr:to>
      <xdr:col>11</xdr:col>
      <xdr:colOff>82550</xdr:colOff>
      <xdr:row>62</xdr:row>
      <xdr:rowOff>34925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45102</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55033</xdr:rowOff>
    </xdr:from>
    <xdr:to>
      <xdr:col>7</xdr:col>
      <xdr:colOff>31750</xdr:colOff>
      <xdr:row>60</xdr:row>
      <xdr:rowOff>156633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166810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21167</xdr:rowOff>
    </xdr:from>
    <xdr:to>
      <xdr:col>23</xdr:col>
      <xdr:colOff>184150</xdr:colOff>
      <xdr:row>67</xdr:row>
      <xdr:rowOff>122767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88494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40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132292</xdr:rowOff>
    </xdr:from>
    <xdr:to>
      <xdr:col>19</xdr:col>
      <xdr:colOff>184150</xdr:colOff>
      <xdr:row>67</xdr:row>
      <xdr:rowOff>62442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4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47219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53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52917</xdr:rowOff>
    </xdr:from>
    <xdr:to>
      <xdr:col>15</xdr:col>
      <xdr:colOff>133350</xdr:colOff>
      <xdr:row>64</xdr:row>
      <xdr:rowOff>154517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153458</xdr:rowOff>
    </xdr:from>
    <xdr:to>
      <xdr:col>7</xdr:col>
      <xdr:colOff>31750</xdr:colOff>
      <xdr:row>65</xdr:row>
      <xdr:rowOff>83608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68385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全国平均及び青森県平均を下回っている状況にあるが、豪雪等の影響もあり増加傾向にある。</a:t>
          </a:r>
        </a:p>
        <a:p>
          <a:r>
            <a:rPr kumimoji="1" lang="ja-JP" altLang="en-US" sz="1300">
              <a:latin typeface="ＭＳ Ｐゴシック" panose="020B0600070205080204" pitchFamily="50" charset="-128"/>
              <a:ea typeface="ＭＳ Ｐゴシック" panose="020B0600070205080204" pitchFamily="50" charset="-128"/>
            </a:rPr>
            <a:t>　引き続き、適正な定員管理・給与制度の運用や民間委託等による経常経費の見直しに努め、コストの縮減を図っていく。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127984</xdr:rowOff>
    </xdr:from>
    <xdr:to>
      <xdr:col>23</xdr:col>
      <xdr:colOff>133350</xdr:colOff>
      <xdr:row>90</xdr:row>
      <xdr:rowOff>24944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015434"/>
          <a:ext cx="0" cy="1440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168471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2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24944</xdr:rowOff>
    </xdr:from>
    <xdr:to>
      <xdr:col>24</xdr:col>
      <xdr:colOff>12700</xdr:colOff>
      <xdr:row>90</xdr:row>
      <xdr:rowOff>24944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5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42911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58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127984</xdr:rowOff>
    </xdr:from>
    <xdr:to>
      <xdr:col>24</xdr:col>
      <xdr:colOff>12700</xdr:colOff>
      <xdr:row>81</xdr:row>
      <xdr:rowOff>127984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01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131891</xdr:rowOff>
    </xdr:from>
    <xdr:to>
      <xdr:col>23</xdr:col>
      <xdr:colOff>133350</xdr:colOff>
      <xdr:row>83</xdr:row>
      <xdr:rowOff>27902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90791"/>
          <a:ext cx="838200" cy="6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35679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437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63602</xdr:rowOff>
    </xdr:from>
    <xdr:to>
      <xdr:col>23</xdr:col>
      <xdr:colOff>184150</xdr:colOff>
      <xdr:row>84</xdr:row>
      <xdr:rowOff>165202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6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140740</xdr:rowOff>
    </xdr:from>
    <xdr:to>
      <xdr:col>19</xdr:col>
      <xdr:colOff>133350</xdr:colOff>
      <xdr:row>82</xdr:row>
      <xdr:rowOff>131891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28190"/>
          <a:ext cx="889000" cy="16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13274</xdr:rowOff>
    </xdr:from>
    <xdr:to>
      <xdr:col>19</xdr:col>
      <xdr:colOff>184150</xdr:colOff>
      <xdr:row>84</xdr:row>
      <xdr:rowOff>114874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4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99651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501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140740</xdr:rowOff>
    </xdr:from>
    <xdr:to>
      <xdr:col>15</xdr:col>
      <xdr:colOff>82550</xdr:colOff>
      <xdr:row>82</xdr:row>
      <xdr:rowOff>33510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028190"/>
          <a:ext cx="889000" cy="6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121723</xdr:rowOff>
    </xdr:from>
    <xdr:to>
      <xdr:col>15</xdr:col>
      <xdr:colOff>133350</xdr:colOff>
      <xdr:row>82</xdr:row>
      <xdr:rowOff>51873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0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36650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9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87195</xdr:rowOff>
    </xdr:from>
    <xdr:to>
      <xdr:col>11</xdr:col>
      <xdr:colOff>31750</xdr:colOff>
      <xdr:row>82</xdr:row>
      <xdr:rowOff>33510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03195"/>
          <a:ext cx="889000" cy="28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26592</xdr:rowOff>
    </xdr:from>
    <xdr:to>
      <xdr:col>11</xdr:col>
      <xdr:colOff>82550</xdr:colOff>
      <xdr:row>82</xdr:row>
      <xdr:rowOff>128192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8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112969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66672</xdr:rowOff>
    </xdr:from>
    <xdr:to>
      <xdr:col>7</xdr:col>
      <xdr:colOff>31750</xdr:colOff>
      <xdr:row>81</xdr:row>
      <xdr:rowOff>168272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5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153049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4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148552</xdr:rowOff>
    </xdr:from>
    <xdr:to>
      <xdr:col>23</xdr:col>
      <xdr:colOff>184150</xdr:colOff>
      <xdr:row>83</xdr:row>
      <xdr:rowOff>78702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0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165079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5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81091</xdr:rowOff>
    </xdr:from>
    <xdr:to>
      <xdr:col>19</xdr:col>
      <xdr:colOff>184150</xdr:colOff>
      <xdr:row>83</xdr:row>
      <xdr:rowOff>11241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21418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08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89940</xdr:rowOff>
    </xdr:from>
    <xdr:to>
      <xdr:col>15</xdr:col>
      <xdr:colOff>133350</xdr:colOff>
      <xdr:row>82</xdr:row>
      <xdr:rowOff>20090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30267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4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154160</xdr:rowOff>
    </xdr:from>
    <xdr:to>
      <xdr:col>11</xdr:col>
      <xdr:colOff>82550</xdr:colOff>
      <xdr:row>82</xdr:row>
      <xdr:rowOff>84310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4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94487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1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36395</xdr:rowOff>
    </xdr:from>
    <xdr:to>
      <xdr:col>7</xdr:col>
      <xdr:colOff>31750</xdr:colOff>
      <xdr:row>80</xdr:row>
      <xdr:rowOff>137995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5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148172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2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前年度数値と同ポイントであり、類似団体内・全国市のいずれの平均よりも下回っている。</a:t>
          </a:r>
        </a:p>
        <a:p>
          <a:r>
            <a:rPr kumimoji="1" lang="ja-JP" altLang="en-US" sz="1300">
              <a:latin typeface="ＭＳ Ｐゴシック" panose="020B0600070205080204" pitchFamily="50" charset="-128"/>
              <a:ea typeface="ＭＳ Ｐゴシック" panose="020B0600070205080204" pitchFamily="50" charset="-128"/>
            </a:rPr>
            <a:t>　引き続き、適正な給与制度の運用に努めていく。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地方公務員給与実態調査の平成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年調査結果が未公表のため、前年度数値を引用。</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100541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01209"/>
          <a:ext cx="0" cy="1286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13759</xdr:rowOff>
    </xdr:from>
    <xdr:to>
      <xdr:col>81</xdr:col>
      <xdr:colOff>44450</xdr:colOff>
      <xdr:row>81</xdr:row>
      <xdr:rowOff>13759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39012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134002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0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13759</xdr:rowOff>
    </xdr:from>
    <xdr:to>
      <xdr:col>77</xdr:col>
      <xdr:colOff>44450</xdr:colOff>
      <xdr:row>81</xdr:row>
      <xdr:rowOff>33866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39012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161925</xdr:rowOff>
    </xdr:from>
    <xdr:to>
      <xdr:col>77</xdr:col>
      <xdr:colOff>95250</xdr:colOff>
      <xdr:row>86</xdr:row>
      <xdr:rowOff>92075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76852</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33866</xdr:rowOff>
    </xdr:from>
    <xdr:to>
      <xdr:col>72</xdr:col>
      <xdr:colOff>203200</xdr:colOff>
      <xdr:row>81</xdr:row>
      <xdr:rowOff>53975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39213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53975</xdr:rowOff>
    </xdr:from>
    <xdr:to>
      <xdr:col>68</xdr:col>
      <xdr:colOff>152400</xdr:colOff>
      <xdr:row>81</xdr:row>
      <xdr:rowOff>114300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39414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134409</xdr:rowOff>
    </xdr:from>
    <xdr:to>
      <xdr:col>81</xdr:col>
      <xdr:colOff>95250</xdr:colOff>
      <xdr:row>81</xdr:row>
      <xdr:rowOff>64559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55686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377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134409</xdr:rowOff>
    </xdr:from>
    <xdr:to>
      <xdr:col>77</xdr:col>
      <xdr:colOff>95250</xdr:colOff>
      <xdr:row>81</xdr:row>
      <xdr:rowOff>64559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74736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619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154516</xdr:rowOff>
    </xdr:from>
    <xdr:to>
      <xdr:col>73</xdr:col>
      <xdr:colOff>44450</xdr:colOff>
      <xdr:row>81</xdr:row>
      <xdr:rowOff>84666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94843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3175</xdr:rowOff>
    </xdr:from>
    <xdr:to>
      <xdr:col>68</xdr:col>
      <xdr:colOff>203200</xdr:colOff>
      <xdr:row>81</xdr:row>
      <xdr:rowOff>104775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38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114952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36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類似団体内の平均値と同水準となっており、全国・青森県の平均よりも下回っている。</a:t>
          </a:r>
        </a:p>
        <a:p>
          <a:r>
            <a:rPr kumimoji="1" lang="ja-JP" altLang="en-US" sz="1200">
              <a:latin typeface="ＭＳ Ｐゴシック" panose="020B0600070205080204" pitchFamily="50" charset="-128"/>
              <a:ea typeface="ＭＳ Ｐゴシック" panose="020B0600070205080204" pitchFamily="50" charset="-128"/>
            </a:rPr>
            <a:t>　主な理由としては、指定管理制度の導入、業務委託などを計画的に実施してきたことが挙げられる。</a:t>
          </a:r>
        </a:p>
        <a:p>
          <a:r>
            <a:rPr kumimoji="1" lang="ja-JP" altLang="en-US" sz="1200">
              <a:latin typeface="ＭＳ Ｐゴシック" panose="020B0600070205080204" pitchFamily="50" charset="-128"/>
              <a:ea typeface="ＭＳ Ｐゴシック" panose="020B0600070205080204" pitchFamily="50" charset="-128"/>
            </a:rPr>
            <a:t>　引き続き、事務事業の簡素化・効率化を図るとともに、民間委託や指定管理者制度、非常勤職員の活用等を推進し、適正な定員管理に努めていく。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地方公務員給与実態調査の平成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年調査結果が未公表のため、前年度数値を引用。</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88392</xdr:rowOff>
    </xdr:from>
    <xdr:to>
      <xdr:col>81</xdr:col>
      <xdr:colOff>44450</xdr:colOff>
      <xdr:row>65</xdr:row>
      <xdr:rowOff>128524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324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100601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128524</xdr:rowOff>
    </xdr:from>
    <xdr:to>
      <xdr:col>81</xdr:col>
      <xdr:colOff>133350</xdr:colOff>
      <xdr:row>65</xdr:row>
      <xdr:rowOff>128524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3319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88392</xdr:rowOff>
    </xdr:from>
    <xdr:to>
      <xdr:col>81</xdr:col>
      <xdr:colOff>133350</xdr:colOff>
      <xdr:row>58</xdr:row>
      <xdr:rowOff>88392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27686</xdr:rowOff>
    </xdr:from>
    <xdr:to>
      <xdr:col>81</xdr:col>
      <xdr:colOff>44450</xdr:colOff>
      <xdr:row>61</xdr:row>
      <xdr:rowOff>51816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8613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31005</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89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58928</xdr:rowOff>
    </xdr:from>
    <xdr:to>
      <xdr:col>81</xdr:col>
      <xdr:colOff>95250</xdr:colOff>
      <xdr:row>61</xdr:row>
      <xdr:rowOff>160528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3556</xdr:rowOff>
    </xdr:from>
    <xdr:to>
      <xdr:col>77</xdr:col>
      <xdr:colOff>44450</xdr:colOff>
      <xdr:row>61</xdr:row>
      <xdr:rowOff>27686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620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63754</xdr:rowOff>
    </xdr:from>
    <xdr:to>
      <xdr:col>77</xdr:col>
      <xdr:colOff>95250</xdr:colOff>
      <xdr:row>61</xdr:row>
      <xdr:rowOff>165354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150131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0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97790</xdr:rowOff>
    </xdr:from>
    <xdr:to>
      <xdr:col>72</xdr:col>
      <xdr:colOff>203200</xdr:colOff>
      <xdr:row>61</xdr:row>
      <xdr:rowOff>3556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8479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148336</xdr:rowOff>
    </xdr:from>
    <xdr:to>
      <xdr:col>73</xdr:col>
      <xdr:colOff>44450</xdr:colOff>
      <xdr:row>61</xdr:row>
      <xdr:rowOff>78486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63263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35052</xdr:rowOff>
    </xdr:from>
    <xdr:to>
      <xdr:col>68</xdr:col>
      <xdr:colOff>152400</xdr:colOff>
      <xdr:row>60</xdr:row>
      <xdr:rowOff>97790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2205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78232</xdr:rowOff>
    </xdr:from>
    <xdr:to>
      <xdr:col>68</xdr:col>
      <xdr:colOff>203200</xdr:colOff>
      <xdr:row>62</xdr:row>
      <xdr:rowOff>8382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164609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97536</xdr:rowOff>
    </xdr:from>
    <xdr:to>
      <xdr:col>64</xdr:col>
      <xdr:colOff>152400</xdr:colOff>
      <xdr:row>62</xdr:row>
      <xdr:rowOff>27686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12463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1016</xdr:rowOff>
    </xdr:from>
    <xdr:to>
      <xdr:col>81</xdr:col>
      <xdr:colOff>95250</xdr:colOff>
      <xdr:row>61</xdr:row>
      <xdr:rowOff>102616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17543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0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148336</xdr:rowOff>
    </xdr:from>
    <xdr:to>
      <xdr:col>77</xdr:col>
      <xdr:colOff>95250</xdr:colOff>
      <xdr:row>61</xdr:row>
      <xdr:rowOff>78486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88663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0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124206</xdr:rowOff>
    </xdr:from>
    <xdr:to>
      <xdr:col>73</xdr:col>
      <xdr:colOff>44450</xdr:colOff>
      <xdr:row>61</xdr:row>
      <xdr:rowOff>54356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64533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46990</xdr:rowOff>
    </xdr:from>
    <xdr:to>
      <xdr:col>68</xdr:col>
      <xdr:colOff>203200</xdr:colOff>
      <xdr:row>60</xdr:row>
      <xdr:rowOff>148590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155702</xdr:rowOff>
    </xdr:from>
    <xdr:to>
      <xdr:col>64</xdr:col>
      <xdr:colOff>152400</xdr:colOff>
      <xdr:row>60</xdr:row>
      <xdr:rowOff>85852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96029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実質公債費比率は前年度数値より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主な理由として、大規模建設事業の元利償還が始まったことで元利償還金は増加したが、組合等が起こした地方債の元利償還金に対する負担金等が償還の終了により大幅に減少したことに加え、地方債を発行するにあたり、交付税算入のある有利な地方債を積極的に活用していることが挙げられる。</a:t>
          </a:r>
        </a:p>
        <a:p>
          <a:r>
            <a:rPr kumimoji="1" lang="ja-JP" altLang="en-US" sz="1300">
              <a:latin typeface="ＭＳ Ｐゴシック" panose="020B0600070205080204" pitchFamily="50" charset="-128"/>
              <a:ea typeface="ＭＳ Ｐゴシック" panose="020B0600070205080204" pitchFamily="50" charset="-128"/>
            </a:rPr>
            <a:t>　今後も引き続き地方債の計画的な発行に努めるとともに、交付税措置のある有利な地方債を活用等し、健全化な財政運営に努めていく。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71664</xdr:rowOff>
    </xdr:from>
    <xdr:to>
      <xdr:col>81</xdr:col>
      <xdr:colOff>44450</xdr:colOff>
      <xdr:row>44</xdr:row>
      <xdr:rowOff>78922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43864"/>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50999</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78922</xdr:rowOff>
    </xdr:from>
    <xdr:to>
      <xdr:col>81</xdr:col>
      <xdr:colOff>133350</xdr:colOff>
      <xdr:row>44</xdr:row>
      <xdr:rowOff>78922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158041</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71664</xdr:rowOff>
    </xdr:from>
    <xdr:to>
      <xdr:col>81</xdr:col>
      <xdr:colOff>133350</xdr:colOff>
      <xdr:row>36</xdr:row>
      <xdr:rowOff>71664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9978</xdr:rowOff>
    </xdr:from>
    <xdr:to>
      <xdr:col>81</xdr:col>
      <xdr:colOff>44450</xdr:colOff>
      <xdr:row>44</xdr:row>
      <xdr:rowOff>44450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55377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44450</xdr:rowOff>
    </xdr:from>
    <xdr:to>
      <xdr:col>77</xdr:col>
      <xdr:colOff>44450</xdr:colOff>
      <xdr:row>44</xdr:row>
      <xdr:rowOff>61685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61685</xdr:rowOff>
    </xdr:from>
    <xdr:to>
      <xdr:col>72</xdr:col>
      <xdr:colOff>203200</xdr:colOff>
      <xdr:row>44</xdr:row>
      <xdr:rowOff>147865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605485"/>
          <a:ext cx="889000" cy="8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92528</xdr:rowOff>
    </xdr:from>
    <xdr:to>
      <xdr:col>73</xdr:col>
      <xdr:colOff>44450</xdr:colOff>
      <xdr:row>40</xdr:row>
      <xdr:rowOff>22678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32855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147865</xdr:rowOff>
    </xdr:from>
    <xdr:to>
      <xdr:col>68</xdr:col>
      <xdr:colOff>152400</xdr:colOff>
      <xdr:row>45</xdr:row>
      <xdr:rowOff>148772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69166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59872</xdr:rowOff>
    </xdr:from>
    <xdr:to>
      <xdr:col>64</xdr:col>
      <xdr:colOff>152400</xdr:colOff>
      <xdr:row>41</xdr:row>
      <xdr:rowOff>161472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199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130628</xdr:rowOff>
    </xdr:from>
    <xdr:to>
      <xdr:col>81</xdr:col>
      <xdr:colOff>95250</xdr:colOff>
      <xdr:row>44</xdr:row>
      <xdr:rowOff>60778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26505</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165100</xdr:rowOff>
    </xdr:from>
    <xdr:to>
      <xdr:col>77</xdr:col>
      <xdr:colOff>95250</xdr:colOff>
      <xdr:row>44</xdr:row>
      <xdr:rowOff>95250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80027</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10885</xdr:rowOff>
    </xdr:from>
    <xdr:to>
      <xdr:col>73</xdr:col>
      <xdr:colOff>44450</xdr:colOff>
      <xdr:row>44</xdr:row>
      <xdr:rowOff>112485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97262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97065</xdr:rowOff>
    </xdr:from>
    <xdr:to>
      <xdr:col>68</xdr:col>
      <xdr:colOff>203200</xdr:colOff>
      <xdr:row>45</xdr:row>
      <xdr:rowOff>27215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11992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97972</xdr:rowOff>
    </xdr:from>
    <xdr:to>
      <xdr:col>64</xdr:col>
      <xdr:colOff>152400</xdr:colOff>
      <xdr:row>46</xdr:row>
      <xdr:rowOff>28122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8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46</xdr:row>
      <xdr:rowOff>12899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89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前年度数値と比較して</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主な理由としては、施設の老朽化に伴う大規模改修等により、地方債現在高が増加したことなどが挙げられる。</a:t>
          </a:r>
        </a:p>
        <a:p>
          <a:r>
            <a:rPr kumimoji="1" lang="ja-JP" altLang="en-US" sz="1300">
              <a:latin typeface="ＭＳ Ｐゴシック" panose="020B0600070205080204" pitchFamily="50" charset="-128"/>
              <a:ea typeface="ＭＳ Ｐゴシック" panose="020B0600070205080204" pitchFamily="50" charset="-128"/>
            </a:rPr>
            <a:t>　今後も交付税措置のある地方債の活用や適正な定員管理に努め、将来世代の負担が過度にならないよう、健全な財政運営に努めていく。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141605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3713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113682</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71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141605</xdr:rowOff>
    </xdr:from>
    <xdr:to>
      <xdr:col>81</xdr:col>
      <xdr:colOff>133350</xdr:colOff>
      <xdr:row>21</xdr:row>
      <xdr:rowOff>141605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74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166511</xdr:rowOff>
    </xdr:from>
    <xdr:to>
      <xdr:col>81</xdr:col>
      <xdr:colOff>44450</xdr:colOff>
      <xdr:row>18</xdr:row>
      <xdr:rowOff>31256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179800" y="3081161"/>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93080</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933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76553</xdr:rowOff>
    </xdr:from>
    <xdr:to>
      <xdr:col>81</xdr:col>
      <xdr:colOff>95250</xdr:colOff>
      <xdr:row>16</xdr:row>
      <xdr:rowOff>6703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4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147743</xdr:rowOff>
    </xdr:from>
    <xdr:to>
      <xdr:col>77</xdr:col>
      <xdr:colOff>44450</xdr:colOff>
      <xdr:row>17</xdr:row>
      <xdr:rowOff>166511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3062393"/>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111407</xdr:rowOff>
    </xdr:from>
    <xdr:to>
      <xdr:col>77</xdr:col>
      <xdr:colOff>95250</xdr:colOff>
      <xdr:row>16</xdr:row>
      <xdr:rowOff>41557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6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51734</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452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138359</xdr:rowOff>
    </xdr:from>
    <xdr:to>
      <xdr:col>72</xdr:col>
      <xdr:colOff>203200</xdr:colOff>
      <xdr:row>17</xdr:row>
      <xdr:rowOff>147743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3053009"/>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32315</xdr:rowOff>
    </xdr:from>
    <xdr:to>
      <xdr:col>73</xdr:col>
      <xdr:colOff>44450</xdr:colOff>
      <xdr:row>15</xdr:row>
      <xdr:rowOff>133915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144092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138359</xdr:rowOff>
    </xdr:from>
    <xdr:to>
      <xdr:col>68</xdr:col>
      <xdr:colOff>152400</xdr:colOff>
      <xdr:row>18</xdr:row>
      <xdr:rowOff>92922</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053009"/>
          <a:ext cx="889000" cy="12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156986</xdr:rowOff>
    </xdr:from>
    <xdr:to>
      <xdr:col>68</xdr:col>
      <xdr:colOff>203200</xdr:colOff>
      <xdr:row>16</xdr:row>
      <xdr:rowOff>87136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97313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125465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151906</xdr:rowOff>
    </xdr:from>
    <xdr:to>
      <xdr:col>81</xdr:col>
      <xdr:colOff>95250</xdr:colOff>
      <xdr:row>18</xdr:row>
      <xdr:rowOff>82056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06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123983</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03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115711</xdr:rowOff>
    </xdr:from>
    <xdr:to>
      <xdr:col>77</xdr:col>
      <xdr:colOff>95250</xdr:colOff>
      <xdr:row>18</xdr:row>
      <xdr:rowOff>45861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03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30638</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11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96943</xdr:rowOff>
    </xdr:from>
    <xdr:to>
      <xdr:col>73</xdr:col>
      <xdr:colOff>44450</xdr:colOff>
      <xdr:row>18</xdr:row>
      <xdr:rowOff>27093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11870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09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87559</xdr:rowOff>
    </xdr:from>
    <xdr:to>
      <xdr:col>68</xdr:col>
      <xdr:colOff>203200</xdr:colOff>
      <xdr:row>18</xdr:row>
      <xdr:rowOff>17709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0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2486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08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42122</xdr:rowOff>
    </xdr:from>
    <xdr:to>
      <xdr:col>64</xdr:col>
      <xdr:colOff>152400</xdr:colOff>
      <xdr:row>18</xdr:row>
      <xdr:rowOff>143722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12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128499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21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174,050
173,332
524.20
82,655,028
81,924,880
525,684
42,324,533
89,577,409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全国平均を下回っており、類似団体内で比較すると最も低い数値となっている。</a:t>
          </a:r>
        </a:p>
        <a:p>
          <a:r>
            <a:rPr kumimoji="1" lang="ja-JP" altLang="en-US" sz="1300">
              <a:latin typeface="ＭＳ Ｐゴシック" panose="020B0600070205080204" pitchFamily="50" charset="-128"/>
              <a:ea typeface="ＭＳ Ｐゴシック" panose="020B0600070205080204" pitchFamily="50" charset="-128"/>
            </a:rPr>
            <a:t>　主な理由としては、これまで適正な定員管理・給与制度の運用に努めてきたことに加え、ごみ処理業務や消防業務等を一部事務組合で行っていることで人件費が補助費等として支出されていることが挙げられる。</a:t>
          </a:r>
        </a:p>
        <a:p>
          <a:r>
            <a:rPr kumimoji="1" lang="ja-JP" altLang="en-US" sz="1300">
              <a:latin typeface="ＭＳ Ｐゴシック" panose="020B0600070205080204" pitchFamily="50" charset="-128"/>
              <a:ea typeface="ＭＳ Ｐゴシック" panose="020B0600070205080204" pitchFamily="50" charset="-128"/>
            </a:rPr>
            <a:t>　引き続き、適正な定員管理・給与制度の運用に努めていく。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165100</xdr:rowOff>
    </xdr:from>
    <xdr:to>
      <xdr:col>24</xdr:col>
      <xdr:colOff>25400</xdr:colOff>
      <xdr:row>39</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295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7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127000</xdr:rowOff>
    </xdr:from>
    <xdr:to>
      <xdr:col>24</xdr:col>
      <xdr:colOff>114300</xdr:colOff>
      <xdr:row>39</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165100</xdr:rowOff>
    </xdr:from>
    <xdr:to>
      <xdr:col>24</xdr:col>
      <xdr:colOff>114300</xdr:colOff>
      <xdr:row>33</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165100</xdr:rowOff>
    </xdr:from>
    <xdr:to>
      <xdr:col>24</xdr:col>
      <xdr:colOff>25400</xdr:colOff>
      <xdr:row>34</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22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0</xdr:rowOff>
    </xdr:from>
    <xdr:to>
      <xdr:col>24</xdr:col>
      <xdr:colOff>76200</xdr:colOff>
      <xdr:row>37</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50800</xdr:rowOff>
    </xdr:from>
    <xdr:to>
      <xdr:col>19</xdr:col>
      <xdr:colOff>187325</xdr:colOff>
      <xdr:row>34</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708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50800</xdr:rowOff>
    </xdr:from>
    <xdr:to>
      <xdr:col>15</xdr:col>
      <xdr:colOff>98425</xdr:colOff>
      <xdr:row>33</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70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95250</xdr:rowOff>
    </xdr:from>
    <xdr:to>
      <xdr:col>15</xdr:col>
      <xdr:colOff>149225</xdr:colOff>
      <xdr:row>40</xdr:row>
      <xdr:rowOff>25400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10177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69850</xdr:rowOff>
    </xdr:from>
    <xdr:to>
      <xdr:col>11</xdr:col>
      <xdr:colOff>9525</xdr:colOff>
      <xdr:row>34</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2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40</xdr:row>
      <xdr:rowOff>152400</xdr:rowOff>
    </xdr:from>
    <xdr:to>
      <xdr:col>11</xdr:col>
      <xdr:colOff>60325</xdr:colOff>
      <xdr:row>41</xdr:row>
      <xdr:rowOff>82550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701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67327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133350</xdr:rowOff>
    </xdr:from>
    <xdr:to>
      <xdr:col>6</xdr:col>
      <xdr:colOff>171450</xdr:colOff>
      <xdr:row>41</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114300</xdr:rowOff>
    </xdr:from>
    <xdr:to>
      <xdr:col>24</xdr:col>
      <xdr:colOff>76200</xdr:colOff>
      <xdr:row>34</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22877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8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0</xdr:rowOff>
    </xdr:from>
    <xdr:to>
      <xdr:col>15</xdr:col>
      <xdr:colOff>149225</xdr:colOff>
      <xdr:row>33</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2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19050</xdr:rowOff>
    </xdr:from>
    <xdr:to>
      <xdr:col>11</xdr:col>
      <xdr:colOff>60325</xdr:colOff>
      <xdr:row>33</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152400</xdr:rowOff>
    </xdr:from>
    <xdr:to>
      <xdr:col>6</xdr:col>
      <xdr:colOff>171450</xdr:colOff>
      <xdr:row>34</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92727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ポイント増加し、全国・青森県平均を上回っている状況にある。</a:t>
          </a:r>
        </a:p>
        <a:p>
          <a:r>
            <a:rPr kumimoji="1" lang="ja-JP" altLang="en-US" sz="1300">
              <a:latin typeface="ＭＳ Ｐゴシック" panose="020B0600070205080204" pitchFamily="50" charset="-128"/>
              <a:ea typeface="ＭＳ Ｐゴシック" panose="020B0600070205080204" pitchFamily="50" charset="-128"/>
            </a:rPr>
            <a:t>　民間委託や指定管理者制度の導入を推進していくことで、物件費については今後増加していくことが見込まれるが、ファシリティマネジメントに取り組み、維持管理費を削減する等、引き続き経常経費の見直しに努め、トータルコスト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20</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59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6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63500</xdr:rowOff>
    </xdr:from>
    <xdr:to>
      <xdr:col>82</xdr:col>
      <xdr:colOff>196850</xdr:colOff>
      <xdr:row>20</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9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133350</xdr:rowOff>
    </xdr:from>
    <xdr:to>
      <xdr:col>82</xdr:col>
      <xdr:colOff>107950</xdr:colOff>
      <xdr:row>16</xdr:row>
      <xdr:rowOff>25400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05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19050</xdr:rowOff>
    </xdr:from>
    <xdr:to>
      <xdr:col>78</xdr:col>
      <xdr:colOff>69850</xdr:colOff>
      <xdr:row>15</xdr:row>
      <xdr:rowOff>133350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590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6350</xdr:rowOff>
    </xdr:from>
    <xdr:to>
      <xdr:col>73</xdr:col>
      <xdr:colOff>180975</xdr:colOff>
      <xdr:row>15</xdr:row>
      <xdr:rowOff>19050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7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120650</xdr:rowOff>
    </xdr:from>
    <xdr:to>
      <xdr:col>74</xdr:col>
      <xdr:colOff>31750</xdr:colOff>
      <xdr:row>16</xdr:row>
      <xdr:rowOff>50800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38100</xdr:rowOff>
    </xdr:from>
    <xdr:to>
      <xdr:col>69</xdr:col>
      <xdr:colOff>92075</xdr:colOff>
      <xdr:row>15</xdr:row>
      <xdr:rowOff>6350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38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162577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82550</xdr:rowOff>
    </xdr:from>
    <xdr:to>
      <xdr:col>78</xdr:col>
      <xdr:colOff>120650</xdr:colOff>
      <xdr:row>16</xdr:row>
      <xdr:rowOff>12700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22877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139700</xdr:rowOff>
    </xdr:from>
    <xdr:to>
      <xdr:col>74</xdr:col>
      <xdr:colOff>31750</xdr:colOff>
      <xdr:row>15</xdr:row>
      <xdr:rowOff>69850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80027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127000</xdr:rowOff>
    </xdr:from>
    <xdr:to>
      <xdr:col>69</xdr:col>
      <xdr:colOff>142875</xdr:colOff>
      <xdr:row>15</xdr:row>
      <xdr:rowOff>57150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158750</xdr:rowOff>
    </xdr:from>
    <xdr:to>
      <xdr:col>65</xdr:col>
      <xdr:colOff>53975</xdr:colOff>
      <xdr:row>14</xdr:row>
      <xdr:rowOff>88900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99077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ポイント増加しているが、類似団体内・全国平均を下回っている。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主な要因としては、障害者自立支援扶助費などの社会保障関係経費の増加が挙げられる。</a:t>
          </a:r>
        </a:p>
        <a:p>
          <a:r>
            <a:rPr kumimoji="1" lang="ja-JP" altLang="en-US" sz="1300">
              <a:latin typeface="ＭＳ Ｐゴシック" panose="020B0600070205080204" pitchFamily="50" charset="-128"/>
              <a:ea typeface="ＭＳ Ｐゴシック" panose="020B0600070205080204" pitchFamily="50" charset="-128"/>
            </a:rPr>
            <a:t>　今後も引き続き、自立助長への取り組みなどを行い健全な財政運営に努めていく。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165100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4234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165100</xdr:rowOff>
    </xdr:from>
    <xdr:to>
      <xdr:col>24</xdr:col>
      <xdr:colOff>114300</xdr:colOff>
      <xdr:row>54</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42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47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55</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4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55</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09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前年度数値よりも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ポイント増加しており、近年増加傾向にある。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豪雪等の影響や高齢化に伴う繰出金の増加が要因として挙げられる。</a:t>
          </a:r>
        </a:p>
        <a:p>
          <a:r>
            <a:rPr kumimoji="1" lang="ja-JP" altLang="en-US" sz="1300">
              <a:latin typeface="ＭＳ Ｐゴシック" panose="020B0600070205080204" pitchFamily="50" charset="-128"/>
              <a:ea typeface="ＭＳ Ｐゴシック" panose="020B0600070205080204" pitchFamily="50" charset="-128"/>
            </a:rPr>
            <a:t>　今後も引き続き、保険料等の歳入確保に努めるとともに、除排雪経費の適切な執行など歳出の抑制を図っていく。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195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149860</xdr:rowOff>
    </xdr:from>
    <xdr:to>
      <xdr:col>82</xdr:col>
      <xdr:colOff>107950</xdr:colOff>
      <xdr:row>60</xdr:row>
      <xdr:rowOff>12700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09396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58</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8882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58</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8882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58</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8653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50817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41927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99060</xdr:rowOff>
    </xdr:from>
    <xdr:to>
      <xdr:col>78</xdr:col>
      <xdr:colOff>120650</xdr:colOff>
      <xdr:row>59</xdr:row>
      <xdr:rowOff>29210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13987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ポイント減少しているが、類似団体内・全国・青森県のいずれの平均値よりも上回っている状況である。</a:t>
          </a:r>
        </a:p>
        <a:p>
          <a:r>
            <a:rPr kumimoji="1" lang="ja-JP" altLang="en-US" sz="1300">
              <a:latin typeface="ＭＳ Ｐゴシック" panose="020B0600070205080204" pitchFamily="50" charset="-128"/>
              <a:ea typeface="ＭＳ Ｐゴシック" panose="020B0600070205080204" pitchFamily="50" charset="-128"/>
            </a:rPr>
            <a:t>　大きな要因としては、ごみ処理業務や消防業務等を一部事務組合で行っていることから、負担金の支出額が多いことが挙げられる。</a:t>
          </a:r>
        </a:p>
        <a:p>
          <a:r>
            <a:rPr kumimoji="1" lang="ja-JP" altLang="en-US" sz="1300">
              <a:latin typeface="ＭＳ Ｐゴシック" panose="020B0600070205080204" pitchFamily="50" charset="-128"/>
              <a:ea typeface="ＭＳ Ｐゴシック" panose="020B0600070205080204" pitchFamily="50" charset="-128"/>
            </a:rPr>
            <a:t>　今後も引き続き、本来の負担・補助目的に基づき、対象経費を精査し、経費の抑制に努めていく。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39</xdr:row>
      <xdr:rowOff>158750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134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130827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158750</xdr:rowOff>
    </xdr:from>
    <xdr:to>
      <xdr:col>82</xdr:col>
      <xdr:colOff>196850</xdr:colOff>
      <xdr:row>39</xdr:row>
      <xdr:rowOff>158750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68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146050</xdr:rowOff>
    </xdr:from>
    <xdr:to>
      <xdr:col>82</xdr:col>
      <xdr:colOff>107950</xdr:colOff>
      <xdr:row>41</xdr:row>
      <xdr:rowOff>31750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8326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69850</xdr:rowOff>
    </xdr:from>
    <xdr:to>
      <xdr:col>82</xdr:col>
      <xdr:colOff>158750</xdr:colOff>
      <xdr:row>38</xdr:row>
      <xdr:rowOff>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31750</xdr:rowOff>
    </xdr:from>
    <xdr:to>
      <xdr:col>78</xdr:col>
      <xdr:colOff>69850</xdr:colOff>
      <xdr:row>41</xdr:row>
      <xdr:rowOff>120650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7061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31750</xdr:rowOff>
    </xdr:from>
    <xdr:to>
      <xdr:col>78</xdr:col>
      <xdr:colOff>120650</xdr:colOff>
      <xdr:row>37</xdr:row>
      <xdr:rowOff>133350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143527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6350</xdr:rowOff>
    </xdr:from>
    <xdr:to>
      <xdr:col>73</xdr:col>
      <xdr:colOff>180975</xdr:colOff>
      <xdr:row>41</xdr:row>
      <xdr:rowOff>120650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703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31750</xdr:rowOff>
    </xdr:from>
    <xdr:to>
      <xdr:col>74</xdr:col>
      <xdr:colOff>31750</xdr:colOff>
      <xdr:row>35</xdr:row>
      <xdr:rowOff>133350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143527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6350</xdr:rowOff>
    </xdr:from>
    <xdr:to>
      <xdr:col>69</xdr:col>
      <xdr:colOff>92075</xdr:colOff>
      <xdr:row>42</xdr:row>
      <xdr:rowOff>25400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7035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76200</xdr:rowOff>
    </xdr:from>
    <xdr:to>
      <xdr:col>69</xdr:col>
      <xdr:colOff>142875</xdr:colOff>
      <xdr:row>35</xdr:row>
      <xdr:rowOff>6350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101600</xdr:rowOff>
    </xdr:from>
    <xdr:to>
      <xdr:col>65</xdr:col>
      <xdr:colOff>53975</xdr:colOff>
      <xdr:row>35</xdr:row>
      <xdr:rowOff>31750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593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41927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95250</xdr:rowOff>
    </xdr:from>
    <xdr:to>
      <xdr:col>82</xdr:col>
      <xdr:colOff>158750</xdr:colOff>
      <xdr:row>40</xdr:row>
      <xdr:rowOff>25400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3827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152400</xdr:rowOff>
    </xdr:from>
    <xdr:to>
      <xdr:col>78</xdr:col>
      <xdr:colOff>120650</xdr:colOff>
      <xdr:row>41</xdr:row>
      <xdr:rowOff>82550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67327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709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69850</xdr:rowOff>
    </xdr:from>
    <xdr:to>
      <xdr:col>74</xdr:col>
      <xdr:colOff>31750</xdr:colOff>
      <xdr:row>42</xdr:row>
      <xdr:rowOff>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156227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127000</xdr:rowOff>
    </xdr:from>
    <xdr:to>
      <xdr:col>69</xdr:col>
      <xdr:colOff>142875</xdr:colOff>
      <xdr:row>41</xdr:row>
      <xdr:rowOff>57150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41927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146050</xdr:rowOff>
    </xdr:from>
    <xdr:to>
      <xdr:col>65</xdr:col>
      <xdr:colOff>53975</xdr:colOff>
      <xdr:row>42</xdr:row>
      <xdr:rowOff>76200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42</xdr:row>
      <xdr:rowOff>60977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前年度数値と比較すると</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ポイント増加しており、類似団体内・全国平均を上回っている状況にある。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主な理由としては、庁舎増改築事業等の大規模建設事業の元利償還が始まったことなどが挙げられる。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老朽化した施設の大規模改修等に伴い、公債費は増加する見込みとなっているが、合併特例事業債や過疎対策事業債等の交付税措置のある有利な地方債を活用するとともに、引き続き計画的な地方債の発行に努め、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91622</xdr:rowOff>
    </xdr:from>
    <xdr:to>
      <xdr:col>24</xdr:col>
      <xdr:colOff>25400</xdr:colOff>
      <xdr:row>81</xdr:row>
      <xdr:rowOff>37193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7472"/>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6549</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91622</xdr:rowOff>
    </xdr:from>
    <xdr:to>
      <xdr:col>24</xdr:col>
      <xdr:colOff>114300</xdr:colOff>
      <xdr:row>73</xdr:row>
      <xdr:rowOff>91622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23586</xdr:rowOff>
    </xdr:from>
    <xdr:to>
      <xdr:col>24</xdr:col>
      <xdr:colOff>25400</xdr:colOff>
      <xdr:row>80</xdr:row>
      <xdr:rowOff>88900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7395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155320</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8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138793</xdr:rowOff>
    </xdr:from>
    <xdr:to>
      <xdr:col>24</xdr:col>
      <xdr:colOff>76200</xdr:colOff>
      <xdr:row>78</xdr:row>
      <xdr:rowOff>68943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129721</xdr:rowOff>
    </xdr:from>
    <xdr:to>
      <xdr:col>19</xdr:col>
      <xdr:colOff>187325</xdr:colOff>
      <xdr:row>80</xdr:row>
      <xdr:rowOff>23586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6742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138793</xdr:rowOff>
    </xdr:from>
    <xdr:to>
      <xdr:col>20</xdr:col>
      <xdr:colOff>38100</xdr:colOff>
      <xdr:row>78</xdr:row>
      <xdr:rowOff>68943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79120</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10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129721</xdr:rowOff>
    </xdr:from>
    <xdr:to>
      <xdr:col>15</xdr:col>
      <xdr:colOff>98425</xdr:colOff>
      <xdr:row>80</xdr:row>
      <xdr:rowOff>56243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6742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29936</xdr:rowOff>
    </xdr:from>
    <xdr:to>
      <xdr:col>15</xdr:col>
      <xdr:colOff>149225</xdr:colOff>
      <xdr:row>77</xdr:row>
      <xdr:rowOff>131536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141713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34471</xdr:rowOff>
    </xdr:from>
    <xdr:to>
      <xdr:col>11</xdr:col>
      <xdr:colOff>9525</xdr:colOff>
      <xdr:row>80</xdr:row>
      <xdr:rowOff>56243</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750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21771</xdr:rowOff>
    </xdr:from>
    <xdr:to>
      <xdr:col>11</xdr:col>
      <xdr:colOff>60325</xdr:colOff>
      <xdr:row>78</xdr:row>
      <xdr:rowOff>123371</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133548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166206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9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38100</xdr:rowOff>
    </xdr:from>
    <xdr:to>
      <xdr:col>24</xdr:col>
      <xdr:colOff>76200</xdr:colOff>
      <xdr:row>80</xdr:row>
      <xdr:rowOff>139700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118127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144236</xdr:rowOff>
    </xdr:from>
    <xdr:to>
      <xdr:col>20</xdr:col>
      <xdr:colOff>38100</xdr:colOff>
      <xdr:row>80</xdr:row>
      <xdr:rowOff>74386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59163</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775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78921</xdr:rowOff>
    </xdr:from>
    <xdr:to>
      <xdr:col>15</xdr:col>
      <xdr:colOff>149225</xdr:colOff>
      <xdr:row>80</xdr:row>
      <xdr:rowOff>9071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165298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5443</xdr:rowOff>
    </xdr:from>
    <xdr:to>
      <xdr:col>11</xdr:col>
      <xdr:colOff>60325</xdr:colOff>
      <xdr:row>80</xdr:row>
      <xdr:rowOff>107043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91820</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8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155121</xdr:rowOff>
    </xdr:from>
    <xdr:to>
      <xdr:col>6</xdr:col>
      <xdr:colOff>171450</xdr:colOff>
      <xdr:row>80</xdr:row>
      <xdr:rowOff>85271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70048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前年度数値よりも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ポイント減少しているが、類似団体内・全国・青森県平均のいずれも上回っている。</a:t>
          </a:r>
        </a:p>
        <a:p>
          <a:r>
            <a:rPr kumimoji="1" lang="ja-JP" altLang="en-US" sz="1300">
              <a:latin typeface="ＭＳ Ｐゴシック" panose="020B0600070205080204" pitchFamily="50" charset="-128"/>
              <a:ea typeface="ＭＳ Ｐゴシック" panose="020B0600070205080204" pitchFamily="50" charset="-128"/>
            </a:rPr>
            <a:t>　構成する費目で見ると、前年度と比較して人件費・補助費等がが減少している。</a:t>
          </a:r>
        </a:p>
        <a:p>
          <a:r>
            <a:rPr kumimoji="1" lang="ja-JP" altLang="en-US" sz="1300">
              <a:latin typeface="ＭＳ Ｐゴシック" panose="020B0600070205080204" pitchFamily="50" charset="-128"/>
              <a:ea typeface="ＭＳ Ｐゴシック" panose="020B0600070205080204" pitchFamily="50" charset="-128"/>
            </a:rPr>
            <a:t>　今後も引き続き経常経費の見直しに努めていく。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50800</xdr:rowOff>
    </xdr:from>
    <xdr:to>
      <xdr:col>82</xdr:col>
      <xdr:colOff>107950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395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137177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50800</xdr:rowOff>
    </xdr:from>
    <xdr:to>
      <xdr:col>82</xdr:col>
      <xdr:colOff>196850</xdr:colOff>
      <xdr:row>72</xdr:row>
      <xdr:rowOff>50800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77</xdr:row>
      <xdr:rowOff>31750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19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80027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3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63500</xdr:rowOff>
    </xdr:from>
    <xdr:to>
      <xdr:col>82</xdr:col>
      <xdr:colOff>158750</xdr:colOff>
      <xdr:row>76</xdr:row>
      <xdr:rowOff>165100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77</xdr:row>
      <xdr:rowOff>31750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042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120650</xdr:rowOff>
    </xdr:from>
    <xdr:to>
      <xdr:col>73</xdr:col>
      <xdr:colOff>180975</xdr:colOff>
      <xdr:row>76</xdr:row>
      <xdr:rowOff>12700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2979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120650</xdr:rowOff>
    </xdr:from>
    <xdr:to>
      <xdr:col>74</xdr:col>
      <xdr:colOff>31750</xdr:colOff>
      <xdr:row>76</xdr:row>
      <xdr:rowOff>50800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60977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120650</xdr:rowOff>
    </xdr:from>
    <xdr:to>
      <xdr:col>69</xdr:col>
      <xdr:colOff>92075</xdr:colOff>
      <xdr:row>75</xdr:row>
      <xdr:rowOff>158750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297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107950</xdr:rowOff>
    </xdr:from>
    <xdr:to>
      <xdr:col>69</xdr:col>
      <xdr:colOff>142875</xdr:colOff>
      <xdr:row>76</xdr:row>
      <xdr:rowOff>38100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22877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101600</xdr:rowOff>
    </xdr:from>
    <xdr:to>
      <xdr:col>65</xdr:col>
      <xdr:colOff>53975</xdr:colOff>
      <xdr:row>75</xdr:row>
      <xdr:rowOff>31750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78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41927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86377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152400</xdr:rowOff>
    </xdr:from>
    <xdr:to>
      <xdr:col>78</xdr:col>
      <xdr:colOff>120650</xdr:colOff>
      <xdr:row>77</xdr:row>
      <xdr:rowOff>82550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48277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69850</xdr:rowOff>
    </xdr:from>
    <xdr:to>
      <xdr:col>69</xdr:col>
      <xdr:colOff>142875</xdr:colOff>
      <xdr:row>76</xdr:row>
      <xdr:rowOff>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69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107950</xdr:rowOff>
    </xdr:from>
    <xdr:to>
      <xdr:col>65</xdr:col>
      <xdr:colOff>53975</xdr:colOff>
      <xdr:row>76</xdr:row>
      <xdr:rowOff>38100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22877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128448</xdr:rowOff>
    </xdr:from>
    <xdr:to>
      <xdr:col>29</xdr:col>
      <xdr:colOff>127000</xdr:colOff>
      <xdr:row>18</xdr:row>
      <xdr:rowOff>166167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62023"/>
          <a:ext cx="0" cy="12378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138244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166167</xdr:rowOff>
    </xdr:from>
    <xdr:to>
      <xdr:col>30</xdr:col>
      <xdr:colOff>25400</xdr:colOff>
      <xdr:row>18</xdr:row>
      <xdr:rowOff>166167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998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43375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0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128448</xdr:rowOff>
    </xdr:from>
    <xdr:to>
      <xdr:col>30</xdr:col>
      <xdr:colOff>25400</xdr:colOff>
      <xdr:row>11</xdr:row>
      <xdr:rowOff>128448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620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121742</xdr:rowOff>
    </xdr:from>
    <xdr:to>
      <xdr:col>29</xdr:col>
      <xdr:colOff>127000</xdr:colOff>
      <xdr:row>14</xdr:row>
      <xdr:rowOff>157328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69667"/>
          <a:ext cx="647700" cy="35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19397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38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47320</xdr:rowOff>
    </xdr:from>
    <xdr:to>
      <xdr:col>29</xdr:col>
      <xdr:colOff>177800</xdr:colOff>
      <xdr:row>15</xdr:row>
      <xdr:rowOff>148920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66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93701</xdr:rowOff>
    </xdr:from>
    <xdr:to>
      <xdr:col>26</xdr:col>
      <xdr:colOff>50800</xdr:colOff>
      <xdr:row>14</xdr:row>
      <xdr:rowOff>157328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541626"/>
          <a:ext cx="698500" cy="63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59741</xdr:rowOff>
    </xdr:from>
    <xdr:to>
      <xdr:col>26</xdr:col>
      <xdr:colOff>101600</xdr:colOff>
      <xdr:row>15</xdr:row>
      <xdr:rowOff>161341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79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146118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5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93701</xdr:rowOff>
    </xdr:from>
    <xdr:to>
      <xdr:col>22</xdr:col>
      <xdr:colOff>114300</xdr:colOff>
      <xdr:row>14</xdr:row>
      <xdr:rowOff>155423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41626"/>
          <a:ext cx="698500" cy="61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119177</xdr:rowOff>
    </xdr:from>
    <xdr:to>
      <xdr:col>22</xdr:col>
      <xdr:colOff>165100</xdr:colOff>
      <xdr:row>16</xdr:row>
      <xdr:rowOff>49327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3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34104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155423</xdr:rowOff>
    </xdr:from>
    <xdr:to>
      <xdr:col>18</xdr:col>
      <xdr:colOff>177800</xdr:colOff>
      <xdr:row>15</xdr:row>
      <xdr:rowOff>66878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03348"/>
          <a:ext cx="698500" cy="82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49682</xdr:rowOff>
    </xdr:from>
    <xdr:to>
      <xdr:col>19</xdr:col>
      <xdr:colOff>38100</xdr:colOff>
      <xdr:row>15</xdr:row>
      <xdr:rowOff>151282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136059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5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55016</xdr:rowOff>
    </xdr:from>
    <xdr:to>
      <xdr:col>15</xdr:col>
      <xdr:colOff>101600</xdr:colOff>
      <xdr:row>15</xdr:row>
      <xdr:rowOff>156616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7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141393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70942</xdr:rowOff>
    </xdr:from>
    <xdr:to>
      <xdr:col>29</xdr:col>
      <xdr:colOff>177800</xdr:colOff>
      <xdr:row>15</xdr:row>
      <xdr:rowOff>1092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18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87469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106528</xdr:rowOff>
    </xdr:from>
    <xdr:to>
      <xdr:col>26</xdr:col>
      <xdr:colOff>101600</xdr:colOff>
      <xdr:row>15</xdr:row>
      <xdr:rowOff>36678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54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46855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23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42901</xdr:rowOff>
    </xdr:from>
    <xdr:to>
      <xdr:col>22</xdr:col>
      <xdr:colOff>165100</xdr:colOff>
      <xdr:row>14</xdr:row>
      <xdr:rowOff>144501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90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154678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5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104623</xdr:rowOff>
    </xdr:from>
    <xdr:to>
      <xdr:col>19</xdr:col>
      <xdr:colOff>38100</xdr:colOff>
      <xdr:row>15</xdr:row>
      <xdr:rowOff>34773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52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44950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2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16078</xdr:rowOff>
    </xdr:from>
    <xdr:to>
      <xdr:col>15</xdr:col>
      <xdr:colOff>101600</xdr:colOff>
      <xdr:row>15</xdr:row>
      <xdr:rowOff>117678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35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127855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0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161747</xdr:rowOff>
    </xdr:from>
    <xdr:to>
      <xdr:col>29</xdr:col>
      <xdr:colOff>127000</xdr:colOff>
      <xdr:row>38</xdr:row>
      <xdr:rowOff>23902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86297"/>
          <a:ext cx="0" cy="1405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338879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6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23902</xdr:rowOff>
    </xdr:from>
    <xdr:to>
      <xdr:col>30</xdr:col>
      <xdr:colOff>25400</xdr:colOff>
      <xdr:row>38</xdr:row>
      <xdr:rowOff>23902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9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76674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2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161747</xdr:rowOff>
    </xdr:from>
    <xdr:to>
      <xdr:col>30</xdr:col>
      <xdr:colOff>25400</xdr:colOff>
      <xdr:row>33</xdr:row>
      <xdr:rowOff>161747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86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320777</xdr:rowOff>
    </xdr:from>
    <xdr:to>
      <xdr:col>29</xdr:col>
      <xdr:colOff>127000</xdr:colOff>
      <xdr:row>34</xdr:row>
      <xdr:rowOff>58115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245327"/>
          <a:ext cx="647700" cy="80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131106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41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159029</xdr:rowOff>
    </xdr:from>
    <xdr:to>
      <xdr:col>29</xdr:col>
      <xdr:colOff>177800</xdr:colOff>
      <xdr:row>35</xdr:row>
      <xdr:rowOff>260629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9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318491</xdr:rowOff>
    </xdr:from>
    <xdr:to>
      <xdr:col>26</xdr:col>
      <xdr:colOff>50800</xdr:colOff>
      <xdr:row>33</xdr:row>
      <xdr:rowOff>320777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243041"/>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98984</xdr:rowOff>
    </xdr:from>
    <xdr:to>
      <xdr:col>26</xdr:col>
      <xdr:colOff>101600</xdr:colOff>
      <xdr:row>35</xdr:row>
      <xdr:rowOff>200584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709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185361</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95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318491</xdr:rowOff>
    </xdr:from>
    <xdr:to>
      <xdr:col>22</xdr:col>
      <xdr:colOff>114300</xdr:colOff>
      <xdr:row>33</xdr:row>
      <xdr:rowOff>335026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243041"/>
          <a:ext cx="698500" cy="16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15240</xdr:rowOff>
    </xdr:from>
    <xdr:to>
      <xdr:col>22</xdr:col>
      <xdr:colOff>165100</xdr:colOff>
      <xdr:row>36</xdr:row>
      <xdr:rowOff>116840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101617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270561</xdr:rowOff>
    </xdr:from>
    <xdr:to>
      <xdr:col>18</xdr:col>
      <xdr:colOff>177800</xdr:colOff>
      <xdr:row>33</xdr:row>
      <xdr:rowOff>335026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195111"/>
          <a:ext cx="698500" cy="64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296570</xdr:rowOff>
    </xdr:from>
    <xdr:to>
      <xdr:col>19</xdr:col>
      <xdr:colOff>38100</xdr:colOff>
      <xdr:row>36</xdr:row>
      <xdr:rowOff>55270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40047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187071</xdr:rowOff>
    </xdr:from>
    <xdr:to>
      <xdr:col>15</xdr:col>
      <xdr:colOff>101600</xdr:colOff>
      <xdr:row>35</xdr:row>
      <xdr:rowOff>288671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9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273448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8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7315</xdr:rowOff>
    </xdr:from>
    <xdr:to>
      <xdr:col>29</xdr:col>
      <xdr:colOff>177800</xdr:colOff>
      <xdr:row>34</xdr:row>
      <xdr:rowOff>108915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274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195292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11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269977</xdr:rowOff>
    </xdr:from>
    <xdr:to>
      <xdr:col>26</xdr:col>
      <xdr:colOff>101600</xdr:colOff>
      <xdr:row>34</xdr:row>
      <xdr:rowOff>28677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194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38854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5963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267691</xdr:rowOff>
    </xdr:from>
    <xdr:to>
      <xdr:col>22</xdr:col>
      <xdr:colOff>165100</xdr:colOff>
      <xdr:row>34</xdr:row>
      <xdr:rowOff>26391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192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36568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596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284226</xdr:rowOff>
    </xdr:from>
    <xdr:to>
      <xdr:col>19</xdr:col>
      <xdr:colOff>38100</xdr:colOff>
      <xdr:row>34</xdr:row>
      <xdr:rowOff>42926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208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53103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597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219761</xdr:rowOff>
    </xdr:from>
    <xdr:to>
      <xdr:col>15</xdr:col>
      <xdr:colOff>101600</xdr:colOff>
      <xdr:row>33</xdr:row>
      <xdr:rowOff>321361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144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160088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591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174,050
173,332
524.20
82,655,028
81,924,880
525,684
42,324,533
89,577,409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78344</xdr:rowOff>
    </xdr:from>
    <xdr:to>
      <xdr:col>24</xdr:col>
      <xdr:colOff>62865</xdr:colOff>
      <xdr:row>38</xdr:row>
      <xdr:rowOff>93980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21844"/>
          <a:ext cx="1270" cy="1387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97807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1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93980</xdr:rowOff>
    </xdr:from>
    <xdr:to>
      <xdr:col>24</xdr:col>
      <xdr:colOff>152400</xdr:colOff>
      <xdr:row>38</xdr:row>
      <xdr:rowOff>93980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0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25021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78344</xdr:rowOff>
    </xdr:from>
    <xdr:to>
      <xdr:col>24</xdr:col>
      <xdr:colOff>152400</xdr:colOff>
      <xdr:row>30</xdr:row>
      <xdr:rowOff>78344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161097</xdr:rowOff>
    </xdr:from>
    <xdr:to>
      <xdr:col>24</xdr:col>
      <xdr:colOff>63500</xdr:colOff>
      <xdr:row>38</xdr:row>
      <xdr:rowOff>92974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504747"/>
          <a:ext cx="8382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42831</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872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19954</xdr:rowOff>
    </xdr:from>
    <xdr:to>
      <xdr:col>24</xdr:col>
      <xdr:colOff>114300</xdr:colOff>
      <xdr:row>35</xdr:row>
      <xdr:rowOff>121554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2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92883</xdr:rowOff>
    </xdr:from>
    <xdr:to>
      <xdr:col>19</xdr:col>
      <xdr:colOff>177800</xdr:colOff>
      <xdr:row>38</xdr:row>
      <xdr:rowOff>92974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60798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39248</xdr:rowOff>
    </xdr:from>
    <xdr:to>
      <xdr:col>20</xdr:col>
      <xdr:colOff>38100</xdr:colOff>
      <xdr:row>35</xdr:row>
      <xdr:rowOff>140848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3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157375</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1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92883</xdr:rowOff>
    </xdr:from>
    <xdr:to>
      <xdr:col>15</xdr:col>
      <xdr:colOff>50800</xdr:colOff>
      <xdr:row>38</xdr:row>
      <xdr:rowOff>162926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607983"/>
          <a:ext cx="889000" cy="7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60920</xdr:rowOff>
    </xdr:from>
    <xdr:to>
      <xdr:col>15</xdr:col>
      <xdr:colOff>101600</xdr:colOff>
      <xdr:row>34</xdr:row>
      <xdr:rowOff>162520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8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7597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6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123789</xdr:rowOff>
    </xdr:from>
    <xdr:to>
      <xdr:col>10</xdr:col>
      <xdr:colOff>114300</xdr:colOff>
      <xdr:row>38</xdr:row>
      <xdr:rowOff>162926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467439"/>
          <a:ext cx="889000" cy="21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133797</xdr:rowOff>
    </xdr:from>
    <xdr:to>
      <xdr:col>10</xdr:col>
      <xdr:colOff>165100</xdr:colOff>
      <xdr:row>35</xdr:row>
      <xdr:rowOff>63947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96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80474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73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107736</xdr:rowOff>
    </xdr:from>
    <xdr:to>
      <xdr:col>6</xdr:col>
      <xdr:colOff>38100</xdr:colOff>
      <xdr:row>35</xdr:row>
      <xdr:rowOff>37886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93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54413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71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110297</xdr:rowOff>
    </xdr:from>
    <xdr:to>
      <xdr:col>24</xdr:col>
      <xdr:colOff>114300</xdr:colOff>
      <xdr:row>38</xdr:row>
      <xdr:rowOff>40447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5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25224</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6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42174</xdr:rowOff>
    </xdr:from>
    <xdr:to>
      <xdr:col>20</xdr:col>
      <xdr:colOff>38100</xdr:colOff>
      <xdr:row>38</xdr:row>
      <xdr:rowOff>143774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5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134901</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65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42083</xdr:rowOff>
    </xdr:from>
    <xdr:to>
      <xdr:col>15</xdr:col>
      <xdr:colOff>101600</xdr:colOff>
      <xdr:row>38</xdr:row>
      <xdr:rowOff>143683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5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134810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6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112126</xdr:rowOff>
    </xdr:from>
    <xdr:to>
      <xdr:col>10</xdr:col>
      <xdr:colOff>165100</xdr:colOff>
      <xdr:row>39</xdr:row>
      <xdr:rowOff>42276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62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33403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71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72989</xdr:rowOff>
    </xdr:from>
    <xdr:to>
      <xdr:col>6</xdr:col>
      <xdr:colOff>38100</xdr:colOff>
      <xdr:row>38</xdr:row>
      <xdr:rowOff>3139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1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165716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0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2769</xdr:rowOff>
    </xdr:from>
    <xdr:to>
      <xdr:col>24</xdr:col>
      <xdr:colOff>62865</xdr:colOff>
      <xdr:row>57</xdr:row>
      <xdr:rowOff>150406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46719"/>
          <a:ext cx="1270" cy="117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150406</xdr:rowOff>
    </xdr:from>
    <xdr:to>
      <xdr:col>24</xdr:col>
      <xdr:colOff>152400</xdr:colOff>
      <xdr:row>57</xdr:row>
      <xdr:rowOff>150406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2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120896</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2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2769</xdr:rowOff>
    </xdr:from>
    <xdr:to>
      <xdr:col>24</xdr:col>
      <xdr:colOff>152400</xdr:colOff>
      <xdr:row>51</xdr:row>
      <xdr:rowOff>2769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4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96609</xdr:rowOff>
    </xdr:from>
    <xdr:to>
      <xdr:col>24</xdr:col>
      <xdr:colOff>63500</xdr:colOff>
      <xdr:row>57</xdr:row>
      <xdr:rowOff>159093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69259"/>
          <a:ext cx="8382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152125</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10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129248</xdr:rowOff>
    </xdr:from>
    <xdr:to>
      <xdr:col>24</xdr:col>
      <xdr:colOff>114300</xdr:colOff>
      <xdr:row>56</xdr:row>
      <xdr:rowOff>59398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5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137223</xdr:rowOff>
    </xdr:from>
    <xdr:to>
      <xdr:col>19</xdr:col>
      <xdr:colOff>177800</xdr:colOff>
      <xdr:row>57</xdr:row>
      <xdr:rowOff>159093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09873"/>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160490</xdr:rowOff>
    </xdr:from>
    <xdr:to>
      <xdr:col>20</xdr:col>
      <xdr:colOff>38100</xdr:colOff>
      <xdr:row>56</xdr:row>
      <xdr:rowOff>90640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9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107167</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36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137223</xdr:rowOff>
    </xdr:from>
    <xdr:to>
      <xdr:col>15</xdr:col>
      <xdr:colOff>50800</xdr:colOff>
      <xdr:row>58</xdr:row>
      <xdr:rowOff>109944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09873"/>
          <a:ext cx="889000" cy="14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86538</xdr:rowOff>
    </xdr:from>
    <xdr:to>
      <xdr:col>15</xdr:col>
      <xdr:colOff>101600</xdr:colOff>
      <xdr:row>59</xdr:row>
      <xdr:rowOff>16688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101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109944</xdr:rowOff>
    </xdr:from>
    <xdr:to>
      <xdr:col>10</xdr:col>
      <xdr:colOff>114300</xdr:colOff>
      <xdr:row>59</xdr:row>
      <xdr:rowOff>100038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54044"/>
          <a:ext cx="8890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139802</xdr:rowOff>
    </xdr:from>
    <xdr:to>
      <xdr:col>10</xdr:col>
      <xdr:colOff>165100</xdr:colOff>
      <xdr:row>58</xdr:row>
      <xdr:rowOff>69952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1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86479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8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94729</xdr:rowOff>
    </xdr:from>
    <xdr:to>
      <xdr:col>6</xdr:col>
      <xdr:colOff>38100</xdr:colOff>
      <xdr:row>59</xdr:row>
      <xdr:rowOff>24879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41406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81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45809</xdr:rowOff>
    </xdr:from>
    <xdr:to>
      <xdr:col>24</xdr:col>
      <xdr:colOff>114300</xdr:colOff>
      <xdr:row>57</xdr:row>
      <xdr:rowOff>147409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1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132186</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3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108293</xdr:rowOff>
    </xdr:from>
    <xdr:to>
      <xdr:col>20</xdr:col>
      <xdr:colOff>38100</xdr:colOff>
      <xdr:row>58</xdr:row>
      <xdr:rowOff>38443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8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29570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97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86423</xdr:rowOff>
    </xdr:from>
    <xdr:to>
      <xdr:col>15</xdr:col>
      <xdr:colOff>101600</xdr:colOff>
      <xdr:row>58</xdr:row>
      <xdr:rowOff>16573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33100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63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59144</xdr:rowOff>
    </xdr:from>
    <xdr:to>
      <xdr:col>10</xdr:col>
      <xdr:colOff>165100</xdr:colOff>
      <xdr:row>58</xdr:row>
      <xdr:rowOff>160744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0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151871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9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49238</xdr:rowOff>
    </xdr:from>
    <xdr:to>
      <xdr:col>6</xdr:col>
      <xdr:colOff>38100</xdr:colOff>
      <xdr:row>59</xdr:row>
      <xdr:rowOff>150838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16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141965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25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10051</xdr:rowOff>
    </xdr:from>
    <xdr:to>
      <xdr:col>24</xdr:col>
      <xdr:colOff>62865</xdr:colOff>
      <xdr:row>80</xdr:row>
      <xdr:rowOff>5643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354451"/>
          <a:ext cx="1270" cy="136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9470</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72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5643</xdr:rowOff>
    </xdr:from>
    <xdr:to>
      <xdr:col>24</xdr:col>
      <xdr:colOff>152400</xdr:colOff>
      <xdr:row>80</xdr:row>
      <xdr:rowOff>5643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72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128178</xdr:rowOff>
    </xdr:from>
    <xdr:ext cx="469744"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12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10051</xdr:rowOff>
    </xdr:from>
    <xdr:to>
      <xdr:col>24</xdr:col>
      <xdr:colOff>152400</xdr:colOff>
      <xdr:row>72</xdr:row>
      <xdr:rowOff>10051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35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127453</xdr:rowOff>
    </xdr:from>
    <xdr:to>
      <xdr:col>24</xdr:col>
      <xdr:colOff>63500</xdr:colOff>
      <xdr:row>73</xdr:row>
      <xdr:rowOff>49566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2471853"/>
          <a:ext cx="838200" cy="9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28464</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05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50037</xdr:rowOff>
    </xdr:from>
    <xdr:to>
      <xdr:col>24</xdr:col>
      <xdr:colOff>114300</xdr:colOff>
      <xdr:row>76</xdr:row>
      <xdr:rowOff>151637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8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127453</xdr:rowOff>
    </xdr:from>
    <xdr:to>
      <xdr:col>19</xdr:col>
      <xdr:colOff>177800</xdr:colOff>
      <xdr:row>77</xdr:row>
      <xdr:rowOff>1560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2471853"/>
          <a:ext cx="889000" cy="73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110781</xdr:rowOff>
    </xdr:from>
    <xdr:to>
      <xdr:col>20</xdr:col>
      <xdr:colOff>38100</xdr:colOff>
      <xdr:row>77</xdr:row>
      <xdr:rowOff>40931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14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32058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23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30462</xdr:rowOff>
    </xdr:from>
    <xdr:to>
      <xdr:col>15</xdr:col>
      <xdr:colOff>50800</xdr:colOff>
      <xdr:row>77</xdr:row>
      <xdr:rowOff>1560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2203412"/>
          <a:ext cx="889000" cy="99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132497</xdr:rowOff>
    </xdr:from>
    <xdr:to>
      <xdr:col>15</xdr:col>
      <xdr:colOff>101600</xdr:colOff>
      <xdr:row>78</xdr:row>
      <xdr:rowOff>62647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3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53774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42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30462</xdr:rowOff>
    </xdr:from>
    <xdr:to>
      <xdr:col>10</xdr:col>
      <xdr:colOff>114300</xdr:colOff>
      <xdr:row>73</xdr:row>
      <xdr:rowOff>163703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2203412"/>
          <a:ext cx="889000" cy="47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151764</xdr:rowOff>
    </xdr:from>
    <xdr:to>
      <xdr:col>10</xdr:col>
      <xdr:colOff>165100</xdr:colOff>
      <xdr:row>78</xdr:row>
      <xdr:rowOff>81914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5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73041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4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160420</xdr:rowOff>
    </xdr:from>
    <xdr:to>
      <xdr:col>6</xdr:col>
      <xdr:colOff>38100</xdr:colOff>
      <xdr:row>78</xdr:row>
      <xdr:rowOff>90570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81697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5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170216</xdr:rowOff>
    </xdr:from>
    <xdr:to>
      <xdr:col>24</xdr:col>
      <xdr:colOff>114300</xdr:colOff>
      <xdr:row>73</xdr:row>
      <xdr:rowOff>100366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51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21643</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36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76653</xdr:rowOff>
    </xdr:from>
    <xdr:to>
      <xdr:col>20</xdr:col>
      <xdr:colOff>38100</xdr:colOff>
      <xdr:row>73</xdr:row>
      <xdr:rowOff>6803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42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23330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21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122210</xdr:rowOff>
    </xdr:from>
    <xdr:to>
      <xdr:col>15</xdr:col>
      <xdr:colOff>101600</xdr:colOff>
      <xdr:row>77</xdr:row>
      <xdr:rowOff>52360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15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68887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292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151112</xdr:rowOff>
    </xdr:from>
    <xdr:to>
      <xdr:col>10</xdr:col>
      <xdr:colOff>165100</xdr:colOff>
      <xdr:row>71</xdr:row>
      <xdr:rowOff>81262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215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97789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192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112903</xdr:rowOff>
    </xdr:from>
    <xdr:to>
      <xdr:col>6</xdr:col>
      <xdr:colOff>38100</xdr:colOff>
      <xdr:row>74</xdr:row>
      <xdr:rowOff>43053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26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59580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240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74413</xdr:rowOff>
    </xdr:from>
    <xdr:to>
      <xdr:col>24</xdr:col>
      <xdr:colOff>62865</xdr:colOff>
      <xdr:row>96</xdr:row>
      <xdr:rowOff>32693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76363"/>
          <a:ext cx="1270" cy="815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36520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49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32693</xdr:rowOff>
    </xdr:from>
    <xdr:to>
      <xdr:col>24</xdr:col>
      <xdr:colOff>152400</xdr:colOff>
      <xdr:row>96</xdr:row>
      <xdr:rowOff>32693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491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21090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5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74413</xdr:rowOff>
    </xdr:from>
    <xdr:to>
      <xdr:col>24</xdr:col>
      <xdr:colOff>152400</xdr:colOff>
      <xdr:row>91</xdr:row>
      <xdr:rowOff>74413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7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52467</xdr:rowOff>
    </xdr:from>
    <xdr:to>
      <xdr:col>24</xdr:col>
      <xdr:colOff>63500</xdr:colOff>
      <xdr:row>92</xdr:row>
      <xdr:rowOff>65084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5825867"/>
          <a:ext cx="838200" cy="1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61315</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06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82888</xdr:rowOff>
    </xdr:from>
    <xdr:to>
      <xdr:col>24</xdr:col>
      <xdr:colOff>114300</xdr:colOff>
      <xdr:row>94</xdr:row>
      <xdr:rowOff>13038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52467</xdr:rowOff>
    </xdr:from>
    <xdr:to>
      <xdr:col>19</xdr:col>
      <xdr:colOff>177800</xdr:colOff>
      <xdr:row>93</xdr:row>
      <xdr:rowOff>61268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825867"/>
          <a:ext cx="889000" cy="18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137043</xdr:rowOff>
    </xdr:from>
    <xdr:to>
      <xdr:col>20</xdr:col>
      <xdr:colOff>38100</xdr:colOff>
      <xdr:row>94</xdr:row>
      <xdr:rowOff>67193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08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58320</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17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61268</xdr:rowOff>
    </xdr:from>
    <xdr:to>
      <xdr:col>15</xdr:col>
      <xdr:colOff>50800</xdr:colOff>
      <xdr:row>93</xdr:row>
      <xdr:rowOff>140638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006118"/>
          <a:ext cx="889000" cy="7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168339</xdr:rowOff>
    </xdr:from>
    <xdr:to>
      <xdr:col>15</xdr:col>
      <xdr:colOff>101600</xdr:colOff>
      <xdr:row>96</xdr:row>
      <xdr:rowOff>98489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89616</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140638</xdr:rowOff>
    </xdr:from>
    <xdr:to>
      <xdr:col>10</xdr:col>
      <xdr:colOff>114300</xdr:colOff>
      <xdr:row>94</xdr:row>
      <xdr:rowOff>119835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085488"/>
          <a:ext cx="889000" cy="15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80693</xdr:rowOff>
    </xdr:from>
    <xdr:to>
      <xdr:col>10</xdr:col>
      <xdr:colOff>165100</xdr:colOff>
      <xdr:row>98</xdr:row>
      <xdr:rowOff>10843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1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1970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80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29601</xdr:rowOff>
    </xdr:from>
    <xdr:to>
      <xdr:col>6</xdr:col>
      <xdr:colOff>38100</xdr:colOff>
      <xdr:row>98</xdr:row>
      <xdr:rowOff>131201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83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122328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92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14284</xdr:rowOff>
    </xdr:from>
    <xdr:to>
      <xdr:col>24</xdr:col>
      <xdr:colOff>114300</xdr:colOff>
      <xdr:row>92</xdr:row>
      <xdr:rowOff>115884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78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37161</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639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1667</xdr:rowOff>
    </xdr:from>
    <xdr:to>
      <xdr:col>20</xdr:col>
      <xdr:colOff>38100</xdr:colOff>
      <xdr:row>92</xdr:row>
      <xdr:rowOff>103267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77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119794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55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10468</xdr:rowOff>
    </xdr:from>
    <xdr:to>
      <xdr:col>15</xdr:col>
      <xdr:colOff>101600</xdr:colOff>
      <xdr:row>93</xdr:row>
      <xdr:rowOff>112068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95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128595</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73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89838</xdr:rowOff>
    </xdr:from>
    <xdr:to>
      <xdr:col>10</xdr:col>
      <xdr:colOff>165100</xdr:colOff>
      <xdr:row>94</xdr:row>
      <xdr:rowOff>19988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0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36515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80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69035</xdr:rowOff>
    </xdr:from>
    <xdr:to>
      <xdr:col>6</xdr:col>
      <xdr:colOff>38100</xdr:colOff>
      <xdr:row>94</xdr:row>
      <xdr:rowOff>170635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1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15712</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9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105639</xdr:rowOff>
    </xdr:from>
    <xdr:to>
      <xdr:col>54</xdr:col>
      <xdr:colOff>189865</xdr:colOff>
      <xdr:row>38</xdr:row>
      <xdr:rowOff>40640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420589"/>
          <a:ext cx="1270" cy="1135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44467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40640</xdr:rowOff>
    </xdr:from>
    <xdr:to>
      <xdr:col>55</xdr:col>
      <xdr:colOff>88900</xdr:colOff>
      <xdr:row>38</xdr:row>
      <xdr:rowOff>40640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52316</xdr:rowOff>
    </xdr:from>
    <xdr:ext cx="534377"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9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105639</xdr:rowOff>
    </xdr:from>
    <xdr:to>
      <xdr:col>55</xdr:col>
      <xdr:colOff>88900</xdr:colOff>
      <xdr:row>31</xdr:row>
      <xdr:rowOff>105639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42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49175</xdr:rowOff>
    </xdr:from>
    <xdr:to>
      <xdr:col>55</xdr:col>
      <xdr:colOff>0</xdr:colOff>
      <xdr:row>32</xdr:row>
      <xdr:rowOff>161608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535575"/>
          <a:ext cx="838200" cy="1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168901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826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19024</xdr:rowOff>
    </xdr:from>
    <xdr:to>
      <xdr:col>55</xdr:col>
      <xdr:colOff>50800</xdr:colOff>
      <xdr:row>34</xdr:row>
      <xdr:rowOff>120624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8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53061</xdr:rowOff>
    </xdr:from>
    <xdr:to>
      <xdr:col>50</xdr:col>
      <xdr:colOff>114300</xdr:colOff>
      <xdr:row>32</xdr:row>
      <xdr:rowOff>49175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368011"/>
          <a:ext cx="889000" cy="1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99416</xdr:rowOff>
    </xdr:from>
    <xdr:to>
      <xdr:col>50</xdr:col>
      <xdr:colOff>165100</xdr:colOff>
      <xdr:row>35</xdr:row>
      <xdr:rowOff>29566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92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20693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147701</xdr:rowOff>
    </xdr:from>
    <xdr:to>
      <xdr:col>45</xdr:col>
      <xdr:colOff>177800</xdr:colOff>
      <xdr:row>31</xdr:row>
      <xdr:rowOff>53061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5291201"/>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2032</xdr:rowOff>
    </xdr:from>
    <xdr:to>
      <xdr:col>46</xdr:col>
      <xdr:colOff>38100</xdr:colOff>
      <xdr:row>36</xdr:row>
      <xdr:rowOff>103632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94759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147701</xdr:rowOff>
    </xdr:from>
    <xdr:to>
      <xdr:col>41</xdr:col>
      <xdr:colOff>50800</xdr:colOff>
      <xdr:row>31</xdr:row>
      <xdr:rowOff>15646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5291201"/>
          <a:ext cx="889000" cy="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65088</xdr:rowOff>
    </xdr:from>
    <xdr:to>
      <xdr:col>41</xdr:col>
      <xdr:colOff>101600</xdr:colOff>
      <xdr:row>37</xdr:row>
      <xdr:rowOff>166688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0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157815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156794</xdr:rowOff>
    </xdr:from>
    <xdr:to>
      <xdr:col>36</xdr:col>
      <xdr:colOff>165100</xdr:colOff>
      <xdr:row>36</xdr:row>
      <xdr:rowOff>86944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1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78071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5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110808</xdr:rowOff>
    </xdr:from>
    <xdr:to>
      <xdr:col>55</xdr:col>
      <xdr:colOff>50800</xdr:colOff>
      <xdr:row>33</xdr:row>
      <xdr:rowOff>40958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59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133685</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44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169825</xdr:rowOff>
    </xdr:from>
    <xdr:to>
      <xdr:col>50</xdr:col>
      <xdr:colOff>165100</xdr:colOff>
      <xdr:row>32</xdr:row>
      <xdr:rowOff>99975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4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116502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2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2261</xdr:rowOff>
    </xdr:from>
    <xdr:to>
      <xdr:col>46</xdr:col>
      <xdr:colOff>38100</xdr:colOff>
      <xdr:row>31</xdr:row>
      <xdr:rowOff>103861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29</xdr:row>
      <xdr:rowOff>120388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09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96901</xdr:rowOff>
    </xdr:from>
    <xdr:to>
      <xdr:col>41</xdr:col>
      <xdr:colOff>101600</xdr:colOff>
      <xdr:row>31</xdr:row>
      <xdr:rowOff>27051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2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43578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01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136296</xdr:rowOff>
    </xdr:from>
    <xdr:to>
      <xdr:col>36</xdr:col>
      <xdr:colOff>165100</xdr:colOff>
      <xdr:row>31</xdr:row>
      <xdr:rowOff>66446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27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82973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05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141110</xdr:rowOff>
    </xdr:from>
    <xdr:to>
      <xdr:col>54</xdr:col>
      <xdr:colOff>189865</xdr:colOff>
      <xdr:row>57</xdr:row>
      <xdr:rowOff>141357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5060"/>
          <a:ext cx="1270" cy="1028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145184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1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141357</xdr:rowOff>
    </xdr:from>
    <xdr:to>
      <xdr:col>55</xdr:col>
      <xdr:colOff>88900</xdr:colOff>
      <xdr:row>57</xdr:row>
      <xdr:rowOff>141357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1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87787</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141110</xdr:rowOff>
    </xdr:from>
    <xdr:to>
      <xdr:col>55</xdr:col>
      <xdr:colOff>88900</xdr:colOff>
      <xdr:row>51</xdr:row>
      <xdr:rowOff>141110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1568</xdr:rowOff>
    </xdr:from>
    <xdr:to>
      <xdr:col>55</xdr:col>
      <xdr:colOff>0</xdr:colOff>
      <xdr:row>54</xdr:row>
      <xdr:rowOff>35534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259868"/>
          <a:ext cx="838200" cy="3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5739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35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27312</xdr:rowOff>
    </xdr:from>
    <xdr:to>
      <xdr:col>55</xdr:col>
      <xdr:colOff>50800</xdr:colOff>
      <xdr:row>55</xdr:row>
      <xdr:rowOff>128912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4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39859</xdr:rowOff>
    </xdr:from>
    <xdr:to>
      <xdr:col>50</xdr:col>
      <xdr:colOff>114300</xdr:colOff>
      <xdr:row>54</xdr:row>
      <xdr:rowOff>35534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126709"/>
          <a:ext cx="889000" cy="16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152279</xdr:rowOff>
    </xdr:from>
    <xdr:to>
      <xdr:col>50</xdr:col>
      <xdr:colOff>165100</xdr:colOff>
      <xdr:row>56</xdr:row>
      <xdr:rowOff>82429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73556</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67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39859</xdr:rowOff>
    </xdr:from>
    <xdr:to>
      <xdr:col>45</xdr:col>
      <xdr:colOff>177800</xdr:colOff>
      <xdr:row>55</xdr:row>
      <xdr:rowOff>47365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126709"/>
          <a:ext cx="889000" cy="3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59716</xdr:rowOff>
    </xdr:from>
    <xdr:to>
      <xdr:col>46</xdr:col>
      <xdr:colOff>38100</xdr:colOff>
      <xdr:row>56</xdr:row>
      <xdr:rowOff>161316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66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152443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75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28372</xdr:rowOff>
    </xdr:from>
    <xdr:to>
      <xdr:col>41</xdr:col>
      <xdr:colOff>50800</xdr:colOff>
      <xdr:row>55</xdr:row>
      <xdr:rowOff>47365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115222"/>
          <a:ext cx="889000" cy="36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29521</xdr:rowOff>
    </xdr:from>
    <xdr:to>
      <xdr:col>41</xdr:col>
      <xdr:colOff>101600</xdr:colOff>
      <xdr:row>56</xdr:row>
      <xdr:rowOff>131121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122248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67164</xdr:rowOff>
    </xdr:from>
    <xdr:to>
      <xdr:col>36</xdr:col>
      <xdr:colOff>165100</xdr:colOff>
      <xdr:row>56</xdr:row>
      <xdr:rowOff>168764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159891</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7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122218</xdr:rowOff>
    </xdr:from>
    <xdr:to>
      <xdr:col>55</xdr:col>
      <xdr:colOff>50800</xdr:colOff>
      <xdr:row>54</xdr:row>
      <xdr:rowOff>52368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20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145095</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0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156184</xdr:rowOff>
    </xdr:from>
    <xdr:to>
      <xdr:col>50</xdr:col>
      <xdr:colOff>165100</xdr:colOff>
      <xdr:row>54</xdr:row>
      <xdr:rowOff>86334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2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102861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0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160509</xdr:rowOff>
    </xdr:from>
    <xdr:to>
      <xdr:col>46</xdr:col>
      <xdr:colOff>38100</xdr:colOff>
      <xdr:row>53</xdr:row>
      <xdr:rowOff>90659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0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107186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885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168015</xdr:rowOff>
    </xdr:from>
    <xdr:to>
      <xdr:col>41</xdr:col>
      <xdr:colOff>101600</xdr:colOff>
      <xdr:row>55</xdr:row>
      <xdr:rowOff>98165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42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114692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20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149022</xdr:rowOff>
    </xdr:from>
    <xdr:to>
      <xdr:col>36</xdr:col>
      <xdr:colOff>165100</xdr:colOff>
      <xdr:row>53</xdr:row>
      <xdr:rowOff>79172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06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95699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883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73940</xdr:rowOff>
    </xdr:from>
    <xdr:to>
      <xdr:col>54</xdr:col>
      <xdr:colOff>189865</xdr:colOff>
      <xdr:row>79</xdr:row>
      <xdr:rowOff>3073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589790"/>
          <a:ext cx="1270" cy="957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6900</xdr:rowOff>
    </xdr:from>
    <xdr:ext cx="469744"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5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3073</xdr:rowOff>
    </xdr:from>
    <xdr:to>
      <xdr:col>55</xdr:col>
      <xdr:colOff>88900</xdr:colOff>
      <xdr:row>79</xdr:row>
      <xdr:rowOff>3073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4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20617</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36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73940</xdr:rowOff>
    </xdr:from>
    <xdr:to>
      <xdr:col>55</xdr:col>
      <xdr:colOff>88900</xdr:colOff>
      <xdr:row>73</xdr:row>
      <xdr:rowOff>73940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58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39574</xdr:rowOff>
    </xdr:from>
    <xdr:to>
      <xdr:col>55</xdr:col>
      <xdr:colOff>0</xdr:colOff>
      <xdr:row>74</xdr:row>
      <xdr:rowOff>169113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383974"/>
          <a:ext cx="838200" cy="47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102951</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33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124524</xdr:rowOff>
    </xdr:from>
    <xdr:to>
      <xdr:col>55</xdr:col>
      <xdr:colOff>50800</xdr:colOff>
      <xdr:row>77</xdr:row>
      <xdr:rowOff>54674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144081</xdr:rowOff>
    </xdr:from>
    <xdr:to>
      <xdr:col>50</xdr:col>
      <xdr:colOff>114300</xdr:colOff>
      <xdr:row>72</xdr:row>
      <xdr:rowOff>39574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2145581"/>
          <a:ext cx="889000" cy="23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78994</xdr:rowOff>
    </xdr:from>
    <xdr:to>
      <xdr:col>50</xdr:col>
      <xdr:colOff>165100</xdr:colOff>
      <xdr:row>77</xdr:row>
      <xdr:rowOff>9144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0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2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144081</xdr:rowOff>
    </xdr:from>
    <xdr:to>
      <xdr:col>45</xdr:col>
      <xdr:colOff>177800</xdr:colOff>
      <xdr:row>74</xdr:row>
      <xdr:rowOff>51880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145581"/>
          <a:ext cx="889000" cy="59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30265</xdr:rowOff>
    </xdr:from>
    <xdr:to>
      <xdr:col>46</xdr:col>
      <xdr:colOff>38100</xdr:colOff>
      <xdr:row>76</xdr:row>
      <xdr:rowOff>131865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0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122992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1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168521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118313</xdr:rowOff>
    </xdr:from>
    <xdr:to>
      <xdr:col>55</xdr:col>
      <xdr:colOff>50800</xdr:colOff>
      <xdr:row>75</xdr:row>
      <xdr:rowOff>48463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280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141190</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6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160224</xdr:rowOff>
    </xdr:from>
    <xdr:to>
      <xdr:col>50</xdr:col>
      <xdr:colOff>165100</xdr:colOff>
      <xdr:row>72</xdr:row>
      <xdr:rowOff>90374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23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106901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1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93281</xdr:rowOff>
    </xdr:from>
    <xdr:to>
      <xdr:col>46</xdr:col>
      <xdr:colOff>38100</xdr:colOff>
      <xdr:row>71</xdr:row>
      <xdr:rowOff>23431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0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39958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18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1080</xdr:rowOff>
    </xdr:from>
    <xdr:to>
      <xdr:col>41</xdr:col>
      <xdr:colOff>101600</xdr:colOff>
      <xdr:row>74</xdr:row>
      <xdr:rowOff>102680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6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119207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4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144776</xdr:rowOff>
    </xdr:from>
    <xdr:to>
      <xdr:col>54</xdr:col>
      <xdr:colOff>189865</xdr:colOff>
      <xdr:row>96</xdr:row>
      <xdr:rowOff>158628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75276"/>
          <a:ext cx="1270" cy="104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162455</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62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96</xdr:row>
      <xdr:rowOff>158628</xdr:rowOff>
    </xdr:from>
    <xdr:to>
      <xdr:col>55</xdr:col>
      <xdr:colOff>88900</xdr:colOff>
      <xdr:row>96</xdr:row>
      <xdr:rowOff>158628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617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91453</xdr:rowOff>
    </xdr:from>
    <xdr:ext cx="534377"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5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144776</xdr:rowOff>
    </xdr:from>
    <xdr:to>
      <xdr:col>55</xdr:col>
      <xdr:colOff>88900</xdr:colOff>
      <xdr:row>90</xdr:row>
      <xdr:rowOff>144776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7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16439</xdr:rowOff>
    </xdr:from>
    <xdr:to>
      <xdr:col>55</xdr:col>
      <xdr:colOff>0</xdr:colOff>
      <xdr:row>94</xdr:row>
      <xdr:rowOff>41951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5789839"/>
          <a:ext cx="838200" cy="36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161693</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106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11816</xdr:rowOff>
    </xdr:from>
    <xdr:to>
      <xdr:col>55</xdr:col>
      <xdr:colOff>50800</xdr:colOff>
      <xdr:row>94</xdr:row>
      <xdr:rowOff>113416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12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163978</xdr:rowOff>
    </xdr:from>
    <xdr:to>
      <xdr:col>50</xdr:col>
      <xdr:colOff>114300</xdr:colOff>
      <xdr:row>94</xdr:row>
      <xdr:rowOff>41951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5937378"/>
          <a:ext cx="889000" cy="22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60827</xdr:rowOff>
    </xdr:from>
    <xdr:to>
      <xdr:col>50</xdr:col>
      <xdr:colOff>165100</xdr:colOff>
      <xdr:row>95</xdr:row>
      <xdr:rowOff>162427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34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153554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44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163978</xdr:rowOff>
    </xdr:from>
    <xdr:to>
      <xdr:col>45</xdr:col>
      <xdr:colOff>177800</xdr:colOff>
      <xdr:row>94</xdr:row>
      <xdr:rowOff>112359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5937378"/>
          <a:ext cx="889000" cy="29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118756</xdr:rowOff>
    </xdr:from>
    <xdr:to>
      <xdr:col>46</xdr:col>
      <xdr:colOff>38100</xdr:colOff>
      <xdr:row>97</xdr:row>
      <xdr:rowOff>48906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7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40033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7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5096</xdr:rowOff>
    </xdr:from>
    <xdr:to>
      <xdr:col>41</xdr:col>
      <xdr:colOff>101600</xdr:colOff>
      <xdr:row>96</xdr:row>
      <xdr:rowOff>106696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46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97823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55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137089</xdr:rowOff>
    </xdr:from>
    <xdr:to>
      <xdr:col>55</xdr:col>
      <xdr:colOff>50800</xdr:colOff>
      <xdr:row>92</xdr:row>
      <xdr:rowOff>67239</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57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159966</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559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162601</xdr:rowOff>
    </xdr:from>
    <xdr:to>
      <xdr:col>50</xdr:col>
      <xdr:colOff>165100</xdr:colOff>
      <xdr:row>94</xdr:row>
      <xdr:rowOff>92751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1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109278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588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113178</xdr:rowOff>
    </xdr:from>
    <xdr:to>
      <xdr:col>46</xdr:col>
      <xdr:colOff>38100</xdr:colOff>
      <xdr:row>93</xdr:row>
      <xdr:rowOff>43328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588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59855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566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61559</xdr:rowOff>
    </xdr:from>
    <xdr:to>
      <xdr:col>41</xdr:col>
      <xdr:colOff>101600</xdr:colOff>
      <xdr:row>94</xdr:row>
      <xdr:rowOff>163159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17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8236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595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131046</xdr:rowOff>
    </xdr:from>
    <xdr:to>
      <xdr:col>85</xdr:col>
      <xdr:colOff>126364</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617446"/>
          <a:ext cx="1269" cy="1167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77723</xdr:rowOff>
    </xdr:from>
    <xdr:ext cx="469744"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39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131046</xdr:rowOff>
    </xdr:from>
    <xdr:to>
      <xdr:col>86</xdr:col>
      <xdr:colOff>25400</xdr:colOff>
      <xdr:row>32</xdr:row>
      <xdr:rowOff>131046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61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1069</xdr:rowOff>
    </xdr:from>
    <xdr:ext cx="469744"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344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149642</xdr:rowOff>
    </xdr:from>
    <xdr:to>
      <xdr:col>85</xdr:col>
      <xdr:colOff>177800</xdr:colOff>
      <xdr:row>38</xdr:row>
      <xdr:rowOff>79792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49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165989</xdr:rowOff>
    </xdr:from>
    <xdr:to>
      <xdr:col>81</xdr:col>
      <xdr:colOff>50800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509639"/>
          <a:ext cx="889000" cy="27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145724</xdr:rowOff>
    </xdr:from>
    <xdr:to>
      <xdr:col>81</xdr:col>
      <xdr:colOff>101600</xdr:colOff>
      <xdr:row>39</xdr:row>
      <xdr:rowOff>75874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66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92400</xdr:rowOff>
    </xdr:from>
    <xdr:ext cx="378565"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92017" y="6436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21644</xdr:rowOff>
    </xdr:from>
    <xdr:to>
      <xdr:col>76</xdr:col>
      <xdr:colOff>114300</xdr:colOff>
      <xdr:row>37</xdr:row>
      <xdr:rowOff>165989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5336594"/>
          <a:ext cx="889000" cy="117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171359</xdr:rowOff>
    </xdr:from>
    <xdr:to>
      <xdr:col>76</xdr:col>
      <xdr:colOff>165100</xdr:colOff>
      <xdr:row>39</xdr:row>
      <xdr:rowOff>101509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68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92636</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3017" y="6779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21644</xdr:rowOff>
    </xdr:from>
    <xdr:to>
      <xdr:col>71</xdr:col>
      <xdr:colOff>177800</xdr:colOff>
      <xdr:row>35</xdr:row>
      <xdr:rowOff>132516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5336594"/>
          <a:ext cx="889000" cy="79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85961</xdr:rowOff>
    </xdr:from>
    <xdr:to>
      <xdr:col>72</xdr:col>
      <xdr:colOff>38100</xdr:colOff>
      <xdr:row>38</xdr:row>
      <xdr:rowOff>16111</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42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7238</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52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42200</xdr:rowOff>
    </xdr:from>
    <xdr:to>
      <xdr:col>67</xdr:col>
      <xdr:colOff>101600</xdr:colOff>
      <xdr:row>36</xdr:row>
      <xdr:rowOff>143800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21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134927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3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115189</xdr:rowOff>
    </xdr:from>
    <xdr:to>
      <xdr:col>76</xdr:col>
      <xdr:colOff>165100</xdr:colOff>
      <xdr:row>38</xdr:row>
      <xdr:rowOff>45339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61866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2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142294</xdr:rowOff>
    </xdr:from>
    <xdr:to>
      <xdr:col>72</xdr:col>
      <xdr:colOff>38100</xdr:colOff>
      <xdr:row>31</xdr:row>
      <xdr:rowOff>72444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528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29</xdr:row>
      <xdr:rowOff>88971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506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81716</xdr:rowOff>
    </xdr:from>
    <xdr:to>
      <xdr:col>67</xdr:col>
      <xdr:colOff>101600</xdr:colOff>
      <xdr:row>36</xdr:row>
      <xdr:rowOff>11866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08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28393</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585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22689</xdr:rowOff>
    </xdr:from>
    <xdr:to>
      <xdr:col>85</xdr:col>
      <xdr:colOff>126364</xdr:colOff>
      <xdr:row>78</xdr:row>
      <xdr:rowOff>85065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95639"/>
          <a:ext cx="1269" cy="1262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88892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6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85065</xdr:rowOff>
    </xdr:from>
    <xdr:to>
      <xdr:col>86</xdr:col>
      <xdr:colOff>25400</xdr:colOff>
      <xdr:row>78</xdr:row>
      <xdr:rowOff>85065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5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140816</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7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22689</xdr:rowOff>
    </xdr:from>
    <xdr:to>
      <xdr:col>86</xdr:col>
      <xdr:colOff>25400</xdr:colOff>
      <xdr:row>71</xdr:row>
      <xdr:rowOff>22689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23343</xdr:rowOff>
    </xdr:from>
    <xdr:to>
      <xdr:col>85</xdr:col>
      <xdr:colOff>127000</xdr:colOff>
      <xdr:row>72</xdr:row>
      <xdr:rowOff>87449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367743"/>
          <a:ext cx="838200" cy="6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2339</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689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23912</xdr:rowOff>
    </xdr:from>
    <xdr:to>
      <xdr:col>85</xdr:col>
      <xdr:colOff>177800</xdr:colOff>
      <xdr:row>74</xdr:row>
      <xdr:rowOff>125512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71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87449</xdr:rowOff>
    </xdr:from>
    <xdr:to>
      <xdr:col>81</xdr:col>
      <xdr:colOff>50800</xdr:colOff>
      <xdr:row>72</xdr:row>
      <xdr:rowOff>95613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4318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62937</xdr:rowOff>
    </xdr:from>
    <xdr:to>
      <xdr:col>81</xdr:col>
      <xdr:colOff>101600</xdr:colOff>
      <xdr:row>74</xdr:row>
      <xdr:rowOff>164537</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7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155664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4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55118</xdr:rowOff>
    </xdr:from>
    <xdr:to>
      <xdr:col>76</xdr:col>
      <xdr:colOff>114300</xdr:colOff>
      <xdr:row>72</xdr:row>
      <xdr:rowOff>95613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2399518"/>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33252</xdr:rowOff>
    </xdr:from>
    <xdr:to>
      <xdr:col>76</xdr:col>
      <xdr:colOff>165100</xdr:colOff>
      <xdr:row>75</xdr:row>
      <xdr:rowOff>134852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89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125979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55118</xdr:rowOff>
    </xdr:from>
    <xdr:to>
      <xdr:col>71</xdr:col>
      <xdr:colOff>177800</xdr:colOff>
      <xdr:row>72</xdr:row>
      <xdr:rowOff>72688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2399518"/>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6441</xdr:rowOff>
    </xdr:from>
    <xdr:to>
      <xdr:col>72</xdr:col>
      <xdr:colOff>38100</xdr:colOff>
      <xdr:row>75</xdr:row>
      <xdr:rowOff>108041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8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99168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5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149022</xdr:rowOff>
    </xdr:from>
    <xdr:to>
      <xdr:col>67</xdr:col>
      <xdr:colOff>101600</xdr:colOff>
      <xdr:row>75</xdr:row>
      <xdr:rowOff>79172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83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70299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143993</xdr:rowOff>
    </xdr:from>
    <xdr:to>
      <xdr:col>85</xdr:col>
      <xdr:colOff>177800</xdr:colOff>
      <xdr:row>72</xdr:row>
      <xdr:rowOff>74143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31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166870</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16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36649</xdr:rowOff>
    </xdr:from>
    <xdr:to>
      <xdr:col>81</xdr:col>
      <xdr:colOff>101600</xdr:colOff>
      <xdr:row>72</xdr:row>
      <xdr:rowOff>138249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38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154776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15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44813</xdr:rowOff>
    </xdr:from>
    <xdr:to>
      <xdr:col>76</xdr:col>
      <xdr:colOff>165100</xdr:colOff>
      <xdr:row>72</xdr:row>
      <xdr:rowOff>146413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38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162940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16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4318</xdr:rowOff>
    </xdr:from>
    <xdr:to>
      <xdr:col>72</xdr:col>
      <xdr:colOff>38100</xdr:colOff>
      <xdr:row>72</xdr:row>
      <xdr:rowOff>105918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3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122445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12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21888</xdr:rowOff>
    </xdr:from>
    <xdr:to>
      <xdr:col>67</xdr:col>
      <xdr:colOff>101600</xdr:colOff>
      <xdr:row>72</xdr:row>
      <xdr:rowOff>123488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3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140015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1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24532</xdr:rowOff>
    </xdr:from>
    <xdr:to>
      <xdr:col>85</xdr:col>
      <xdr:colOff>126364</xdr:colOff>
      <xdr:row>98</xdr:row>
      <xdr:rowOff>116635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55032"/>
          <a:ext cx="1269" cy="146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120462</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2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116635</xdr:rowOff>
    </xdr:from>
    <xdr:to>
      <xdr:col>86</xdr:col>
      <xdr:colOff>25400</xdr:colOff>
      <xdr:row>98</xdr:row>
      <xdr:rowOff>116635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1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142659</xdr:rowOff>
    </xdr:from>
    <xdr:ext cx="534377"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3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24532</xdr:rowOff>
    </xdr:from>
    <xdr:to>
      <xdr:col>86</xdr:col>
      <xdr:colOff>25400</xdr:colOff>
      <xdr:row>90</xdr:row>
      <xdr:rowOff>24532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5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166446</xdr:rowOff>
    </xdr:from>
    <xdr:to>
      <xdr:col>85</xdr:col>
      <xdr:colOff>127000</xdr:colOff>
      <xdr:row>98</xdr:row>
      <xdr:rowOff>73749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797096"/>
          <a:ext cx="838200" cy="7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68732</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356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45855</xdr:rowOff>
    </xdr:from>
    <xdr:to>
      <xdr:col>85</xdr:col>
      <xdr:colOff>177800</xdr:colOff>
      <xdr:row>96</xdr:row>
      <xdr:rowOff>147455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5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35527</xdr:rowOff>
    </xdr:from>
    <xdr:to>
      <xdr:col>81</xdr:col>
      <xdr:colOff>50800</xdr:colOff>
      <xdr:row>98</xdr:row>
      <xdr:rowOff>73749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837627"/>
          <a:ext cx="889000" cy="3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165526</xdr:rowOff>
    </xdr:from>
    <xdr:to>
      <xdr:col>81</xdr:col>
      <xdr:colOff>101600</xdr:colOff>
      <xdr:row>96</xdr:row>
      <xdr:rowOff>95676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45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112203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22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13674</xdr:rowOff>
    </xdr:from>
    <xdr:to>
      <xdr:col>76</xdr:col>
      <xdr:colOff>114300</xdr:colOff>
      <xdr:row>98</xdr:row>
      <xdr:rowOff>35527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15774"/>
          <a:ext cx="889000" cy="2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614</xdr:rowOff>
    </xdr:from>
    <xdr:to>
      <xdr:col>76</xdr:col>
      <xdr:colOff>165100</xdr:colOff>
      <xdr:row>97</xdr:row>
      <xdr:rowOff>102214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3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118741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4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159085</xdr:rowOff>
    </xdr:from>
    <xdr:to>
      <xdr:col>71</xdr:col>
      <xdr:colOff>177800</xdr:colOff>
      <xdr:row>98</xdr:row>
      <xdr:rowOff>13674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618285"/>
          <a:ext cx="889000" cy="19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59342</xdr:rowOff>
    </xdr:from>
    <xdr:to>
      <xdr:col>72</xdr:col>
      <xdr:colOff>38100</xdr:colOff>
      <xdr:row>97</xdr:row>
      <xdr:rowOff>160942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8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6019</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68428" y="1646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76464</xdr:rowOff>
    </xdr:from>
    <xdr:to>
      <xdr:col>67</xdr:col>
      <xdr:colOff>101600</xdr:colOff>
      <xdr:row>97</xdr:row>
      <xdr:rowOff>6614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53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23141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31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115646</xdr:rowOff>
    </xdr:from>
    <xdr:to>
      <xdr:col>85</xdr:col>
      <xdr:colOff>177800</xdr:colOff>
      <xdr:row>98</xdr:row>
      <xdr:rowOff>45796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4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30573</xdr:rowOff>
    </xdr:from>
    <xdr:ext cx="469744"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6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22949</xdr:rowOff>
    </xdr:from>
    <xdr:to>
      <xdr:col>81</xdr:col>
      <xdr:colOff>101600</xdr:colOff>
      <xdr:row>98</xdr:row>
      <xdr:rowOff>124549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2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115676</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91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156177</xdr:rowOff>
    </xdr:from>
    <xdr:to>
      <xdr:col>76</xdr:col>
      <xdr:colOff>165100</xdr:colOff>
      <xdr:row>98</xdr:row>
      <xdr:rowOff>86327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8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77454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87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134324</xdr:rowOff>
    </xdr:from>
    <xdr:to>
      <xdr:col>72</xdr:col>
      <xdr:colOff>38100</xdr:colOff>
      <xdr:row>98</xdr:row>
      <xdr:rowOff>64474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6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55601</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85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108285</xdr:rowOff>
    </xdr:from>
    <xdr:to>
      <xdr:col>67</xdr:col>
      <xdr:colOff>101600</xdr:colOff>
      <xdr:row>97</xdr:row>
      <xdr:rowOff>38435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56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29562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66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63794"/>
          <a:ext cx="1269"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148844</xdr:rowOff>
    </xdr:from>
    <xdr:to>
      <xdr:col>116</xdr:col>
      <xdr:colOff>63500</xdr:colOff>
      <xdr:row>32</xdr:row>
      <xdr:rowOff>2540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546379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50868</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223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72441</xdr:rowOff>
    </xdr:from>
    <xdr:to>
      <xdr:col>116</xdr:col>
      <xdr:colOff>114300</xdr:colOff>
      <xdr:row>37</xdr:row>
      <xdr:rowOff>2591</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24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2540</xdr:rowOff>
    </xdr:from>
    <xdr:to>
      <xdr:col>111</xdr:col>
      <xdr:colOff>177800</xdr:colOff>
      <xdr:row>32</xdr:row>
      <xdr:rowOff>49175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5488940"/>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136677</xdr:rowOff>
    </xdr:from>
    <xdr:to>
      <xdr:col>112</xdr:col>
      <xdr:colOff>38100</xdr:colOff>
      <xdr:row>37</xdr:row>
      <xdr:rowOff>66827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57954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49175</xdr:rowOff>
    </xdr:from>
    <xdr:to>
      <xdr:col>107</xdr:col>
      <xdr:colOff>50800</xdr:colOff>
      <xdr:row>32</xdr:row>
      <xdr:rowOff>55118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5535575"/>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101244</xdr:rowOff>
    </xdr:from>
    <xdr:to>
      <xdr:col>107</xdr:col>
      <xdr:colOff>101600</xdr:colOff>
      <xdr:row>38</xdr:row>
      <xdr:rowOff>31394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22521</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537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55118</xdr:rowOff>
    </xdr:from>
    <xdr:to>
      <xdr:col>102</xdr:col>
      <xdr:colOff>114300</xdr:colOff>
      <xdr:row>32</xdr:row>
      <xdr:rowOff>88493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5541518"/>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133477</xdr:rowOff>
    </xdr:from>
    <xdr:to>
      <xdr:col>102</xdr:col>
      <xdr:colOff>165100</xdr:colOff>
      <xdr:row>38</xdr:row>
      <xdr:rowOff>63627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54754</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135077</xdr:rowOff>
    </xdr:from>
    <xdr:to>
      <xdr:col>98</xdr:col>
      <xdr:colOff>38100</xdr:colOff>
      <xdr:row>38</xdr:row>
      <xdr:rowOff>65227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56354</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571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98044</xdr:rowOff>
    </xdr:from>
    <xdr:to>
      <xdr:col>116</xdr:col>
      <xdr:colOff>114300</xdr:colOff>
      <xdr:row>32</xdr:row>
      <xdr:rowOff>28194</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54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51071</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536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123190</xdr:rowOff>
    </xdr:from>
    <xdr:to>
      <xdr:col>112</xdr:col>
      <xdr:colOff>38100</xdr:colOff>
      <xdr:row>32</xdr:row>
      <xdr:rowOff>53340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54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69867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521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169825</xdr:rowOff>
    </xdr:from>
    <xdr:to>
      <xdr:col>107</xdr:col>
      <xdr:colOff>101600</xdr:colOff>
      <xdr:row>32</xdr:row>
      <xdr:rowOff>99975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54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116502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52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4318</xdr:rowOff>
    </xdr:from>
    <xdr:to>
      <xdr:col>102</xdr:col>
      <xdr:colOff>165100</xdr:colOff>
      <xdr:row>32</xdr:row>
      <xdr:rowOff>105918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54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122445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52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37693</xdr:rowOff>
    </xdr:from>
    <xdr:to>
      <xdr:col>98</xdr:col>
      <xdr:colOff>38100</xdr:colOff>
      <xdr:row>32</xdr:row>
      <xdr:rowOff>139293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552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155820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529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41663</xdr:rowOff>
    </xdr:from>
    <xdr:to>
      <xdr:col>116</xdr:col>
      <xdr:colOff>62864</xdr:colOff>
      <xdr:row>59</xdr:row>
      <xdr:rowOff>98030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14163"/>
          <a:ext cx="1269" cy="159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101857</xdr:rowOff>
    </xdr:from>
    <xdr:ext cx="313932"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7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98030</xdr:rowOff>
    </xdr:from>
    <xdr:to>
      <xdr:col>116</xdr:col>
      <xdr:colOff>152400</xdr:colOff>
      <xdr:row>59</xdr:row>
      <xdr:rowOff>98030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159790</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8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41663</xdr:rowOff>
    </xdr:from>
    <xdr:to>
      <xdr:col>116</xdr:col>
      <xdr:colOff>152400</xdr:colOff>
      <xdr:row>50</xdr:row>
      <xdr:rowOff>41663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32683</xdr:rowOff>
    </xdr:from>
    <xdr:to>
      <xdr:col>116</xdr:col>
      <xdr:colOff>63500</xdr:colOff>
      <xdr:row>58</xdr:row>
      <xdr:rowOff>33989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9976783"/>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17365</xdr:rowOff>
    </xdr:from>
    <xdr:ext cx="534377"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61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165938</xdr:rowOff>
    </xdr:from>
    <xdr:to>
      <xdr:col>116</xdr:col>
      <xdr:colOff>114300</xdr:colOff>
      <xdr:row>57</xdr:row>
      <xdr:rowOff>96088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26935</xdr:rowOff>
    </xdr:from>
    <xdr:to>
      <xdr:col>111</xdr:col>
      <xdr:colOff>177800</xdr:colOff>
      <xdr:row>58</xdr:row>
      <xdr:rowOff>32683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9971035"/>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105294</xdr:rowOff>
    </xdr:from>
    <xdr:to>
      <xdr:col>112</xdr:col>
      <xdr:colOff>38100</xdr:colOff>
      <xdr:row>57</xdr:row>
      <xdr:rowOff>35444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70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51971</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56111" y="948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26935</xdr:rowOff>
    </xdr:from>
    <xdr:to>
      <xdr:col>107</xdr:col>
      <xdr:colOff>50800</xdr:colOff>
      <xdr:row>58</xdr:row>
      <xdr:rowOff>33140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971035"/>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162477</xdr:rowOff>
    </xdr:from>
    <xdr:to>
      <xdr:col>107</xdr:col>
      <xdr:colOff>101600</xdr:colOff>
      <xdr:row>58</xdr:row>
      <xdr:rowOff>92627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3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83754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02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33140</xdr:rowOff>
    </xdr:from>
    <xdr:to>
      <xdr:col>102</xdr:col>
      <xdr:colOff>114300</xdr:colOff>
      <xdr:row>58</xdr:row>
      <xdr:rowOff>36079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977240"/>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8563</xdr:rowOff>
    </xdr:from>
    <xdr:to>
      <xdr:col>102</xdr:col>
      <xdr:colOff>165100</xdr:colOff>
      <xdr:row>58</xdr:row>
      <xdr:rowOff>110163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95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101290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04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25545</xdr:rowOff>
    </xdr:from>
    <xdr:to>
      <xdr:col>98</xdr:col>
      <xdr:colOff>38100</xdr:colOff>
      <xdr:row>58</xdr:row>
      <xdr:rowOff>127145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6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118272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06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154639</xdr:rowOff>
    </xdr:from>
    <xdr:to>
      <xdr:col>116</xdr:col>
      <xdr:colOff>114300</xdr:colOff>
      <xdr:row>58</xdr:row>
      <xdr:rowOff>84789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133066</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0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153333</xdr:rowOff>
    </xdr:from>
    <xdr:to>
      <xdr:col>112</xdr:col>
      <xdr:colOff>38100</xdr:colOff>
      <xdr:row>58</xdr:row>
      <xdr:rowOff>83483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74610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01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147585</xdr:rowOff>
    </xdr:from>
    <xdr:to>
      <xdr:col>107</xdr:col>
      <xdr:colOff>101600</xdr:colOff>
      <xdr:row>58</xdr:row>
      <xdr:rowOff>77735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94262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69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153790</xdr:rowOff>
    </xdr:from>
    <xdr:to>
      <xdr:col>102</xdr:col>
      <xdr:colOff>165100</xdr:colOff>
      <xdr:row>58</xdr:row>
      <xdr:rowOff>83940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100467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70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156729</xdr:rowOff>
    </xdr:from>
    <xdr:to>
      <xdr:col>98</xdr:col>
      <xdr:colOff>38100</xdr:colOff>
      <xdr:row>58</xdr:row>
      <xdr:rowOff>86879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2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103406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7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156068</xdr:rowOff>
    </xdr:from>
    <xdr:to>
      <xdr:col>116</xdr:col>
      <xdr:colOff>62864</xdr:colOff>
      <xdr:row>79</xdr:row>
      <xdr:rowOff>53290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57568"/>
          <a:ext cx="1269" cy="1440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57117</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0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53290</xdr:rowOff>
    </xdr:from>
    <xdr:to>
      <xdr:col>116</xdr:col>
      <xdr:colOff>152400</xdr:colOff>
      <xdr:row>79</xdr:row>
      <xdr:rowOff>53290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9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102745</xdr:rowOff>
    </xdr:from>
    <xdr:ext cx="534377"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156068</xdr:rowOff>
    </xdr:from>
    <xdr:to>
      <xdr:col>116</xdr:col>
      <xdr:colOff>152400</xdr:colOff>
      <xdr:row>70</xdr:row>
      <xdr:rowOff>156068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158537</xdr:rowOff>
    </xdr:from>
    <xdr:to>
      <xdr:col>116</xdr:col>
      <xdr:colOff>63500</xdr:colOff>
      <xdr:row>73</xdr:row>
      <xdr:rowOff>160274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502937"/>
          <a:ext cx="838200" cy="17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35323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722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56896</xdr:rowOff>
    </xdr:from>
    <xdr:to>
      <xdr:col>116</xdr:col>
      <xdr:colOff>114300</xdr:colOff>
      <xdr:row>74</xdr:row>
      <xdr:rowOff>158496</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74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158354</xdr:rowOff>
    </xdr:from>
    <xdr:to>
      <xdr:col>111</xdr:col>
      <xdr:colOff>177800</xdr:colOff>
      <xdr:row>73</xdr:row>
      <xdr:rowOff>160274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674204"/>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112126</xdr:rowOff>
    </xdr:from>
    <xdr:to>
      <xdr:col>112</xdr:col>
      <xdr:colOff>38100</xdr:colOff>
      <xdr:row>74</xdr:row>
      <xdr:rowOff>42276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6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33403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7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158354</xdr:rowOff>
    </xdr:from>
    <xdr:to>
      <xdr:col>107</xdr:col>
      <xdr:colOff>50800</xdr:colOff>
      <xdr:row>75</xdr:row>
      <xdr:rowOff>54570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674204"/>
          <a:ext cx="889000" cy="2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142666</xdr:rowOff>
    </xdr:from>
    <xdr:to>
      <xdr:col>107</xdr:col>
      <xdr:colOff>101600</xdr:colOff>
      <xdr:row>74</xdr:row>
      <xdr:rowOff>72816</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65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63943</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54570</xdr:rowOff>
    </xdr:from>
    <xdr:to>
      <xdr:col>102</xdr:col>
      <xdr:colOff>114300</xdr:colOff>
      <xdr:row>76</xdr:row>
      <xdr:rowOff>34361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913320"/>
          <a:ext cx="889000" cy="15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80762</xdr:rowOff>
    </xdr:from>
    <xdr:to>
      <xdr:col>102</xdr:col>
      <xdr:colOff>165100</xdr:colOff>
      <xdr:row>76</xdr:row>
      <xdr:rowOff>10911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395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2040</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03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166624</xdr:rowOff>
    </xdr:from>
    <xdr:to>
      <xdr:col>98</xdr:col>
      <xdr:colOff>38100</xdr:colOff>
      <xdr:row>76</xdr:row>
      <xdr:rowOff>96774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0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87901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11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107737</xdr:rowOff>
    </xdr:from>
    <xdr:to>
      <xdr:col>116</xdr:col>
      <xdr:colOff>114300</xdr:colOff>
      <xdr:row>73</xdr:row>
      <xdr:rowOff>37887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45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130614</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30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109474</xdr:rowOff>
    </xdr:from>
    <xdr:to>
      <xdr:col>112</xdr:col>
      <xdr:colOff>38100</xdr:colOff>
      <xdr:row>74</xdr:row>
      <xdr:rowOff>39624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62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56151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40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107554</xdr:rowOff>
    </xdr:from>
    <xdr:to>
      <xdr:col>107</xdr:col>
      <xdr:colOff>101600</xdr:colOff>
      <xdr:row>74</xdr:row>
      <xdr:rowOff>37704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62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54231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39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3770</xdr:rowOff>
    </xdr:from>
    <xdr:to>
      <xdr:col>102</xdr:col>
      <xdr:colOff>165100</xdr:colOff>
      <xdr:row>75</xdr:row>
      <xdr:rowOff>105370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86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121897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63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155011</xdr:rowOff>
    </xdr:from>
    <xdr:to>
      <xdr:col>98</xdr:col>
      <xdr:colOff>38100</xdr:colOff>
      <xdr:row>76</xdr:row>
      <xdr:rowOff>85161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01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101688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8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470,697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51,641</a:t>
          </a:r>
          <a:r>
            <a:rPr kumimoji="1" lang="ja-JP" altLang="en-US" sz="1300">
              <a:latin typeface="ＭＳ Ｐゴシック" panose="020B0600070205080204" pitchFamily="50" charset="-128"/>
              <a:ea typeface="ＭＳ Ｐゴシック" panose="020B0600070205080204" pitchFamily="50" charset="-128"/>
            </a:rPr>
            <a:t>円となっており、全国・青森県平均を下回っている。主な理由としては、これまで適正な定員管理・給与制度の運用に努めてきたことに加え、ごみ処理業務や消防業務等を一部事務組合で行っていることで人件費が補助費等として支出され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48,425</a:t>
          </a:r>
          <a:r>
            <a:rPr kumimoji="1" lang="ja-JP" altLang="en-US" sz="1300">
              <a:latin typeface="ＭＳ Ｐゴシック" panose="020B0600070205080204" pitchFamily="50" charset="-128"/>
              <a:ea typeface="ＭＳ Ｐゴシック" panose="020B0600070205080204" pitchFamily="50" charset="-128"/>
            </a:rPr>
            <a:t>円となっており、類似団体内・全国平均を上回っている。大きな要因としては、ごみ処理業務や消防業務等を一部事務組合で行っていることから、負担金の支出額が多いことが挙げられる。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67,251</a:t>
          </a:r>
          <a:r>
            <a:rPr kumimoji="1" lang="ja-JP" altLang="en-US" sz="1300">
              <a:latin typeface="ＭＳ Ｐゴシック" panose="020B0600070205080204" pitchFamily="50" charset="-128"/>
              <a:ea typeface="ＭＳ Ｐゴシック" panose="020B0600070205080204" pitchFamily="50" charset="-128"/>
            </a:rPr>
            <a:t>円となっており、類似団体内・全国平均を上回っている。大きな要因としては、近年の庁舎増改築等の大規模建設事業が挙げられ、今後は改修が完了していくことに伴い事業費が減少していくことが見込まれ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128,264</a:t>
          </a:r>
          <a:r>
            <a:rPr kumimoji="1" lang="ja-JP" altLang="en-US" sz="1300">
              <a:latin typeface="ＭＳ Ｐゴシック" panose="020B0600070205080204" pitchFamily="50" charset="-128"/>
              <a:ea typeface="ＭＳ Ｐゴシック" panose="020B0600070205080204" pitchFamily="50" charset="-128"/>
            </a:rPr>
            <a:t>円となっており、類似団体内・全国・青森県平均を上回っている。近年、障害者自立支援扶助費等が増加しており、今後も増加傾向は続いていくと見込まれる。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174,050
173,332
524.20
82,655,028
81,924,880
525,684
42,324,533
89,577,409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132080</xdr:rowOff>
    </xdr:from>
    <xdr:to>
      <xdr:col>24</xdr:col>
      <xdr:colOff>62865</xdr:colOff>
      <xdr:row>38</xdr:row>
      <xdr:rowOff>4445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47030"/>
          <a:ext cx="127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8272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4445</xdr:rowOff>
    </xdr:from>
    <xdr:to>
      <xdr:col>24</xdr:col>
      <xdr:colOff>152400</xdr:colOff>
      <xdr:row>38</xdr:row>
      <xdr:rowOff>4445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1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78757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2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132080</xdr:rowOff>
    </xdr:from>
    <xdr:to>
      <xdr:col>24</xdr:col>
      <xdr:colOff>152400</xdr:colOff>
      <xdr:row>31</xdr:row>
      <xdr:rowOff>132080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4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130175</xdr:rowOff>
    </xdr:from>
    <xdr:to>
      <xdr:col>24</xdr:col>
      <xdr:colOff>63500</xdr:colOff>
      <xdr:row>36</xdr:row>
      <xdr:rowOff>50165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3092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161307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19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138430</xdr:rowOff>
    </xdr:from>
    <xdr:to>
      <xdr:col>24</xdr:col>
      <xdr:colOff>114300</xdr:colOff>
      <xdr:row>35</xdr:row>
      <xdr:rowOff>68580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6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65405</xdr:rowOff>
    </xdr:from>
    <xdr:to>
      <xdr:col>19</xdr:col>
      <xdr:colOff>177800</xdr:colOff>
      <xdr:row>36</xdr:row>
      <xdr:rowOff>50165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23255"/>
          <a:ext cx="889000" cy="4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111760</xdr:rowOff>
    </xdr:from>
    <xdr:to>
      <xdr:col>20</xdr:col>
      <xdr:colOff>38100</xdr:colOff>
      <xdr:row>35</xdr:row>
      <xdr:rowOff>41910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58437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103505</xdr:rowOff>
    </xdr:from>
    <xdr:to>
      <xdr:col>15</xdr:col>
      <xdr:colOff>50800</xdr:colOff>
      <xdr:row>33</xdr:row>
      <xdr:rowOff>65405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18455"/>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85090</xdr:rowOff>
    </xdr:from>
    <xdr:to>
      <xdr:col>15</xdr:col>
      <xdr:colOff>101600</xdr:colOff>
      <xdr:row>35</xdr:row>
      <xdr:rowOff>15240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6367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63500</xdr:rowOff>
    </xdr:from>
    <xdr:to>
      <xdr:col>10</xdr:col>
      <xdr:colOff>114300</xdr:colOff>
      <xdr:row>31</xdr:row>
      <xdr:rowOff>103505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3784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75565</xdr:rowOff>
    </xdr:from>
    <xdr:to>
      <xdr:col>10</xdr:col>
      <xdr:colOff>165100</xdr:colOff>
      <xdr:row>37</xdr:row>
      <xdr:rowOff>5715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168292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107950</xdr:rowOff>
    </xdr:from>
    <xdr:to>
      <xdr:col>6</xdr:col>
      <xdr:colOff>38100</xdr:colOff>
      <xdr:row>37</xdr:row>
      <xdr:rowOff>38100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29227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79375</xdr:rowOff>
    </xdr:from>
    <xdr:to>
      <xdr:col>24</xdr:col>
      <xdr:colOff>114300</xdr:colOff>
      <xdr:row>36</xdr:row>
      <xdr:rowOff>9525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57802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5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170815</xdr:rowOff>
    </xdr:from>
    <xdr:to>
      <xdr:col>20</xdr:col>
      <xdr:colOff>38100</xdr:colOff>
      <xdr:row>36</xdr:row>
      <xdr:rowOff>100965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92092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14605</xdr:rowOff>
    </xdr:from>
    <xdr:to>
      <xdr:col>15</xdr:col>
      <xdr:colOff>101600</xdr:colOff>
      <xdr:row>33</xdr:row>
      <xdr:rowOff>116205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132732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4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52705</xdr:rowOff>
    </xdr:from>
    <xdr:to>
      <xdr:col>10</xdr:col>
      <xdr:colOff>165100</xdr:colOff>
      <xdr:row>31</xdr:row>
      <xdr:rowOff>154305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170832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1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12700</xdr:rowOff>
    </xdr:from>
    <xdr:to>
      <xdr:col>6</xdr:col>
      <xdr:colOff>38100</xdr:colOff>
      <xdr:row>31</xdr:row>
      <xdr:rowOff>114300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130827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33960</xdr:rowOff>
    </xdr:from>
    <xdr:to>
      <xdr:col>24</xdr:col>
      <xdr:colOff>62865</xdr:colOff>
      <xdr:row>59</xdr:row>
      <xdr:rowOff>24524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77910"/>
          <a:ext cx="1270" cy="136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28351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4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24524</xdr:rowOff>
    </xdr:from>
    <xdr:to>
      <xdr:col>24</xdr:col>
      <xdr:colOff>152400</xdr:colOff>
      <xdr:row>59</xdr:row>
      <xdr:rowOff>24524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4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152087</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138,826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33960</xdr:rowOff>
    </xdr:from>
    <xdr:to>
      <xdr:col>24</xdr:col>
      <xdr:colOff>152400</xdr:colOff>
      <xdr:row>51</xdr:row>
      <xdr:rowOff>33960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96507</xdr:rowOff>
    </xdr:from>
    <xdr:to>
      <xdr:col>24</xdr:col>
      <xdr:colOff>63500</xdr:colOff>
      <xdr:row>58</xdr:row>
      <xdr:rowOff>19685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869157"/>
          <a:ext cx="838200" cy="9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170680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0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147803</xdr:rowOff>
    </xdr:from>
    <xdr:to>
      <xdr:col>24</xdr:col>
      <xdr:colOff>114300</xdr:colOff>
      <xdr:row>57</xdr:row>
      <xdr:rowOff>77953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4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96507</xdr:rowOff>
    </xdr:from>
    <xdr:to>
      <xdr:col>19</xdr:col>
      <xdr:colOff>177800</xdr:colOff>
      <xdr:row>57</xdr:row>
      <xdr:rowOff>126111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69157"/>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80823</xdr:rowOff>
    </xdr:from>
    <xdr:to>
      <xdr:col>20</xdr:col>
      <xdr:colOff>38100</xdr:colOff>
      <xdr:row>57</xdr:row>
      <xdr:rowOff>10973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8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27500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5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126111</xdr:rowOff>
    </xdr:from>
    <xdr:to>
      <xdr:col>15</xdr:col>
      <xdr:colOff>50800</xdr:colOff>
      <xdr:row>58</xdr:row>
      <xdr:rowOff>65722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98761"/>
          <a:ext cx="889000" cy="11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147295</xdr:rowOff>
    </xdr:from>
    <xdr:to>
      <xdr:col>15</xdr:col>
      <xdr:colOff>101600</xdr:colOff>
      <xdr:row>58</xdr:row>
      <xdr:rowOff>77445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68572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0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169507</xdr:rowOff>
    </xdr:from>
    <xdr:to>
      <xdr:col>10</xdr:col>
      <xdr:colOff>114300</xdr:colOff>
      <xdr:row>58</xdr:row>
      <xdr:rowOff>65722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770707"/>
          <a:ext cx="889000" cy="23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51143</xdr:rowOff>
    </xdr:from>
    <xdr:to>
      <xdr:col>10</xdr:col>
      <xdr:colOff>165100</xdr:colOff>
      <xdr:row>58</xdr:row>
      <xdr:rowOff>152743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143870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104457</xdr:rowOff>
    </xdr:from>
    <xdr:to>
      <xdr:col>6</xdr:col>
      <xdr:colOff>38100</xdr:colOff>
      <xdr:row>58</xdr:row>
      <xdr:rowOff>34607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7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25734</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96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140335</xdr:rowOff>
    </xdr:from>
    <xdr:to>
      <xdr:col>24</xdr:col>
      <xdr:colOff>114300</xdr:colOff>
      <xdr:row>58</xdr:row>
      <xdr:rowOff>70485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118762</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9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45707</xdr:rowOff>
    </xdr:from>
    <xdr:to>
      <xdr:col>20</xdr:col>
      <xdr:colOff>38100</xdr:colOff>
      <xdr:row>57</xdr:row>
      <xdr:rowOff>147307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1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138434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1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75311</xdr:rowOff>
    </xdr:from>
    <xdr:to>
      <xdr:col>15</xdr:col>
      <xdr:colOff>101600</xdr:colOff>
      <xdr:row>58</xdr:row>
      <xdr:rowOff>5461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4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21988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6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14922</xdr:rowOff>
    </xdr:from>
    <xdr:to>
      <xdr:col>10</xdr:col>
      <xdr:colOff>165100</xdr:colOff>
      <xdr:row>58</xdr:row>
      <xdr:rowOff>116522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5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133049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73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118707</xdr:rowOff>
    </xdr:from>
    <xdr:to>
      <xdr:col>6</xdr:col>
      <xdr:colOff>38100</xdr:colOff>
      <xdr:row>57</xdr:row>
      <xdr:rowOff>48857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1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65384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49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92543</xdr:rowOff>
    </xdr:from>
    <xdr:to>
      <xdr:col>24</xdr:col>
      <xdr:colOff>62865</xdr:colOff>
      <xdr:row>72</xdr:row>
      <xdr:rowOff>3944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1922593"/>
          <a:ext cx="1270" cy="425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7771</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235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3944</xdr:rowOff>
    </xdr:from>
    <xdr:to>
      <xdr:col>24</xdr:col>
      <xdr:colOff>152400</xdr:colOff>
      <xdr:row>72</xdr:row>
      <xdr:rowOff>3944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4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39220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69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92543</xdr:rowOff>
    </xdr:from>
    <xdr:to>
      <xdr:col>24</xdr:col>
      <xdr:colOff>152400</xdr:colOff>
      <xdr:row>69</xdr:row>
      <xdr:rowOff>92543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1922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127715</xdr:rowOff>
    </xdr:from>
    <xdr:to>
      <xdr:col>24</xdr:col>
      <xdr:colOff>63500</xdr:colOff>
      <xdr:row>71</xdr:row>
      <xdr:rowOff>121706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129215"/>
          <a:ext cx="838200" cy="16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68960</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07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90533</xdr:rowOff>
    </xdr:from>
    <xdr:to>
      <xdr:col>24</xdr:col>
      <xdr:colOff>114300</xdr:colOff>
      <xdr:row>71</xdr:row>
      <xdr:rowOff>20683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09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121706</xdr:rowOff>
    </xdr:from>
    <xdr:to>
      <xdr:col>19</xdr:col>
      <xdr:colOff>177800</xdr:colOff>
      <xdr:row>73</xdr:row>
      <xdr:rowOff>8810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294656"/>
          <a:ext cx="889000" cy="2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70024</xdr:rowOff>
    </xdr:from>
    <xdr:to>
      <xdr:col>20</xdr:col>
      <xdr:colOff>38100</xdr:colOff>
      <xdr:row>72</xdr:row>
      <xdr:rowOff>174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2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16701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01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8810</xdr:rowOff>
    </xdr:from>
    <xdr:to>
      <xdr:col>15</xdr:col>
      <xdr:colOff>50800</xdr:colOff>
      <xdr:row>73</xdr:row>
      <xdr:rowOff>101295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524660"/>
          <a:ext cx="889000" cy="9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86092</xdr:rowOff>
    </xdr:from>
    <xdr:to>
      <xdr:col>15</xdr:col>
      <xdr:colOff>101600</xdr:colOff>
      <xdr:row>76</xdr:row>
      <xdr:rowOff>16241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4484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03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101295</xdr:rowOff>
    </xdr:from>
    <xdr:to>
      <xdr:col>10</xdr:col>
      <xdr:colOff>114300</xdr:colOff>
      <xdr:row>75</xdr:row>
      <xdr:rowOff>78207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617145"/>
          <a:ext cx="889000" cy="3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92884</xdr:rowOff>
    </xdr:from>
    <xdr:to>
      <xdr:col>10</xdr:col>
      <xdr:colOff>165100</xdr:colOff>
      <xdr:row>78</xdr:row>
      <xdr:rowOff>23034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9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14161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38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106012</xdr:rowOff>
    </xdr:from>
    <xdr:to>
      <xdr:col>6</xdr:col>
      <xdr:colOff>38100</xdr:colOff>
      <xdr:row>79</xdr:row>
      <xdr:rowOff>36162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4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27289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57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76915</xdr:rowOff>
    </xdr:from>
    <xdr:to>
      <xdr:col>24</xdr:col>
      <xdr:colOff>114300</xdr:colOff>
      <xdr:row>71</xdr:row>
      <xdr:rowOff>7065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07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99792</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192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70906</xdr:rowOff>
    </xdr:from>
    <xdr:to>
      <xdr:col>20</xdr:col>
      <xdr:colOff>38100</xdr:colOff>
      <xdr:row>72</xdr:row>
      <xdr:rowOff>1056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24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163633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33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129460</xdr:rowOff>
    </xdr:from>
    <xdr:to>
      <xdr:col>15</xdr:col>
      <xdr:colOff>101600</xdr:colOff>
      <xdr:row>73</xdr:row>
      <xdr:rowOff>59610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47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76137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24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50495</xdr:rowOff>
    </xdr:from>
    <xdr:to>
      <xdr:col>10</xdr:col>
      <xdr:colOff>165100</xdr:colOff>
      <xdr:row>73</xdr:row>
      <xdr:rowOff>152095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5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168622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34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27407</xdr:rowOff>
    </xdr:from>
    <xdr:to>
      <xdr:col>6</xdr:col>
      <xdr:colOff>38100</xdr:colOff>
      <xdr:row>75</xdr:row>
      <xdr:rowOff>129007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8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145534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65863</xdr:rowOff>
    </xdr:from>
    <xdr:to>
      <xdr:col>24</xdr:col>
      <xdr:colOff>62865</xdr:colOff>
      <xdr:row>99</xdr:row>
      <xdr:rowOff>62891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6010713"/>
          <a:ext cx="1270" cy="1025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66718</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4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62891</xdr:rowOff>
    </xdr:from>
    <xdr:to>
      <xdr:col>24</xdr:col>
      <xdr:colOff>152400</xdr:colOff>
      <xdr:row>99</xdr:row>
      <xdr:rowOff>62891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36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12540</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78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65863</xdr:rowOff>
    </xdr:from>
    <xdr:to>
      <xdr:col>24</xdr:col>
      <xdr:colOff>152400</xdr:colOff>
      <xdr:row>93</xdr:row>
      <xdr:rowOff>65863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01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109753</xdr:rowOff>
    </xdr:from>
    <xdr:to>
      <xdr:col>24</xdr:col>
      <xdr:colOff>63500</xdr:colOff>
      <xdr:row>94</xdr:row>
      <xdr:rowOff>87807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5883153"/>
          <a:ext cx="838200" cy="3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15815</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7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37388</xdr:rowOff>
    </xdr:from>
    <xdr:to>
      <xdr:col>24</xdr:col>
      <xdr:colOff>114300</xdr:colOff>
      <xdr:row>96</xdr:row>
      <xdr:rowOff>138988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9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97713</xdr:rowOff>
    </xdr:from>
    <xdr:to>
      <xdr:col>19</xdr:col>
      <xdr:colOff>177800</xdr:colOff>
      <xdr:row>92</xdr:row>
      <xdr:rowOff>109753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5528213"/>
          <a:ext cx="889000" cy="3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121286</xdr:rowOff>
    </xdr:from>
    <xdr:to>
      <xdr:col>20</xdr:col>
      <xdr:colOff>38100</xdr:colOff>
      <xdr:row>96</xdr:row>
      <xdr:rowOff>51436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0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42563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0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97713</xdr:rowOff>
    </xdr:from>
    <xdr:to>
      <xdr:col>15</xdr:col>
      <xdr:colOff>50800</xdr:colOff>
      <xdr:row>92</xdr:row>
      <xdr:rowOff>28372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5528213"/>
          <a:ext cx="889000" cy="27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23597</xdr:rowOff>
    </xdr:from>
    <xdr:to>
      <xdr:col>15</xdr:col>
      <xdr:colOff>101600</xdr:colOff>
      <xdr:row>95</xdr:row>
      <xdr:rowOff>125197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3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116324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4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14960</xdr:rowOff>
    </xdr:from>
    <xdr:to>
      <xdr:col>10</xdr:col>
      <xdr:colOff>114300</xdr:colOff>
      <xdr:row>92</xdr:row>
      <xdr:rowOff>28372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5788360"/>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52629</xdr:rowOff>
    </xdr:from>
    <xdr:to>
      <xdr:col>10</xdr:col>
      <xdr:colOff>165100</xdr:colOff>
      <xdr:row>94</xdr:row>
      <xdr:rowOff>154229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1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145356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2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146431</xdr:rowOff>
    </xdr:from>
    <xdr:to>
      <xdr:col>6</xdr:col>
      <xdr:colOff>38100</xdr:colOff>
      <xdr:row>95</xdr:row>
      <xdr:rowOff>76581</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2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67708</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5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37007</xdr:rowOff>
    </xdr:from>
    <xdr:to>
      <xdr:col>24</xdr:col>
      <xdr:colOff>114300</xdr:colOff>
      <xdr:row>94</xdr:row>
      <xdr:rowOff>138607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1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59884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00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58953</xdr:rowOff>
    </xdr:from>
    <xdr:to>
      <xdr:col>20</xdr:col>
      <xdr:colOff>38100</xdr:colOff>
      <xdr:row>92</xdr:row>
      <xdr:rowOff>160553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583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5630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56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46913</xdr:rowOff>
    </xdr:from>
    <xdr:to>
      <xdr:col>15</xdr:col>
      <xdr:colOff>101600</xdr:colOff>
      <xdr:row>90</xdr:row>
      <xdr:rowOff>148513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54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88</xdr:row>
      <xdr:rowOff>165040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52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149022</xdr:rowOff>
    </xdr:from>
    <xdr:to>
      <xdr:col>10</xdr:col>
      <xdr:colOff>165100</xdr:colOff>
      <xdr:row>92</xdr:row>
      <xdr:rowOff>79172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575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95699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552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135610</xdr:rowOff>
    </xdr:from>
    <xdr:to>
      <xdr:col>6</xdr:col>
      <xdr:colOff>38100</xdr:colOff>
      <xdr:row>92</xdr:row>
      <xdr:rowOff>65760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57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82287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551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34</xdr:row>
      <xdr:rowOff>160763</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5641</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160927</xdr:rowOff>
    </xdr:from>
    <xdr:to>
      <xdr:col>54</xdr:col>
      <xdr:colOff>189865</xdr:colOff>
      <xdr:row>39</xdr:row>
      <xdr:rowOff>33565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475877"/>
          <a:ext cx="1270" cy="124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37392</xdr:rowOff>
    </xdr:from>
    <xdr:ext cx="313932"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23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33565</xdr:rowOff>
    </xdr:from>
    <xdr:to>
      <xdr:col>55</xdr:col>
      <xdr:colOff>88900</xdr:colOff>
      <xdr:row>39</xdr:row>
      <xdr:rowOff>33565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20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107604</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25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160927</xdr:rowOff>
    </xdr:from>
    <xdr:to>
      <xdr:col>55</xdr:col>
      <xdr:colOff>88900</xdr:colOff>
      <xdr:row>31</xdr:row>
      <xdr:rowOff>160927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475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44450</xdr:rowOff>
    </xdr:from>
    <xdr:to>
      <xdr:col>55</xdr:col>
      <xdr:colOff>0</xdr:colOff>
      <xdr:row>37</xdr:row>
      <xdr:rowOff>97790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3881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67690</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589699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44813</xdr:rowOff>
    </xdr:from>
    <xdr:to>
      <xdr:col>55</xdr:col>
      <xdr:colOff>50800</xdr:colOff>
      <xdr:row>35</xdr:row>
      <xdr:rowOff>146413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04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44450</xdr:rowOff>
    </xdr:from>
    <xdr:to>
      <xdr:col>50</xdr:col>
      <xdr:colOff>114300</xdr:colOff>
      <xdr:row>37</xdr:row>
      <xdr:rowOff>80373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3881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45901</xdr:rowOff>
    </xdr:from>
    <xdr:to>
      <xdr:col>50</xdr:col>
      <xdr:colOff>165100</xdr:colOff>
      <xdr:row>35</xdr:row>
      <xdr:rowOff>147501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04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164028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5821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77107</xdr:rowOff>
    </xdr:from>
    <xdr:to>
      <xdr:col>45</xdr:col>
      <xdr:colOff>177800</xdr:colOff>
      <xdr:row>37</xdr:row>
      <xdr:rowOff>80373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4207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33927</xdr:rowOff>
    </xdr:from>
    <xdr:to>
      <xdr:col>46</xdr:col>
      <xdr:colOff>38100</xdr:colOff>
      <xdr:row>33</xdr:row>
      <xdr:rowOff>135527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56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152054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546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48260</xdr:rowOff>
    </xdr:from>
    <xdr:to>
      <xdr:col>41</xdr:col>
      <xdr:colOff>50800</xdr:colOff>
      <xdr:row>37</xdr:row>
      <xdr:rowOff>77107</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5534660"/>
          <a:ext cx="889000" cy="88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1270</xdr:rowOff>
    </xdr:from>
    <xdr:to>
      <xdr:col>41</xdr:col>
      <xdr:colOff>101600</xdr:colOff>
      <xdr:row>33</xdr:row>
      <xdr:rowOff>102870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56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119397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543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122646</xdr:rowOff>
    </xdr:from>
    <xdr:to>
      <xdr:col>36</xdr:col>
      <xdr:colOff>165100</xdr:colOff>
      <xdr:row>31</xdr:row>
      <xdr:rowOff>52796</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526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69323</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504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46990</xdr:rowOff>
    </xdr:from>
    <xdr:to>
      <xdr:col>55</xdr:col>
      <xdr:colOff>50800</xdr:colOff>
      <xdr:row>37</xdr:row>
      <xdr:rowOff>148590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25417</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36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165100</xdr:rowOff>
    </xdr:from>
    <xdr:to>
      <xdr:col>50</xdr:col>
      <xdr:colOff>165100</xdr:colOff>
      <xdr:row>37</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86377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430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29573</xdr:rowOff>
    </xdr:from>
    <xdr:to>
      <xdr:col>46</xdr:col>
      <xdr:colOff>38100</xdr:colOff>
      <xdr:row>37</xdr:row>
      <xdr:rowOff>131173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37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122300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465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26307</xdr:rowOff>
    </xdr:from>
    <xdr:to>
      <xdr:col>41</xdr:col>
      <xdr:colOff>101600</xdr:colOff>
      <xdr:row>37</xdr:row>
      <xdr:rowOff>127907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3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119034</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46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168910</xdr:rowOff>
    </xdr:from>
    <xdr:to>
      <xdr:col>36</xdr:col>
      <xdr:colOff>165100</xdr:colOff>
      <xdr:row>32</xdr:row>
      <xdr:rowOff>99060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4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90187</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557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15708</xdr:rowOff>
    </xdr:from>
    <xdr:to>
      <xdr:col>54</xdr:col>
      <xdr:colOff>189865</xdr:colOff>
      <xdr:row>58</xdr:row>
      <xdr:rowOff>112360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9658"/>
          <a:ext cx="1270" cy="129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116187</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60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112360</xdr:rowOff>
    </xdr:from>
    <xdr:to>
      <xdr:col>55</xdr:col>
      <xdr:colOff>88900</xdr:colOff>
      <xdr:row>58</xdr:row>
      <xdr:rowOff>112360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5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133835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15708</xdr:rowOff>
    </xdr:from>
    <xdr:to>
      <xdr:col>55</xdr:col>
      <xdr:colOff>88900</xdr:colOff>
      <xdr:row>51</xdr:row>
      <xdr:rowOff>15708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17993</xdr:rowOff>
    </xdr:from>
    <xdr:to>
      <xdr:col>55</xdr:col>
      <xdr:colOff>0</xdr:colOff>
      <xdr:row>55</xdr:row>
      <xdr:rowOff>67371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276293"/>
          <a:ext cx="838200" cy="2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124431</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38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146004</xdr:rowOff>
    </xdr:from>
    <xdr:to>
      <xdr:col>55</xdr:col>
      <xdr:colOff>50800</xdr:colOff>
      <xdr:row>55</xdr:row>
      <xdr:rowOff>76154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40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67371</xdr:rowOff>
    </xdr:from>
    <xdr:to>
      <xdr:col>50</xdr:col>
      <xdr:colOff>114300</xdr:colOff>
      <xdr:row>56</xdr:row>
      <xdr:rowOff>83053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497121"/>
          <a:ext cx="889000" cy="18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127213</xdr:rowOff>
    </xdr:from>
    <xdr:to>
      <xdr:col>50</xdr:col>
      <xdr:colOff>165100</xdr:colOff>
      <xdr:row>56</xdr:row>
      <xdr:rowOff>57363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55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48490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64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62571</xdr:rowOff>
    </xdr:from>
    <xdr:to>
      <xdr:col>45</xdr:col>
      <xdr:colOff>177800</xdr:colOff>
      <xdr:row>56</xdr:row>
      <xdr:rowOff>83053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492321"/>
          <a:ext cx="889000" cy="19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153136</xdr:rowOff>
    </xdr:from>
    <xdr:to>
      <xdr:col>46</xdr:col>
      <xdr:colOff>38100</xdr:colOff>
      <xdr:row>57</xdr:row>
      <xdr:rowOff>83286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74413</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84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62571</xdr:rowOff>
    </xdr:from>
    <xdr:to>
      <xdr:col>41</xdr:col>
      <xdr:colOff>50800</xdr:colOff>
      <xdr:row>56</xdr:row>
      <xdr:rowOff>120589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492321"/>
          <a:ext cx="889000" cy="22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25440</xdr:rowOff>
    </xdr:from>
    <xdr:to>
      <xdr:col>41</xdr:col>
      <xdr:colOff>101600</xdr:colOff>
      <xdr:row>57</xdr:row>
      <xdr:rowOff>127040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118167</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170921</xdr:rowOff>
    </xdr:from>
    <xdr:to>
      <xdr:col>36</xdr:col>
      <xdr:colOff>165100</xdr:colOff>
      <xdr:row>57</xdr:row>
      <xdr:rowOff>101071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7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92198</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86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138643</xdr:rowOff>
    </xdr:from>
    <xdr:to>
      <xdr:col>55</xdr:col>
      <xdr:colOff>50800</xdr:colOff>
      <xdr:row>54</xdr:row>
      <xdr:rowOff>68793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22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161520</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07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16571</xdr:rowOff>
    </xdr:from>
    <xdr:to>
      <xdr:col>50</xdr:col>
      <xdr:colOff>165100</xdr:colOff>
      <xdr:row>55</xdr:row>
      <xdr:rowOff>118171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44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134698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22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32253</xdr:rowOff>
    </xdr:from>
    <xdr:to>
      <xdr:col>46</xdr:col>
      <xdr:colOff>38100</xdr:colOff>
      <xdr:row>56</xdr:row>
      <xdr:rowOff>133853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6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150380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40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11771</xdr:rowOff>
    </xdr:from>
    <xdr:to>
      <xdr:col>41</xdr:col>
      <xdr:colOff>101600</xdr:colOff>
      <xdr:row>55</xdr:row>
      <xdr:rowOff>113371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44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129898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2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69789</xdr:rowOff>
    </xdr:from>
    <xdr:to>
      <xdr:col>36</xdr:col>
      <xdr:colOff>165100</xdr:colOff>
      <xdr:row>56</xdr:row>
      <xdr:rowOff>171389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6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16466</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944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57959</xdr:rowOff>
    </xdr:from>
    <xdr:to>
      <xdr:col>54</xdr:col>
      <xdr:colOff>189865</xdr:colOff>
      <xdr:row>79</xdr:row>
      <xdr:rowOff>52277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230909"/>
          <a:ext cx="1270" cy="136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56104</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60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52277</xdr:rowOff>
    </xdr:from>
    <xdr:to>
      <xdr:col>55</xdr:col>
      <xdr:colOff>88900</xdr:colOff>
      <xdr:row>79</xdr:row>
      <xdr:rowOff>52277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96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4636</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200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57959</xdr:rowOff>
    </xdr:from>
    <xdr:to>
      <xdr:col>55</xdr:col>
      <xdr:colOff>88900</xdr:colOff>
      <xdr:row>71</xdr:row>
      <xdr:rowOff>57959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23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89212</xdr:rowOff>
    </xdr:from>
    <xdr:to>
      <xdr:col>55</xdr:col>
      <xdr:colOff>0</xdr:colOff>
      <xdr:row>76</xdr:row>
      <xdr:rowOff>117166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119412"/>
          <a:ext cx="838200" cy="2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67200</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292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44323</xdr:rowOff>
    </xdr:from>
    <xdr:to>
      <xdr:col>55</xdr:col>
      <xdr:colOff>50800</xdr:colOff>
      <xdr:row>76</xdr:row>
      <xdr:rowOff>145923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29711</xdr:rowOff>
    </xdr:from>
    <xdr:to>
      <xdr:col>50</xdr:col>
      <xdr:colOff>114300</xdr:colOff>
      <xdr:row>76</xdr:row>
      <xdr:rowOff>89212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8750300" y="13059911"/>
          <a:ext cx="889000" cy="5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57321</xdr:rowOff>
    </xdr:from>
    <xdr:to>
      <xdr:col>50</xdr:col>
      <xdr:colOff>165100</xdr:colOff>
      <xdr:row>76</xdr:row>
      <xdr:rowOff>158921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0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150048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18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29711</xdr:rowOff>
    </xdr:from>
    <xdr:to>
      <xdr:col>45</xdr:col>
      <xdr:colOff>177800</xdr:colOff>
      <xdr:row>76</xdr:row>
      <xdr:rowOff>42252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059911"/>
          <a:ext cx="8890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68621</xdr:rowOff>
    </xdr:from>
    <xdr:to>
      <xdr:col>46</xdr:col>
      <xdr:colOff>38100</xdr:colOff>
      <xdr:row>77</xdr:row>
      <xdr:rowOff>170221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27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161348</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15428" y="1336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42252</xdr:rowOff>
    </xdr:from>
    <xdr:to>
      <xdr:col>41</xdr:col>
      <xdr:colOff>50800</xdr:colOff>
      <xdr:row>76</xdr:row>
      <xdr:rowOff>95058</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072452"/>
          <a:ext cx="8890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118945</xdr:rowOff>
    </xdr:from>
    <xdr:to>
      <xdr:col>41</xdr:col>
      <xdr:colOff>101600</xdr:colOff>
      <xdr:row>78</xdr:row>
      <xdr:rowOff>49095</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32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40222</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26428" y="1341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129265</xdr:rowOff>
    </xdr:from>
    <xdr:to>
      <xdr:col>36</xdr:col>
      <xdr:colOff>165100</xdr:colOff>
      <xdr:row>78</xdr:row>
      <xdr:rowOff>59415</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33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50542</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37428" y="1342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66366</xdr:rowOff>
    </xdr:from>
    <xdr:to>
      <xdr:col>55</xdr:col>
      <xdr:colOff>50800</xdr:colOff>
      <xdr:row>76</xdr:row>
      <xdr:rowOff>167966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0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44793</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07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38412</xdr:rowOff>
    </xdr:from>
    <xdr:to>
      <xdr:col>50</xdr:col>
      <xdr:colOff>165100</xdr:colOff>
      <xdr:row>76</xdr:row>
      <xdr:rowOff>140012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06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156539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284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150361</xdr:rowOff>
    </xdr:from>
    <xdr:to>
      <xdr:col>46</xdr:col>
      <xdr:colOff>38100</xdr:colOff>
      <xdr:row>76</xdr:row>
      <xdr:rowOff>80511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00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97038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27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162902</xdr:rowOff>
    </xdr:from>
    <xdr:to>
      <xdr:col>41</xdr:col>
      <xdr:colOff>101600</xdr:colOff>
      <xdr:row>76</xdr:row>
      <xdr:rowOff>93052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0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109578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27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44258</xdr:rowOff>
    </xdr:from>
    <xdr:to>
      <xdr:col>36</xdr:col>
      <xdr:colOff>165100</xdr:colOff>
      <xdr:row>76</xdr:row>
      <xdr:rowOff>145858</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07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162385</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284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14884</xdr:rowOff>
    </xdr:from>
    <xdr:to>
      <xdr:col>54</xdr:col>
      <xdr:colOff>189865</xdr:colOff>
      <xdr:row>98</xdr:row>
      <xdr:rowOff>90911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45384"/>
          <a:ext cx="1270" cy="144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94738</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90911</xdr:rowOff>
    </xdr:from>
    <xdr:to>
      <xdr:col>55</xdr:col>
      <xdr:colOff>88900</xdr:colOff>
      <xdr:row>98</xdr:row>
      <xdr:rowOff>90911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133011</xdr:rowOff>
    </xdr:from>
    <xdr:ext cx="534377"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22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14884</xdr:rowOff>
    </xdr:from>
    <xdr:to>
      <xdr:col>55</xdr:col>
      <xdr:colOff>88900</xdr:colOff>
      <xdr:row>90</xdr:row>
      <xdr:rowOff>14884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4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159719</xdr:rowOff>
    </xdr:from>
    <xdr:to>
      <xdr:col>55</xdr:col>
      <xdr:colOff>0</xdr:colOff>
      <xdr:row>92</xdr:row>
      <xdr:rowOff>95548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5761669"/>
          <a:ext cx="838200" cy="10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93583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038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115156</xdr:rowOff>
    </xdr:from>
    <xdr:to>
      <xdr:col>55</xdr:col>
      <xdr:colOff>50800</xdr:colOff>
      <xdr:row>94</xdr:row>
      <xdr:rowOff>45306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0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142966</xdr:rowOff>
    </xdr:from>
    <xdr:to>
      <xdr:col>50</xdr:col>
      <xdr:colOff>114300</xdr:colOff>
      <xdr:row>92</xdr:row>
      <xdr:rowOff>95548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5744916"/>
          <a:ext cx="889000" cy="12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127860</xdr:rowOff>
    </xdr:from>
    <xdr:to>
      <xdr:col>50</xdr:col>
      <xdr:colOff>165100</xdr:colOff>
      <xdr:row>95</xdr:row>
      <xdr:rowOff>58010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24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49137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3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142966</xdr:rowOff>
    </xdr:from>
    <xdr:to>
      <xdr:col>45</xdr:col>
      <xdr:colOff>177800</xdr:colOff>
      <xdr:row>92</xdr:row>
      <xdr:rowOff>133364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5744916"/>
          <a:ext cx="889000" cy="16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147455</xdr:rowOff>
    </xdr:from>
    <xdr:to>
      <xdr:col>46</xdr:col>
      <xdr:colOff>38100</xdr:colOff>
      <xdr:row>96</xdr:row>
      <xdr:rowOff>77605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4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68732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52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125560</xdr:rowOff>
    </xdr:from>
    <xdr:to>
      <xdr:col>41</xdr:col>
      <xdr:colOff>50800</xdr:colOff>
      <xdr:row>92</xdr:row>
      <xdr:rowOff>133364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5898960"/>
          <a:ext cx="8890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139779</xdr:rowOff>
    </xdr:from>
    <xdr:to>
      <xdr:col>41</xdr:col>
      <xdr:colOff>101600</xdr:colOff>
      <xdr:row>96</xdr:row>
      <xdr:rowOff>69929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61056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52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93439</xdr:rowOff>
    </xdr:from>
    <xdr:to>
      <xdr:col>36</xdr:col>
      <xdr:colOff>165100</xdr:colOff>
      <xdr:row>96</xdr:row>
      <xdr:rowOff>23589</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3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14716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47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108919</xdr:rowOff>
    </xdr:from>
    <xdr:to>
      <xdr:col>55</xdr:col>
      <xdr:colOff>50800</xdr:colOff>
      <xdr:row>92</xdr:row>
      <xdr:rowOff>39069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571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131796</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556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44748</xdr:rowOff>
    </xdr:from>
    <xdr:to>
      <xdr:col>50</xdr:col>
      <xdr:colOff>165100</xdr:colOff>
      <xdr:row>92</xdr:row>
      <xdr:rowOff>146348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58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162875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559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92166</xdr:rowOff>
    </xdr:from>
    <xdr:to>
      <xdr:col>46</xdr:col>
      <xdr:colOff>38100</xdr:colOff>
      <xdr:row>92</xdr:row>
      <xdr:rowOff>22316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569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38843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546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82564</xdr:rowOff>
    </xdr:from>
    <xdr:to>
      <xdr:col>41</xdr:col>
      <xdr:colOff>101600</xdr:colOff>
      <xdr:row>93</xdr:row>
      <xdr:rowOff>12714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585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29241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563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74760</xdr:rowOff>
    </xdr:from>
    <xdr:to>
      <xdr:col>36</xdr:col>
      <xdr:colOff>165100</xdr:colOff>
      <xdr:row>93</xdr:row>
      <xdr:rowOff>4910</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584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21437</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562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38926</xdr:rowOff>
    </xdr:from>
    <xdr:to>
      <xdr:col>85</xdr:col>
      <xdr:colOff>126364</xdr:colOff>
      <xdr:row>39</xdr:row>
      <xdr:rowOff>90170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53876"/>
          <a:ext cx="1269" cy="1422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93997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8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90170</xdr:rowOff>
    </xdr:from>
    <xdr:to>
      <xdr:col>86</xdr:col>
      <xdr:colOff>25400</xdr:colOff>
      <xdr:row>39</xdr:row>
      <xdr:rowOff>90170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157053</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2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38926</xdr:rowOff>
    </xdr:from>
    <xdr:to>
      <xdr:col>86</xdr:col>
      <xdr:colOff>25400</xdr:colOff>
      <xdr:row>31</xdr:row>
      <xdr:rowOff>38926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5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120650</xdr:rowOff>
    </xdr:from>
    <xdr:to>
      <xdr:col>85</xdr:col>
      <xdr:colOff>127000</xdr:colOff>
      <xdr:row>38</xdr:row>
      <xdr:rowOff>18161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464300"/>
          <a:ext cx="8382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136923</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137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114046</xdr:rowOff>
    </xdr:from>
    <xdr:to>
      <xdr:col>85</xdr:col>
      <xdr:colOff>177800</xdr:colOff>
      <xdr:row>37</xdr:row>
      <xdr:rowOff>44196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124651</xdr:rowOff>
    </xdr:from>
    <xdr:to>
      <xdr:col>81</xdr:col>
      <xdr:colOff>50800</xdr:colOff>
      <xdr:row>38</xdr:row>
      <xdr:rowOff>18161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468301"/>
          <a:ext cx="889000" cy="6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89662</xdr:rowOff>
    </xdr:from>
    <xdr:to>
      <xdr:col>81</xdr:col>
      <xdr:colOff>101600</xdr:colOff>
      <xdr:row>37</xdr:row>
      <xdr:rowOff>19812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36339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78549</xdr:rowOff>
    </xdr:from>
    <xdr:to>
      <xdr:col>76</xdr:col>
      <xdr:colOff>114300</xdr:colOff>
      <xdr:row>37</xdr:row>
      <xdr:rowOff>124651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5907849"/>
          <a:ext cx="889000" cy="5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2032</xdr:rowOff>
    </xdr:from>
    <xdr:to>
      <xdr:col>76</xdr:col>
      <xdr:colOff>165100</xdr:colOff>
      <xdr:row>37</xdr:row>
      <xdr:rowOff>103632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120159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60833</xdr:rowOff>
    </xdr:from>
    <xdr:to>
      <xdr:col>71</xdr:col>
      <xdr:colOff>177800</xdr:colOff>
      <xdr:row>34</xdr:row>
      <xdr:rowOff>78549</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5890133"/>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60706</xdr:rowOff>
    </xdr:from>
    <xdr:to>
      <xdr:col>72</xdr:col>
      <xdr:colOff>38100</xdr:colOff>
      <xdr:row>37</xdr:row>
      <xdr:rowOff>162306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153433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9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115189</xdr:rowOff>
    </xdr:from>
    <xdr:to>
      <xdr:col>67</xdr:col>
      <xdr:colOff>101600</xdr:colOff>
      <xdr:row>38</xdr:row>
      <xdr:rowOff>45339</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36466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5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69850</xdr:rowOff>
    </xdr:from>
    <xdr:to>
      <xdr:col>85</xdr:col>
      <xdr:colOff>177800</xdr:colOff>
      <xdr:row>38</xdr:row>
      <xdr:rowOff>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48277</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39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138811</xdr:rowOff>
    </xdr:from>
    <xdr:to>
      <xdr:col>81</xdr:col>
      <xdr:colOff>101600</xdr:colOff>
      <xdr:row>38</xdr:row>
      <xdr:rowOff>68961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4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60088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57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73851</xdr:rowOff>
    </xdr:from>
    <xdr:to>
      <xdr:col>76</xdr:col>
      <xdr:colOff>165100</xdr:colOff>
      <xdr:row>38</xdr:row>
      <xdr:rowOff>4001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4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166578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51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27749</xdr:rowOff>
    </xdr:from>
    <xdr:to>
      <xdr:col>72</xdr:col>
      <xdr:colOff>38100</xdr:colOff>
      <xdr:row>34</xdr:row>
      <xdr:rowOff>129349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585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145876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6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10033</xdr:rowOff>
    </xdr:from>
    <xdr:to>
      <xdr:col>67</xdr:col>
      <xdr:colOff>101600</xdr:colOff>
      <xdr:row>34</xdr:row>
      <xdr:rowOff>111633</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58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128160</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561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77155</xdr:rowOff>
    </xdr:from>
    <xdr:to>
      <xdr:col>85</xdr:col>
      <xdr:colOff>126364</xdr:colOff>
      <xdr:row>58</xdr:row>
      <xdr:rowOff>21971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9164005"/>
          <a:ext cx="1269" cy="802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23832</xdr:rowOff>
    </xdr:from>
    <xdr:ext cx="534377"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93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77155</xdr:rowOff>
    </xdr:from>
    <xdr:to>
      <xdr:col>86</xdr:col>
      <xdr:colOff>25400</xdr:colOff>
      <xdr:row>53</xdr:row>
      <xdr:rowOff>77155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916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77155</xdr:rowOff>
    </xdr:from>
    <xdr:to>
      <xdr:col>85</xdr:col>
      <xdr:colOff>127000</xdr:colOff>
      <xdr:row>54</xdr:row>
      <xdr:rowOff>128224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164005"/>
          <a:ext cx="838200" cy="22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55486</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48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77059</xdr:rowOff>
    </xdr:from>
    <xdr:to>
      <xdr:col>85</xdr:col>
      <xdr:colOff>177800</xdr:colOff>
      <xdr:row>56</xdr:row>
      <xdr:rowOff>7209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5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40442</xdr:rowOff>
    </xdr:from>
    <xdr:to>
      <xdr:col>81</xdr:col>
      <xdr:colOff>50800</xdr:colOff>
      <xdr:row>54</xdr:row>
      <xdr:rowOff>128224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127292"/>
          <a:ext cx="889000" cy="25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128494</xdr:rowOff>
    </xdr:from>
    <xdr:to>
      <xdr:col>81</xdr:col>
      <xdr:colOff>101600</xdr:colOff>
      <xdr:row>56</xdr:row>
      <xdr:rowOff>58644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55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49771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65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40442</xdr:rowOff>
    </xdr:from>
    <xdr:to>
      <xdr:col>76</xdr:col>
      <xdr:colOff>114300</xdr:colOff>
      <xdr:row>55</xdr:row>
      <xdr:rowOff>15342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127292"/>
          <a:ext cx="889000" cy="31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29693</xdr:rowOff>
    </xdr:from>
    <xdr:to>
      <xdr:col>76</xdr:col>
      <xdr:colOff>165100</xdr:colOff>
      <xdr:row>55</xdr:row>
      <xdr:rowOff>131293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122420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5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94118</xdr:rowOff>
    </xdr:from>
    <xdr:to>
      <xdr:col>71</xdr:col>
      <xdr:colOff>177800</xdr:colOff>
      <xdr:row>55</xdr:row>
      <xdr:rowOff>15342</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009518"/>
          <a:ext cx="889000" cy="43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141478</xdr:rowOff>
    </xdr:from>
    <xdr:to>
      <xdr:col>72</xdr:col>
      <xdr:colOff>38100</xdr:colOff>
      <xdr:row>56</xdr:row>
      <xdr:rowOff>71628</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62755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66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85882</xdr:rowOff>
    </xdr:from>
    <xdr:to>
      <xdr:col>67</xdr:col>
      <xdr:colOff>101600</xdr:colOff>
      <xdr:row>57</xdr:row>
      <xdr:rowOff>16032</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68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7159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77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26355</xdr:rowOff>
    </xdr:from>
    <xdr:to>
      <xdr:col>85</xdr:col>
      <xdr:colOff>177800</xdr:colOff>
      <xdr:row>53</xdr:row>
      <xdr:rowOff>127955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11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150832</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06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77424</xdr:rowOff>
    </xdr:from>
    <xdr:to>
      <xdr:col>81</xdr:col>
      <xdr:colOff>101600</xdr:colOff>
      <xdr:row>55</xdr:row>
      <xdr:rowOff>7574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33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24101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11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161092</xdr:rowOff>
    </xdr:from>
    <xdr:to>
      <xdr:col>76</xdr:col>
      <xdr:colOff>165100</xdr:colOff>
      <xdr:row>53</xdr:row>
      <xdr:rowOff>91242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0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107769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885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135992</xdr:rowOff>
    </xdr:from>
    <xdr:to>
      <xdr:col>72</xdr:col>
      <xdr:colOff>38100</xdr:colOff>
      <xdr:row>55</xdr:row>
      <xdr:rowOff>66142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39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82669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16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43318</xdr:rowOff>
    </xdr:from>
    <xdr:to>
      <xdr:col>67</xdr:col>
      <xdr:colOff>101600</xdr:colOff>
      <xdr:row>52</xdr:row>
      <xdr:rowOff>144918</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89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161445</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873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131045</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475445"/>
          <a:ext cx="1269" cy="1167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77722</xdr:rowOff>
    </xdr:from>
    <xdr:ext cx="469744"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225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131045</xdr:rowOff>
    </xdr:from>
    <xdr:to>
      <xdr:col>86</xdr:col>
      <xdr:colOff>25400</xdr:colOff>
      <xdr:row>72</xdr:row>
      <xdr:rowOff>131045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47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1069</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0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149642</xdr:rowOff>
    </xdr:from>
    <xdr:to>
      <xdr:col>85</xdr:col>
      <xdr:colOff>177800</xdr:colOff>
      <xdr:row>78</xdr:row>
      <xdr:rowOff>79792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35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165988</xdr:rowOff>
    </xdr:from>
    <xdr:to>
      <xdr:col>81</xdr:col>
      <xdr:colOff>50800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367638"/>
          <a:ext cx="889000" cy="27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145723</xdr:rowOff>
    </xdr:from>
    <xdr:to>
      <xdr:col>81</xdr:col>
      <xdr:colOff>101600</xdr:colOff>
      <xdr:row>79</xdr:row>
      <xdr:rowOff>75873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51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92400</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2017" y="13294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21644</xdr:rowOff>
    </xdr:from>
    <xdr:to>
      <xdr:col>76</xdr:col>
      <xdr:colOff>114300</xdr:colOff>
      <xdr:row>77</xdr:row>
      <xdr:rowOff>165988</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2194594"/>
          <a:ext cx="889000" cy="117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171359</xdr:rowOff>
    </xdr:from>
    <xdr:to>
      <xdr:col>76</xdr:col>
      <xdr:colOff>165100</xdr:colOff>
      <xdr:row>79</xdr:row>
      <xdr:rowOff>101509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54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92636</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637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21644</xdr:rowOff>
    </xdr:from>
    <xdr:to>
      <xdr:col>71</xdr:col>
      <xdr:colOff>177800</xdr:colOff>
      <xdr:row>75</xdr:row>
      <xdr:rowOff>132515</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2194594"/>
          <a:ext cx="889000" cy="79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85961</xdr:rowOff>
    </xdr:from>
    <xdr:to>
      <xdr:col>72</xdr:col>
      <xdr:colOff>38100</xdr:colOff>
      <xdr:row>78</xdr:row>
      <xdr:rowOff>16111</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28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7238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38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42038</xdr:rowOff>
    </xdr:from>
    <xdr:to>
      <xdr:col>67</xdr:col>
      <xdr:colOff>101600</xdr:colOff>
      <xdr:row>76</xdr:row>
      <xdr:rowOff>143638</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07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134765</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16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115188</xdr:rowOff>
    </xdr:from>
    <xdr:to>
      <xdr:col>76</xdr:col>
      <xdr:colOff>165100</xdr:colOff>
      <xdr:row>78</xdr:row>
      <xdr:rowOff>45338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3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61865</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09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142294</xdr:rowOff>
    </xdr:from>
    <xdr:to>
      <xdr:col>72</xdr:col>
      <xdr:colOff>38100</xdr:colOff>
      <xdr:row>71</xdr:row>
      <xdr:rowOff>72444</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214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69</xdr:row>
      <xdr:rowOff>88971</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191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81715</xdr:rowOff>
    </xdr:from>
    <xdr:to>
      <xdr:col>67</xdr:col>
      <xdr:colOff>101600</xdr:colOff>
      <xdr:row>76</xdr:row>
      <xdr:rowOff>11866</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29404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28392</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271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22658</xdr:rowOff>
    </xdr:from>
    <xdr:to>
      <xdr:col>85</xdr:col>
      <xdr:colOff>126364</xdr:colOff>
      <xdr:row>98</xdr:row>
      <xdr:rowOff>85065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624608"/>
          <a:ext cx="1269" cy="1262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88892</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689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85065</xdr:rowOff>
    </xdr:from>
    <xdr:to>
      <xdr:col>86</xdr:col>
      <xdr:colOff>25400</xdr:colOff>
      <xdr:row>98</xdr:row>
      <xdr:rowOff>85065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6887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140785</xdr:rowOff>
    </xdr:from>
    <xdr:ext cx="534377"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39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22658</xdr:rowOff>
    </xdr:from>
    <xdr:to>
      <xdr:col>86</xdr:col>
      <xdr:colOff>25400</xdr:colOff>
      <xdr:row>91</xdr:row>
      <xdr:rowOff>22658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62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23343</xdr:rowOff>
    </xdr:from>
    <xdr:to>
      <xdr:col>85</xdr:col>
      <xdr:colOff>127000</xdr:colOff>
      <xdr:row>92</xdr:row>
      <xdr:rowOff>87449</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5796743"/>
          <a:ext cx="838200" cy="6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2339</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118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23912</xdr:rowOff>
    </xdr:from>
    <xdr:to>
      <xdr:col>85</xdr:col>
      <xdr:colOff>177800</xdr:colOff>
      <xdr:row>94</xdr:row>
      <xdr:rowOff>125512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14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87449</xdr:rowOff>
    </xdr:from>
    <xdr:to>
      <xdr:col>81</xdr:col>
      <xdr:colOff>50800</xdr:colOff>
      <xdr:row>92</xdr:row>
      <xdr:rowOff>95613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4592300" y="158608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62905</xdr:rowOff>
    </xdr:from>
    <xdr:to>
      <xdr:col>81</xdr:col>
      <xdr:colOff>101600</xdr:colOff>
      <xdr:row>94</xdr:row>
      <xdr:rowOff>164505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17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155632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27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55118</xdr:rowOff>
    </xdr:from>
    <xdr:to>
      <xdr:col>76</xdr:col>
      <xdr:colOff>114300</xdr:colOff>
      <xdr:row>92</xdr:row>
      <xdr:rowOff>95613</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3703300" y="15828518"/>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33252</xdr:rowOff>
    </xdr:from>
    <xdr:to>
      <xdr:col>76</xdr:col>
      <xdr:colOff>165100</xdr:colOff>
      <xdr:row>95</xdr:row>
      <xdr:rowOff>134852</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32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125979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41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55118</xdr:rowOff>
    </xdr:from>
    <xdr:to>
      <xdr:col>71</xdr:col>
      <xdr:colOff>177800</xdr:colOff>
      <xdr:row>92</xdr:row>
      <xdr:rowOff>72687</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5828518"/>
          <a:ext cx="8890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6310</xdr:rowOff>
    </xdr:from>
    <xdr:to>
      <xdr:col>72</xdr:col>
      <xdr:colOff>38100</xdr:colOff>
      <xdr:row>95</xdr:row>
      <xdr:rowOff>107910</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29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99037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38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148859</xdr:rowOff>
    </xdr:from>
    <xdr:to>
      <xdr:col>67</xdr:col>
      <xdr:colOff>101600</xdr:colOff>
      <xdr:row>95</xdr:row>
      <xdr:rowOff>79009</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265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70136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35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143993</xdr:rowOff>
    </xdr:from>
    <xdr:to>
      <xdr:col>85</xdr:col>
      <xdr:colOff>177800</xdr:colOff>
      <xdr:row>92</xdr:row>
      <xdr:rowOff>74143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574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166870</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559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36649</xdr:rowOff>
    </xdr:from>
    <xdr:to>
      <xdr:col>81</xdr:col>
      <xdr:colOff>101600</xdr:colOff>
      <xdr:row>92</xdr:row>
      <xdr:rowOff>138249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58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154776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558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44813</xdr:rowOff>
    </xdr:from>
    <xdr:to>
      <xdr:col>76</xdr:col>
      <xdr:colOff>165100</xdr:colOff>
      <xdr:row>92</xdr:row>
      <xdr:rowOff>146413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58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162940</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559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4318</xdr:rowOff>
    </xdr:from>
    <xdr:to>
      <xdr:col>72</xdr:col>
      <xdr:colOff>38100</xdr:colOff>
      <xdr:row>92</xdr:row>
      <xdr:rowOff>105918</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577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122445</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555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21887</xdr:rowOff>
    </xdr:from>
    <xdr:to>
      <xdr:col>67</xdr:col>
      <xdr:colOff>101600</xdr:colOff>
      <xdr:row>92</xdr:row>
      <xdr:rowOff>123487</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579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140014</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557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86360</xdr:rowOff>
    </xdr:from>
    <xdr:to>
      <xdr:col>116</xdr:col>
      <xdr:colOff>62864</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6258560"/>
          <a:ext cx="1269" cy="52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33037</xdr:rowOff>
    </xdr:from>
    <xdr:ext cx="378565"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6033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86360</xdr:rowOff>
    </xdr:from>
    <xdr:to>
      <xdr:col>116</xdr:col>
      <xdr:colOff>152400</xdr:colOff>
      <xdr:row>36</xdr:row>
      <xdr:rowOff>86360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625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136814</xdr:rowOff>
    </xdr:from>
    <xdr:ext cx="313932"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48046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113937</xdr:rowOff>
    </xdr:from>
    <xdr:to>
      <xdr:col>116</xdr:col>
      <xdr:colOff>114300</xdr:colOff>
      <xdr:row>39</xdr:row>
      <xdr:rowOff>44087</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2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30</xdr:row>
      <xdr:rowOff>145506</xdr:rowOff>
    </xdr:from>
    <xdr:to>
      <xdr:col>112</xdr:col>
      <xdr:colOff>38100</xdr:colOff>
      <xdr:row>31</xdr:row>
      <xdr:rowOff>75656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52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92183</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88428" y="50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726</xdr:rowOff>
    </xdr:from>
    <xdr:to>
      <xdr:col>107</xdr:col>
      <xdr:colOff>101600</xdr:colOff>
      <xdr:row>38</xdr:row>
      <xdr:rowOff>102326</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51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118853</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291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109039</xdr:rowOff>
    </xdr:from>
    <xdr:to>
      <xdr:col>102</xdr:col>
      <xdr:colOff>165100</xdr:colOff>
      <xdr:row>38</xdr:row>
      <xdr:rowOff>39188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4526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55716</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227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8346</xdr:rowOff>
    </xdr:from>
    <xdr:to>
      <xdr:col>98</xdr:col>
      <xdr:colOff>38100</xdr:colOff>
      <xdr:row>38</xdr:row>
      <xdr:rowOff>109946</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52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126473</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298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a:extLst>
            <a:ext uri="{FF2B5EF4-FFF2-40B4-BE49-F238E27FC236}">
              <a16:creationId xmlns:a16="http://schemas.microsoft.com/office/drawing/2014/main" id="{00000000-0008-0000-07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a:extLst>
            <a:ext uri="{FF2B5EF4-FFF2-40B4-BE49-F238E27FC236}">
              <a16:creationId xmlns:a16="http://schemas.microsoft.com/office/drawing/2014/main" id="{00000000-0008-0000-0700-00002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a:extLst>
            <a:ext uri="{FF2B5EF4-FFF2-40B4-BE49-F238E27FC236}">
              <a16:creationId xmlns:a16="http://schemas.microsoft.com/office/drawing/2014/main" id="{00000000-0008-0000-0700-00002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a:extLst>
            <a:ext uri="{FF2B5EF4-FFF2-40B4-BE49-F238E27FC236}">
              <a16:creationId xmlns:a16="http://schemas.microsoft.com/office/drawing/2014/main" id="{00000000-0008-0000-0700-00002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a:extLst>
            <a:ext uri="{FF2B5EF4-FFF2-40B4-BE49-F238E27FC236}">
              <a16:creationId xmlns:a16="http://schemas.microsoft.com/office/drawing/2014/main" id="{00000000-0008-0000-0700-00003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a:extLst>
            <a:ext uri="{FF2B5EF4-FFF2-40B4-BE49-F238E27FC236}">
              <a16:creationId xmlns:a16="http://schemas.microsoft.com/office/drawing/2014/main" id="{00000000-0008-0000-0700-00004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186,367</a:t>
          </a:r>
          <a:r>
            <a:rPr kumimoji="1" lang="ja-JP" altLang="en-US" sz="1300">
              <a:latin typeface="ＭＳ Ｐゴシック" panose="020B0600070205080204" pitchFamily="50" charset="-128"/>
              <a:ea typeface="ＭＳ Ｐゴシック" panose="020B0600070205080204" pitchFamily="50" charset="-128"/>
            </a:rPr>
            <a:t>円となっており、類似団体内・全国・青森県平均を上回っている。近年、国民健康保険特別会計繰出金や障害者自立支援扶助費等が増加しており、今後も増加傾向は続いていくと見込まれる。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60,137</a:t>
          </a:r>
          <a:r>
            <a:rPr kumimoji="1" lang="ja-JP" altLang="en-US" sz="1300">
              <a:latin typeface="ＭＳ Ｐゴシック" panose="020B0600070205080204" pitchFamily="50" charset="-128"/>
              <a:ea typeface="ＭＳ Ｐゴシック" panose="020B0600070205080204" pitchFamily="50" charset="-128"/>
            </a:rPr>
            <a:t>円となっており、類似団体内・全国・青森県平均を上回っている。近年高く推移している主な理由としては、市営住宅建替事業や吉野町緑地周辺整備事業等の普通建設事業費の増加が挙げられる。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50,118</a:t>
          </a:r>
          <a:r>
            <a:rPr kumimoji="1" lang="ja-JP" altLang="en-US" sz="1300">
              <a:latin typeface="ＭＳ Ｐゴシック" panose="020B0600070205080204" pitchFamily="50" charset="-128"/>
              <a:ea typeface="ＭＳ Ｐゴシック" panose="020B0600070205080204" pitchFamily="50" charset="-128"/>
            </a:rPr>
            <a:t>円となっており、類似団体内平均を上回っている。文化資料展示施設整備事業や小・中学校環境整備事業等の普通建設事業費の増加が挙げられる。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年度は、前年度に比べ除排雪経費が減少したことなどにより財政調整基金の取崩額も減少したが、実質単年度収支は▲</a:t>
          </a:r>
          <a:r>
            <a:rPr kumimoji="1" lang="en-US" altLang="ja-JP" sz="1200">
              <a:latin typeface="ＭＳ ゴシック" pitchFamily="49" charset="-128"/>
              <a:ea typeface="ＭＳ ゴシック" pitchFamily="49" charset="-128"/>
            </a:rPr>
            <a:t>0.02</a:t>
          </a:r>
          <a:r>
            <a:rPr kumimoji="1" lang="ja-JP" altLang="en-US" sz="1200">
              <a:latin typeface="ＭＳ ゴシック" pitchFamily="49" charset="-128"/>
              <a:ea typeface="ＭＳ ゴシック" pitchFamily="49" charset="-128"/>
            </a:rPr>
            <a:t>と</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年連続の赤字となった。平成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年度末の財政調整基金残高は、約</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千万円となっており、前年度末現在高と比較して約</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千万円増加している。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災害や豪雪などに備え、一定程度の額を確保できている状況であり、引き続き中長期的な視点に立ち、健全な財政運営に努めていく。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年度は、国民健康保険特別会計の赤字は解消されたが、病院事業会計が赤字となった。</a:t>
          </a:r>
        </a:p>
        <a:p>
          <a:r>
            <a:rPr kumimoji="1" lang="ja-JP" altLang="en-US" sz="1400">
              <a:latin typeface="ＭＳ ゴシック" pitchFamily="49" charset="-128"/>
              <a:ea typeface="ＭＳ ゴシック" pitchFamily="49" charset="-128"/>
            </a:rPr>
            <a:t>　病院事業会計については、平成</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年度の開設を目指して国立病院機構との新中核病院整備を進めているところであり、それまでの間、地域医療機関と連携して医師の確保などに努めるほか、一般会計からの基準外繰出も含め赤字の縮小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そのほか、一般会計をはじめ、黒字となっている各会計についても、引き続き健全な財政運営に努めていく。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x14ac:dyDescent="0.15">
      <c r="B1" s="579" t="s">
        <v>74</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60"/>
      <c r="DK1" s="160"/>
      <c r="DL1" s="160"/>
      <c r="DM1" s="160"/>
      <c r="DN1" s="160"/>
      <c r="DO1" s="160"/>
    </row>
    <row r="2" spans="1:119" ht="24.75" thickBot="1" x14ac:dyDescent="0.2">
      <c r="B2" s="161" t="s">
        <v>75</v>
      </c>
      <c r="C2" s="161"/>
      <c r="D2" s="162"/>
    </row>
    <row r="3" spans="1:119" ht="18.75" customHeight="1" thickBot="1" x14ac:dyDescent="0.2">
      <c r="A3" s="160"/>
      <c r="B3" s="580" t="s">
        <v>76</v>
      </c>
      <c r="C3" s="581"/>
      <c r="D3" s="581"/>
      <c r="E3" s="582"/>
      <c r="F3" s="582"/>
      <c r="G3" s="582"/>
      <c r="H3" s="582"/>
      <c r="I3" s="582"/>
      <c r="J3" s="582"/>
      <c r="K3" s="582"/>
      <c r="L3" s="582" t="s">
        <v>77</v>
      </c>
      <c r="M3" s="582"/>
      <c r="N3" s="582"/>
      <c r="O3" s="582"/>
      <c r="P3" s="582"/>
      <c r="Q3" s="582"/>
      <c r="R3" s="585"/>
      <c r="S3" s="585"/>
      <c r="T3" s="585"/>
      <c r="U3" s="585"/>
      <c r="V3" s="586"/>
      <c r="W3" s="479" t="s">
        <v>78</v>
      </c>
      <c r="X3" s="480"/>
      <c r="Y3" s="480"/>
      <c r="Z3" s="480"/>
      <c r="AA3" s="480"/>
      <c r="AB3" s="581"/>
      <c r="AC3" s="585" t="s">
        <v>79</v>
      </c>
      <c r="AD3" s="480"/>
      <c r="AE3" s="480"/>
      <c r="AF3" s="480"/>
      <c r="AG3" s="480"/>
      <c r="AH3" s="480"/>
      <c r="AI3" s="480"/>
      <c r="AJ3" s="480"/>
      <c r="AK3" s="480"/>
      <c r="AL3" s="547"/>
      <c r="AM3" s="479" t="s">
        <v>80</v>
      </c>
      <c r="AN3" s="480"/>
      <c r="AO3" s="480"/>
      <c r="AP3" s="480"/>
      <c r="AQ3" s="480"/>
      <c r="AR3" s="480"/>
      <c r="AS3" s="480"/>
      <c r="AT3" s="480"/>
      <c r="AU3" s="480"/>
      <c r="AV3" s="480"/>
      <c r="AW3" s="480"/>
      <c r="AX3" s="547"/>
      <c r="AY3" s="539" t="s">
        <v>1</v>
      </c>
      <c r="AZ3" s="540"/>
      <c r="BA3" s="540"/>
      <c r="BB3" s="540"/>
      <c r="BC3" s="540"/>
      <c r="BD3" s="540"/>
      <c r="BE3" s="540"/>
      <c r="BF3" s="540"/>
      <c r="BG3" s="540"/>
      <c r="BH3" s="540"/>
      <c r="BI3" s="540"/>
      <c r="BJ3" s="540"/>
      <c r="BK3" s="540"/>
      <c r="BL3" s="540"/>
      <c r="BM3" s="589"/>
      <c r="BN3" s="479" t="s">
        <v>81</v>
      </c>
      <c r="BO3" s="480"/>
      <c r="BP3" s="480"/>
      <c r="BQ3" s="480"/>
      <c r="BR3" s="480"/>
      <c r="BS3" s="480"/>
      <c r="BT3" s="480"/>
      <c r="BU3" s="547"/>
      <c r="BV3" s="479" t="s">
        <v>82</v>
      </c>
      <c r="BW3" s="480"/>
      <c r="BX3" s="480"/>
      <c r="BY3" s="480"/>
      <c r="BZ3" s="480"/>
      <c r="CA3" s="480"/>
      <c r="CB3" s="480"/>
      <c r="CC3" s="547"/>
      <c r="CD3" s="539" t="s">
        <v>1</v>
      </c>
      <c r="CE3" s="540"/>
      <c r="CF3" s="540"/>
      <c r="CG3" s="540"/>
      <c r="CH3" s="540"/>
      <c r="CI3" s="540"/>
      <c r="CJ3" s="540"/>
      <c r="CK3" s="540"/>
      <c r="CL3" s="540"/>
      <c r="CM3" s="540"/>
      <c r="CN3" s="540"/>
      <c r="CO3" s="540"/>
      <c r="CP3" s="540"/>
      <c r="CQ3" s="540"/>
      <c r="CR3" s="540"/>
      <c r="CS3" s="589"/>
      <c r="CT3" s="479" t="s">
        <v>83</v>
      </c>
      <c r="CU3" s="480"/>
      <c r="CV3" s="480"/>
      <c r="CW3" s="480"/>
      <c r="CX3" s="480"/>
      <c r="CY3" s="480"/>
      <c r="CZ3" s="480"/>
      <c r="DA3" s="547"/>
      <c r="DB3" s="479" t="s">
        <v>84</v>
      </c>
      <c r="DC3" s="480"/>
      <c r="DD3" s="480"/>
      <c r="DE3" s="480"/>
      <c r="DF3" s="480"/>
      <c r="DG3" s="480"/>
      <c r="DH3" s="480"/>
      <c r="DI3" s="547"/>
    </row>
    <row r="4" spans="1:119" ht="18.75" customHeight="1" x14ac:dyDescent="0.15">
      <c r="A4" s="160"/>
      <c r="B4" s="555"/>
      <c r="C4" s="556"/>
      <c r="D4" s="556"/>
      <c r="E4" s="557"/>
      <c r="F4" s="557"/>
      <c r="G4" s="557"/>
      <c r="H4" s="557"/>
      <c r="I4" s="557"/>
      <c r="J4" s="557"/>
      <c r="K4" s="557"/>
      <c r="L4" s="557"/>
      <c r="M4" s="557"/>
      <c r="N4" s="557"/>
      <c r="O4" s="557"/>
      <c r="P4" s="557"/>
      <c r="Q4" s="557"/>
      <c r="R4" s="561"/>
      <c r="S4" s="561"/>
      <c r="T4" s="561"/>
      <c r="U4" s="561"/>
      <c r="V4" s="562"/>
      <c r="W4" s="548"/>
      <c r="X4" s="362"/>
      <c r="Y4" s="362"/>
      <c r="Z4" s="362"/>
      <c r="AA4" s="362"/>
      <c r="AB4" s="556"/>
      <c r="AC4" s="561"/>
      <c r="AD4" s="362"/>
      <c r="AE4" s="362"/>
      <c r="AF4" s="362"/>
      <c r="AG4" s="362"/>
      <c r="AH4" s="362"/>
      <c r="AI4" s="362"/>
      <c r="AJ4" s="362"/>
      <c r="AK4" s="362"/>
      <c r="AL4" s="549"/>
      <c r="AM4" s="506"/>
      <c r="AN4" s="416"/>
      <c r="AO4" s="416"/>
      <c r="AP4" s="416"/>
      <c r="AQ4" s="416"/>
      <c r="AR4" s="416"/>
      <c r="AS4" s="416"/>
      <c r="AT4" s="416"/>
      <c r="AU4" s="416"/>
      <c r="AV4" s="416"/>
      <c r="AW4" s="416"/>
      <c r="AX4" s="588"/>
      <c r="AY4" s="392" t="s">
        <v>85</v>
      </c>
      <c r="AZ4" s="393"/>
      <c r="BA4" s="393"/>
      <c r="BB4" s="393"/>
      <c r="BC4" s="393"/>
      <c r="BD4" s="393"/>
      <c r="BE4" s="393"/>
      <c r="BF4" s="393"/>
      <c r="BG4" s="393"/>
      <c r="BH4" s="393"/>
      <c r="BI4" s="393"/>
      <c r="BJ4" s="393"/>
      <c r="BK4" s="393"/>
      <c r="BL4" s="393"/>
      <c r="BM4" s="394"/>
      <c r="BN4" s="395">
        <v>82655028</v>
      </c>
      <c r="BO4" s="396"/>
      <c r="BP4" s="396"/>
      <c r="BQ4" s="396"/>
      <c r="BR4" s="396"/>
      <c r="BS4" s="396"/>
      <c r="BT4" s="396"/>
      <c r="BU4" s="397"/>
      <c r="BV4" s="395">
        <v>82572548</v>
      </c>
      <c r="BW4" s="396"/>
      <c r="BX4" s="396"/>
      <c r="BY4" s="396"/>
      <c r="BZ4" s="396"/>
      <c r="CA4" s="396"/>
      <c r="CB4" s="396"/>
      <c r="CC4" s="397"/>
      <c r="CD4" s="573" t="s">
        <v>86</v>
      </c>
      <c r="CE4" s="574"/>
      <c r="CF4" s="574"/>
      <c r="CG4" s="574"/>
      <c r="CH4" s="574"/>
      <c r="CI4" s="574"/>
      <c r="CJ4" s="574"/>
      <c r="CK4" s="574"/>
      <c r="CL4" s="574"/>
      <c r="CM4" s="574"/>
      <c r="CN4" s="574"/>
      <c r="CO4" s="574"/>
      <c r="CP4" s="574"/>
      <c r="CQ4" s="574"/>
      <c r="CR4" s="574"/>
      <c r="CS4" s="575"/>
      <c r="CT4" s="576">
        <v>1.2</v>
      </c>
      <c r="CU4" s="577"/>
      <c r="CV4" s="577"/>
      <c r="CW4" s="577"/>
      <c r="CX4" s="577"/>
      <c r="CY4" s="577"/>
      <c r="CZ4" s="577"/>
      <c r="DA4" s="578"/>
      <c r="DB4" s="576">
        <v>1.6</v>
      </c>
      <c r="DC4" s="577"/>
      <c r="DD4" s="577"/>
      <c r="DE4" s="577"/>
      <c r="DF4" s="577"/>
      <c r="DG4" s="577"/>
      <c r="DH4" s="577"/>
      <c r="DI4" s="578"/>
    </row>
    <row r="5" spans="1:119" ht="18.75" customHeight="1" x14ac:dyDescent="0.15">
      <c r="A5" s="160"/>
      <c r="B5" s="583"/>
      <c r="C5" s="417"/>
      <c r="D5" s="417"/>
      <c r="E5" s="584"/>
      <c r="F5" s="584"/>
      <c r="G5" s="584"/>
      <c r="H5" s="584"/>
      <c r="I5" s="584"/>
      <c r="J5" s="584"/>
      <c r="K5" s="584"/>
      <c r="L5" s="584"/>
      <c r="M5" s="584"/>
      <c r="N5" s="584"/>
      <c r="O5" s="584"/>
      <c r="P5" s="584"/>
      <c r="Q5" s="584"/>
      <c r="R5" s="415"/>
      <c r="S5" s="415"/>
      <c r="T5" s="415"/>
      <c r="U5" s="415"/>
      <c r="V5" s="587"/>
      <c r="W5" s="506"/>
      <c r="X5" s="416"/>
      <c r="Y5" s="416"/>
      <c r="Z5" s="416"/>
      <c r="AA5" s="416"/>
      <c r="AB5" s="417"/>
      <c r="AC5" s="415"/>
      <c r="AD5" s="416"/>
      <c r="AE5" s="416"/>
      <c r="AF5" s="416"/>
      <c r="AG5" s="416"/>
      <c r="AH5" s="416"/>
      <c r="AI5" s="416"/>
      <c r="AJ5" s="416"/>
      <c r="AK5" s="416"/>
      <c r="AL5" s="588"/>
      <c r="AM5" s="469" t="s">
        <v>87</v>
      </c>
      <c r="AN5" s="374"/>
      <c r="AO5" s="374"/>
      <c r="AP5" s="374"/>
      <c r="AQ5" s="374"/>
      <c r="AR5" s="374"/>
      <c r="AS5" s="374"/>
      <c r="AT5" s="375"/>
      <c r="AU5" s="457" t="s">
        <v>88</v>
      </c>
      <c r="AV5" s="458"/>
      <c r="AW5" s="458"/>
      <c r="AX5" s="458"/>
      <c r="AY5" s="380" t="s">
        <v>89</v>
      </c>
      <c r="AZ5" s="381"/>
      <c r="BA5" s="381"/>
      <c r="BB5" s="381"/>
      <c r="BC5" s="381"/>
      <c r="BD5" s="381"/>
      <c r="BE5" s="381"/>
      <c r="BF5" s="381"/>
      <c r="BG5" s="381"/>
      <c r="BH5" s="381"/>
      <c r="BI5" s="381"/>
      <c r="BJ5" s="381"/>
      <c r="BK5" s="381"/>
      <c r="BL5" s="381"/>
      <c r="BM5" s="382"/>
      <c r="BN5" s="400">
        <v>81924880</v>
      </c>
      <c r="BO5" s="401"/>
      <c r="BP5" s="401"/>
      <c r="BQ5" s="401"/>
      <c r="BR5" s="401"/>
      <c r="BS5" s="401"/>
      <c r="BT5" s="401"/>
      <c r="BU5" s="402"/>
      <c r="BV5" s="400">
        <v>81331993</v>
      </c>
      <c r="BW5" s="401"/>
      <c r="BX5" s="401"/>
      <c r="BY5" s="401"/>
      <c r="BZ5" s="401"/>
      <c r="CA5" s="401"/>
      <c r="CB5" s="401"/>
      <c r="CC5" s="402"/>
      <c r="CD5" s="409" t="s">
        <v>90</v>
      </c>
      <c r="CE5" s="410"/>
      <c r="CF5" s="410"/>
      <c r="CG5" s="410"/>
      <c r="CH5" s="410"/>
      <c r="CI5" s="410"/>
      <c r="CJ5" s="410"/>
      <c r="CK5" s="410"/>
      <c r="CL5" s="410"/>
      <c r="CM5" s="410"/>
      <c r="CN5" s="410"/>
      <c r="CO5" s="410"/>
      <c r="CP5" s="410"/>
      <c r="CQ5" s="410"/>
      <c r="CR5" s="410"/>
      <c r="CS5" s="411"/>
      <c r="CT5" s="370">
        <v>95.8</v>
      </c>
      <c r="CU5" s="371"/>
      <c r="CV5" s="371"/>
      <c r="CW5" s="371"/>
      <c r="CX5" s="371"/>
      <c r="CY5" s="371"/>
      <c r="CZ5" s="371"/>
      <c r="DA5" s="372"/>
      <c r="DB5" s="370">
        <v>95.5</v>
      </c>
      <c r="DC5" s="371"/>
      <c r="DD5" s="371"/>
      <c r="DE5" s="371"/>
      <c r="DF5" s="371"/>
      <c r="DG5" s="371"/>
      <c r="DH5" s="371"/>
      <c r="DI5" s="372"/>
    </row>
    <row r="6" spans="1:119" ht="18.75" customHeight="1" x14ac:dyDescent="0.15">
      <c r="A6" s="160"/>
      <c r="B6" s="553" t="s">
        <v>91</v>
      </c>
      <c r="C6" s="414"/>
      <c r="D6" s="414"/>
      <c r="E6" s="554"/>
      <c r="F6" s="554"/>
      <c r="G6" s="554"/>
      <c r="H6" s="554"/>
      <c r="I6" s="554"/>
      <c r="J6" s="554"/>
      <c r="K6" s="554"/>
      <c r="L6" s="554" t="s">
        <v>92</v>
      </c>
      <c r="M6" s="554"/>
      <c r="N6" s="554"/>
      <c r="O6" s="554"/>
      <c r="P6" s="554"/>
      <c r="Q6" s="554"/>
      <c r="R6" s="438"/>
      <c r="S6" s="438"/>
      <c r="T6" s="438"/>
      <c r="U6" s="438"/>
      <c r="V6" s="560"/>
      <c r="W6" s="491" t="s">
        <v>93</v>
      </c>
      <c r="X6" s="413"/>
      <c r="Y6" s="413"/>
      <c r="Z6" s="413"/>
      <c r="AA6" s="413"/>
      <c r="AB6" s="414"/>
      <c r="AC6" s="565" t="s">
        <v>94</v>
      </c>
      <c r="AD6" s="566"/>
      <c r="AE6" s="566"/>
      <c r="AF6" s="566"/>
      <c r="AG6" s="566"/>
      <c r="AH6" s="566"/>
      <c r="AI6" s="566"/>
      <c r="AJ6" s="566"/>
      <c r="AK6" s="566"/>
      <c r="AL6" s="567"/>
      <c r="AM6" s="469" t="s">
        <v>95</v>
      </c>
      <c r="AN6" s="374"/>
      <c r="AO6" s="374"/>
      <c r="AP6" s="374"/>
      <c r="AQ6" s="374"/>
      <c r="AR6" s="374"/>
      <c r="AS6" s="374"/>
      <c r="AT6" s="375"/>
      <c r="AU6" s="457" t="s">
        <v>88</v>
      </c>
      <c r="AV6" s="458"/>
      <c r="AW6" s="458"/>
      <c r="AX6" s="458"/>
      <c r="AY6" s="380" t="s">
        <v>96</v>
      </c>
      <c r="AZ6" s="381"/>
      <c r="BA6" s="381"/>
      <c r="BB6" s="381"/>
      <c r="BC6" s="381"/>
      <c r="BD6" s="381"/>
      <c r="BE6" s="381"/>
      <c r="BF6" s="381"/>
      <c r="BG6" s="381"/>
      <c r="BH6" s="381"/>
      <c r="BI6" s="381"/>
      <c r="BJ6" s="381"/>
      <c r="BK6" s="381"/>
      <c r="BL6" s="381"/>
      <c r="BM6" s="382"/>
      <c r="BN6" s="400">
        <v>730148</v>
      </c>
      <c r="BO6" s="401"/>
      <c r="BP6" s="401"/>
      <c r="BQ6" s="401"/>
      <c r="BR6" s="401"/>
      <c r="BS6" s="401"/>
      <c r="BT6" s="401"/>
      <c r="BU6" s="402"/>
      <c r="BV6" s="400">
        <v>1240555</v>
      </c>
      <c r="BW6" s="401"/>
      <c r="BX6" s="401"/>
      <c r="BY6" s="401"/>
      <c r="BZ6" s="401"/>
      <c r="CA6" s="401"/>
      <c r="CB6" s="401"/>
      <c r="CC6" s="402"/>
      <c r="CD6" s="409" t="s">
        <v>97</v>
      </c>
      <c r="CE6" s="410"/>
      <c r="CF6" s="410"/>
      <c r="CG6" s="410"/>
      <c r="CH6" s="410"/>
      <c r="CI6" s="410"/>
      <c r="CJ6" s="410"/>
      <c r="CK6" s="410"/>
      <c r="CL6" s="410"/>
      <c r="CM6" s="410"/>
      <c r="CN6" s="410"/>
      <c r="CO6" s="410"/>
      <c r="CP6" s="410"/>
      <c r="CQ6" s="410"/>
      <c r="CR6" s="410"/>
      <c r="CS6" s="411"/>
      <c r="CT6" s="550">
        <v>101.3</v>
      </c>
      <c r="CU6" s="551"/>
      <c r="CV6" s="551"/>
      <c r="CW6" s="551"/>
      <c r="CX6" s="551"/>
      <c r="CY6" s="551"/>
      <c r="CZ6" s="551"/>
      <c r="DA6" s="552"/>
      <c r="DB6" s="550">
        <v>100.7</v>
      </c>
      <c r="DC6" s="551"/>
      <c r="DD6" s="551"/>
      <c r="DE6" s="551"/>
      <c r="DF6" s="551"/>
      <c r="DG6" s="551"/>
      <c r="DH6" s="551"/>
      <c r="DI6" s="552"/>
    </row>
    <row r="7" spans="1:119" ht="18.75" customHeight="1" x14ac:dyDescent="0.15">
      <c r="A7" s="160"/>
      <c r="B7" s="555"/>
      <c r="C7" s="556"/>
      <c r="D7" s="556"/>
      <c r="E7" s="557"/>
      <c r="F7" s="557"/>
      <c r="G7" s="557"/>
      <c r="H7" s="557"/>
      <c r="I7" s="557"/>
      <c r="J7" s="557"/>
      <c r="K7" s="557"/>
      <c r="L7" s="557"/>
      <c r="M7" s="557"/>
      <c r="N7" s="557"/>
      <c r="O7" s="557"/>
      <c r="P7" s="557"/>
      <c r="Q7" s="557"/>
      <c r="R7" s="561"/>
      <c r="S7" s="561"/>
      <c r="T7" s="561"/>
      <c r="U7" s="561"/>
      <c r="V7" s="562"/>
      <c r="W7" s="548"/>
      <c r="X7" s="362"/>
      <c r="Y7" s="362"/>
      <c r="Z7" s="362"/>
      <c r="AA7" s="362"/>
      <c r="AB7" s="556"/>
      <c r="AC7" s="568"/>
      <c r="AD7" s="363"/>
      <c r="AE7" s="363"/>
      <c r="AF7" s="363"/>
      <c r="AG7" s="363"/>
      <c r="AH7" s="363"/>
      <c r="AI7" s="363"/>
      <c r="AJ7" s="363"/>
      <c r="AK7" s="363"/>
      <c r="AL7" s="569"/>
      <c r="AM7" s="469" t="s">
        <v>98</v>
      </c>
      <c r="AN7" s="374"/>
      <c r="AO7" s="374"/>
      <c r="AP7" s="374"/>
      <c r="AQ7" s="374"/>
      <c r="AR7" s="374"/>
      <c r="AS7" s="374"/>
      <c r="AT7" s="375"/>
      <c r="AU7" s="457" t="s">
        <v>99</v>
      </c>
      <c r="AV7" s="458"/>
      <c r="AW7" s="458"/>
      <c r="AX7" s="458"/>
      <c r="AY7" s="380" t="s">
        <v>100</v>
      </c>
      <c r="AZ7" s="381"/>
      <c r="BA7" s="381"/>
      <c r="BB7" s="381"/>
      <c r="BC7" s="381"/>
      <c r="BD7" s="381"/>
      <c r="BE7" s="381"/>
      <c r="BF7" s="381"/>
      <c r="BG7" s="381"/>
      <c r="BH7" s="381"/>
      <c r="BI7" s="381"/>
      <c r="BJ7" s="381"/>
      <c r="BK7" s="381"/>
      <c r="BL7" s="381"/>
      <c r="BM7" s="382"/>
      <c r="BN7" s="400">
        <v>204464</v>
      </c>
      <c r="BO7" s="401"/>
      <c r="BP7" s="401"/>
      <c r="BQ7" s="401"/>
      <c r="BR7" s="401"/>
      <c r="BS7" s="401"/>
      <c r="BT7" s="401"/>
      <c r="BU7" s="402"/>
      <c r="BV7" s="400">
        <v>573033</v>
      </c>
      <c r="BW7" s="401"/>
      <c r="BX7" s="401"/>
      <c r="BY7" s="401"/>
      <c r="BZ7" s="401"/>
      <c r="CA7" s="401"/>
      <c r="CB7" s="401"/>
      <c r="CC7" s="402"/>
      <c r="CD7" s="409" t="s">
        <v>101</v>
      </c>
      <c r="CE7" s="410"/>
      <c r="CF7" s="410"/>
      <c r="CG7" s="410"/>
      <c r="CH7" s="410"/>
      <c r="CI7" s="410"/>
      <c r="CJ7" s="410"/>
      <c r="CK7" s="410"/>
      <c r="CL7" s="410"/>
      <c r="CM7" s="410"/>
      <c r="CN7" s="410"/>
      <c r="CO7" s="410"/>
      <c r="CP7" s="410"/>
      <c r="CQ7" s="410"/>
      <c r="CR7" s="410"/>
      <c r="CS7" s="411"/>
      <c r="CT7" s="400">
        <v>42324533</v>
      </c>
      <c r="CU7" s="401"/>
      <c r="CV7" s="401"/>
      <c r="CW7" s="401"/>
      <c r="CX7" s="401"/>
      <c r="CY7" s="401"/>
      <c r="CZ7" s="401"/>
      <c r="DA7" s="402"/>
      <c r="DB7" s="400">
        <v>42384860</v>
      </c>
      <c r="DC7" s="401"/>
      <c r="DD7" s="401"/>
      <c r="DE7" s="401"/>
      <c r="DF7" s="401"/>
      <c r="DG7" s="401"/>
      <c r="DH7" s="401"/>
      <c r="DI7" s="402"/>
    </row>
    <row r="8" spans="1:119" ht="18.75" customHeight="1" thickBot="1" x14ac:dyDescent="0.2">
      <c r="A8" s="160"/>
      <c r="B8" s="558"/>
      <c r="C8" s="492"/>
      <c r="D8" s="492"/>
      <c r="E8" s="559"/>
      <c r="F8" s="559"/>
      <c r="G8" s="559"/>
      <c r="H8" s="559"/>
      <c r="I8" s="559"/>
      <c r="J8" s="559"/>
      <c r="K8" s="559"/>
      <c r="L8" s="559"/>
      <c r="M8" s="559"/>
      <c r="N8" s="559"/>
      <c r="O8" s="559"/>
      <c r="P8" s="559"/>
      <c r="Q8" s="559"/>
      <c r="R8" s="563"/>
      <c r="S8" s="563"/>
      <c r="T8" s="563"/>
      <c r="U8" s="563"/>
      <c r="V8" s="564"/>
      <c r="W8" s="481"/>
      <c r="X8" s="482"/>
      <c r="Y8" s="482"/>
      <c r="Z8" s="482"/>
      <c r="AA8" s="482"/>
      <c r="AB8" s="492"/>
      <c r="AC8" s="570"/>
      <c r="AD8" s="571"/>
      <c r="AE8" s="571"/>
      <c r="AF8" s="571"/>
      <c r="AG8" s="571"/>
      <c r="AH8" s="571"/>
      <c r="AI8" s="571"/>
      <c r="AJ8" s="571"/>
      <c r="AK8" s="571"/>
      <c r="AL8" s="572"/>
      <c r="AM8" s="469" t="s">
        <v>102</v>
      </c>
      <c r="AN8" s="374"/>
      <c r="AO8" s="374"/>
      <c r="AP8" s="374"/>
      <c r="AQ8" s="374"/>
      <c r="AR8" s="374"/>
      <c r="AS8" s="374"/>
      <c r="AT8" s="375"/>
      <c r="AU8" s="457" t="s">
        <v>88</v>
      </c>
      <c r="AV8" s="458"/>
      <c r="AW8" s="458"/>
      <c r="AX8" s="458"/>
      <c r="AY8" s="380" t="s">
        <v>103</v>
      </c>
      <c r="AZ8" s="381"/>
      <c r="BA8" s="381"/>
      <c r="BB8" s="381"/>
      <c r="BC8" s="381"/>
      <c r="BD8" s="381"/>
      <c r="BE8" s="381"/>
      <c r="BF8" s="381"/>
      <c r="BG8" s="381"/>
      <c r="BH8" s="381"/>
      <c r="BI8" s="381"/>
      <c r="BJ8" s="381"/>
      <c r="BK8" s="381"/>
      <c r="BL8" s="381"/>
      <c r="BM8" s="382"/>
      <c r="BN8" s="400">
        <v>525684</v>
      </c>
      <c r="BO8" s="401"/>
      <c r="BP8" s="401"/>
      <c r="BQ8" s="401"/>
      <c r="BR8" s="401"/>
      <c r="BS8" s="401"/>
      <c r="BT8" s="401"/>
      <c r="BU8" s="402"/>
      <c r="BV8" s="400">
        <v>667522</v>
      </c>
      <c r="BW8" s="401"/>
      <c r="BX8" s="401"/>
      <c r="BY8" s="401"/>
      <c r="BZ8" s="401"/>
      <c r="CA8" s="401"/>
      <c r="CB8" s="401"/>
      <c r="CC8" s="402"/>
      <c r="CD8" s="409" t="s">
        <v>104</v>
      </c>
      <c r="CE8" s="410"/>
      <c r="CF8" s="410"/>
      <c r="CG8" s="410"/>
      <c r="CH8" s="410"/>
      <c r="CI8" s="410"/>
      <c r="CJ8" s="410"/>
      <c r="CK8" s="410"/>
      <c r="CL8" s="410"/>
      <c r="CM8" s="410"/>
      <c r="CN8" s="410"/>
      <c r="CO8" s="410"/>
      <c r="CP8" s="410"/>
      <c r="CQ8" s="410"/>
      <c r="CR8" s="410"/>
      <c r="CS8" s="411"/>
      <c r="CT8" s="513">
        <v>0.49</v>
      </c>
      <c r="CU8" s="514"/>
      <c r="CV8" s="514"/>
      <c r="CW8" s="514"/>
      <c r="CX8" s="514"/>
      <c r="CY8" s="514"/>
      <c r="CZ8" s="514"/>
      <c r="DA8" s="515"/>
      <c r="DB8" s="513">
        <v>0.48</v>
      </c>
      <c r="DC8" s="514"/>
      <c r="DD8" s="514"/>
      <c r="DE8" s="514"/>
      <c r="DF8" s="514"/>
      <c r="DG8" s="514"/>
      <c r="DH8" s="514"/>
      <c r="DI8" s="515"/>
    </row>
    <row r="9" spans="1:119" ht="18.75" customHeight="1" thickBot="1" x14ac:dyDescent="0.2">
      <c r="A9" s="160"/>
      <c r="B9" s="539" t="s">
        <v>105</v>
      </c>
      <c r="C9" s="540"/>
      <c r="D9" s="540"/>
      <c r="E9" s="540"/>
      <c r="F9" s="540"/>
      <c r="G9" s="540"/>
      <c r="H9" s="540"/>
      <c r="I9" s="540"/>
      <c r="J9" s="540"/>
      <c r="K9" s="463"/>
      <c r="L9" s="541" t="s">
        <v>106</v>
      </c>
      <c r="M9" s="542"/>
      <c r="N9" s="542"/>
      <c r="O9" s="542"/>
      <c r="P9" s="542"/>
      <c r="Q9" s="543"/>
      <c r="R9" s="544">
        <v>177411</v>
      </c>
      <c r="S9" s="545"/>
      <c r="T9" s="545"/>
      <c r="U9" s="545"/>
      <c r="V9" s="546"/>
      <c r="W9" s="479" t="s">
        <v>107</v>
      </c>
      <c r="X9" s="480"/>
      <c r="Y9" s="480"/>
      <c r="Z9" s="480"/>
      <c r="AA9" s="480"/>
      <c r="AB9" s="480"/>
      <c r="AC9" s="480"/>
      <c r="AD9" s="480"/>
      <c r="AE9" s="480"/>
      <c r="AF9" s="480"/>
      <c r="AG9" s="480"/>
      <c r="AH9" s="480"/>
      <c r="AI9" s="480"/>
      <c r="AJ9" s="480"/>
      <c r="AK9" s="480"/>
      <c r="AL9" s="547"/>
      <c r="AM9" s="469" t="s">
        <v>108</v>
      </c>
      <c r="AN9" s="374"/>
      <c r="AO9" s="374"/>
      <c r="AP9" s="374"/>
      <c r="AQ9" s="374"/>
      <c r="AR9" s="374"/>
      <c r="AS9" s="374"/>
      <c r="AT9" s="375"/>
      <c r="AU9" s="457" t="s">
        <v>88</v>
      </c>
      <c r="AV9" s="458"/>
      <c r="AW9" s="458"/>
      <c r="AX9" s="458"/>
      <c r="AY9" s="380" t="s">
        <v>109</v>
      </c>
      <c r="AZ9" s="381"/>
      <c r="BA9" s="381"/>
      <c r="BB9" s="381"/>
      <c r="BC9" s="381"/>
      <c r="BD9" s="381"/>
      <c r="BE9" s="381"/>
      <c r="BF9" s="381"/>
      <c r="BG9" s="381"/>
      <c r="BH9" s="381"/>
      <c r="BI9" s="381"/>
      <c r="BJ9" s="381"/>
      <c r="BK9" s="381"/>
      <c r="BL9" s="381"/>
      <c r="BM9" s="382"/>
      <c r="BN9" s="400">
        <v>-141838</v>
      </c>
      <c r="BO9" s="401"/>
      <c r="BP9" s="401"/>
      <c r="BQ9" s="401"/>
      <c r="BR9" s="401"/>
      <c r="BS9" s="401"/>
      <c r="BT9" s="401"/>
      <c r="BU9" s="402"/>
      <c r="BV9" s="400">
        <v>-34572</v>
      </c>
      <c r="BW9" s="401"/>
      <c r="BX9" s="401"/>
      <c r="BY9" s="401"/>
      <c r="BZ9" s="401"/>
      <c r="CA9" s="401"/>
      <c r="CB9" s="401"/>
      <c r="CC9" s="402"/>
      <c r="CD9" s="409" t="s">
        <v>110</v>
      </c>
      <c r="CE9" s="410"/>
      <c r="CF9" s="410"/>
      <c r="CG9" s="410"/>
      <c r="CH9" s="410"/>
      <c r="CI9" s="410"/>
      <c r="CJ9" s="410"/>
      <c r="CK9" s="410"/>
      <c r="CL9" s="410"/>
      <c r="CM9" s="410"/>
      <c r="CN9" s="410"/>
      <c r="CO9" s="410"/>
      <c r="CP9" s="410"/>
      <c r="CQ9" s="410"/>
      <c r="CR9" s="410"/>
      <c r="CS9" s="411"/>
      <c r="CT9" s="370">
        <v>16.8</v>
      </c>
      <c r="CU9" s="371"/>
      <c r="CV9" s="371"/>
      <c r="CW9" s="371"/>
      <c r="CX9" s="371"/>
      <c r="CY9" s="371"/>
      <c r="CZ9" s="371"/>
      <c r="DA9" s="372"/>
      <c r="DB9" s="370">
        <v>16.100000000000001</v>
      </c>
      <c r="DC9" s="371"/>
      <c r="DD9" s="371"/>
      <c r="DE9" s="371"/>
      <c r="DF9" s="371"/>
      <c r="DG9" s="371"/>
      <c r="DH9" s="371"/>
      <c r="DI9" s="372"/>
    </row>
    <row r="10" spans="1:119" ht="18.75" customHeight="1" thickBot="1" x14ac:dyDescent="0.2">
      <c r="A10" s="160"/>
      <c r="B10" s="539"/>
      <c r="C10" s="540"/>
      <c r="D10" s="540"/>
      <c r="E10" s="540"/>
      <c r="F10" s="540"/>
      <c r="G10" s="540"/>
      <c r="H10" s="540"/>
      <c r="I10" s="540"/>
      <c r="J10" s="540"/>
      <c r="K10" s="463"/>
      <c r="L10" s="373" t="s">
        <v>111</v>
      </c>
      <c r="M10" s="374"/>
      <c r="N10" s="374"/>
      <c r="O10" s="374"/>
      <c r="P10" s="374"/>
      <c r="Q10" s="375"/>
      <c r="R10" s="376">
        <v>183473</v>
      </c>
      <c r="S10" s="377"/>
      <c r="T10" s="377"/>
      <c r="U10" s="377"/>
      <c r="V10" s="379"/>
      <c r="W10" s="548"/>
      <c r="X10" s="362"/>
      <c r="Y10" s="362"/>
      <c r="Z10" s="362"/>
      <c r="AA10" s="362"/>
      <c r="AB10" s="362"/>
      <c r="AC10" s="362"/>
      <c r="AD10" s="362"/>
      <c r="AE10" s="362"/>
      <c r="AF10" s="362"/>
      <c r="AG10" s="362"/>
      <c r="AH10" s="362"/>
      <c r="AI10" s="362"/>
      <c r="AJ10" s="362"/>
      <c r="AK10" s="362"/>
      <c r="AL10" s="549"/>
      <c r="AM10" s="469" t="s">
        <v>112</v>
      </c>
      <c r="AN10" s="374"/>
      <c r="AO10" s="374"/>
      <c r="AP10" s="374"/>
      <c r="AQ10" s="374"/>
      <c r="AR10" s="374"/>
      <c r="AS10" s="374"/>
      <c r="AT10" s="375"/>
      <c r="AU10" s="457" t="s">
        <v>113</v>
      </c>
      <c r="AV10" s="458"/>
      <c r="AW10" s="458"/>
      <c r="AX10" s="458"/>
      <c r="AY10" s="380" t="s">
        <v>114</v>
      </c>
      <c r="AZ10" s="381"/>
      <c r="BA10" s="381"/>
      <c r="BB10" s="381"/>
      <c r="BC10" s="381"/>
      <c r="BD10" s="381"/>
      <c r="BE10" s="381"/>
      <c r="BF10" s="381"/>
      <c r="BG10" s="381"/>
      <c r="BH10" s="381"/>
      <c r="BI10" s="381"/>
      <c r="BJ10" s="381"/>
      <c r="BK10" s="381"/>
      <c r="BL10" s="381"/>
      <c r="BM10" s="382"/>
      <c r="BN10" s="400">
        <v>434010</v>
      </c>
      <c r="BO10" s="401"/>
      <c r="BP10" s="401"/>
      <c r="BQ10" s="401"/>
      <c r="BR10" s="401"/>
      <c r="BS10" s="401"/>
      <c r="BT10" s="401"/>
      <c r="BU10" s="402"/>
      <c r="BV10" s="400">
        <v>401119</v>
      </c>
      <c r="BW10" s="401"/>
      <c r="BX10" s="401"/>
      <c r="BY10" s="401"/>
      <c r="BZ10" s="401"/>
      <c r="CA10" s="401"/>
      <c r="CB10" s="401"/>
      <c r="CC10" s="402"/>
      <c r="CD10" s="166" t="s">
        <v>115</v>
      </c>
      <c r="CE10" s="167"/>
      <c r="CF10" s="167"/>
      <c r="CG10" s="167"/>
      <c r="CH10" s="167"/>
      <c r="CI10" s="167"/>
      <c r="CJ10" s="167"/>
      <c r="CK10" s="167"/>
      <c r="CL10" s="167"/>
      <c r="CM10" s="167"/>
      <c r="CN10" s="167"/>
      <c r="CO10" s="167"/>
      <c r="CP10" s="167"/>
      <c r="CQ10" s="167"/>
      <c r="CR10" s="167"/>
      <c r="CS10" s="168"/>
      <c r="CT10" s="172"/>
      <c r="CU10" s="173"/>
      <c r="CV10" s="173"/>
      <c r="CW10" s="173"/>
      <c r="CX10" s="173"/>
      <c r="CY10" s="173"/>
      <c r="CZ10" s="173"/>
      <c r="DA10" s="174"/>
      <c r="DB10" s="172"/>
      <c r="DC10" s="173"/>
      <c r="DD10" s="173"/>
      <c r="DE10" s="173"/>
      <c r="DF10" s="173"/>
      <c r="DG10" s="173"/>
      <c r="DH10" s="173"/>
      <c r="DI10" s="174"/>
    </row>
    <row r="11" spans="1:119" ht="18.75" customHeight="1" thickBot="1" x14ac:dyDescent="0.2">
      <c r="A11" s="160"/>
      <c r="B11" s="539"/>
      <c r="C11" s="540"/>
      <c r="D11" s="540"/>
      <c r="E11" s="540"/>
      <c r="F11" s="540"/>
      <c r="G11" s="540"/>
      <c r="H11" s="540"/>
      <c r="I11" s="540"/>
      <c r="J11" s="540"/>
      <c r="K11" s="463"/>
      <c r="L11" s="446" t="s">
        <v>116</v>
      </c>
      <c r="M11" s="447"/>
      <c r="N11" s="447"/>
      <c r="O11" s="447"/>
      <c r="P11" s="447"/>
      <c r="Q11" s="448"/>
      <c r="R11" s="536" t="s">
        <v>117</v>
      </c>
      <c r="S11" s="537"/>
      <c r="T11" s="537"/>
      <c r="U11" s="537"/>
      <c r="V11" s="538"/>
      <c r="W11" s="548"/>
      <c r="X11" s="362"/>
      <c r="Y11" s="362"/>
      <c r="Z11" s="362"/>
      <c r="AA11" s="362"/>
      <c r="AB11" s="362"/>
      <c r="AC11" s="362"/>
      <c r="AD11" s="362"/>
      <c r="AE11" s="362"/>
      <c r="AF11" s="362"/>
      <c r="AG11" s="362"/>
      <c r="AH11" s="362"/>
      <c r="AI11" s="362"/>
      <c r="AJ11" s="362"/>
      <c r="AK11" s="362"/>
      <c r="AL11" s="549"/>
      <c r="AM11" s="469" t="s">
        <v>118</v>
      </c>
      <c r="AN11" s="374"/>
      <c r="AO11" s="374"/>
      <c r="AP11" s="374"/>
      <c r="AQ11" s="374"/>
      <c r="AR11" s="374"/>
      <c r="AS11" s="374"/>
      <c r="AT11" s="375"/>
      <c r="AU11" s="457" t="s">
        <v>119</v>
      </c>
      <c r="AV11" s="458"/>
      <c r="AW11" s="458"/>
      <c r="AX11" s="458"/>
      <c r="AY11" s="380" t="s">
        <v>120</v>
      </c>
      <c r="AZ11" s="381"/>
      <c r="BA11" s="381"/>
      <c r="BB11" s="381"/>
      <c r="BC11" s="381"/>
      <c r="BD11" s="381"/>
      <c r="BE11" s="381"/>
      <c r="BF11" s="381"/>
      <c r="BG11" s="381"/>
      <c r="BH11" s="381"/>
      <c r="BI11" s="381"/>
      <c r="BJ11" s="381"/>
      <c r="BK11" s="381"/>
      <c r="BL11" s="381"/>
      <c r="BM11" s="382"/>
      <c r="BN11" s="400">
        <v>0</v>
      </c>
      <c r="BO11" s="401"/>
      <c r="BP11" s="401"/>
      <c r="BQ11" s="401"/>
      <c r="BR11" s="401"/>
      <c r="BS11" s="401"/>
      <c r="BT11" s="401"/>
      <c r="BU11" s="402"/>
      <c r="BV11" s="400">
        <v>0</v>
      </c>
      <c r="BW11" s="401"/>
      <c r="BX11" s="401"/>
      <c r="BY11" s="401"/>
      <c r="BZ11" s="401"/>
      <c r="CA11" s="401"/>
      <c r="CB11" s="401"/>
      <c r="CC11" s="402"/>
      <c r="CD11" s="409" t="s">
        <v>121</v>
      </c>
      <c r="CE11" s="410"/>
      <c r="CF11" s="410"/>
      <c r="CG11" s="410"/>
      <c r="CH11" s="410"/>
      <c r="CI11" s="410"/>
      <c r="CJ11" s="410"/>
      <c r="CK11" s="410"/>
      <c r="CL11" s="410"/>
      <c r="CM11" s="410"/>
      <c r="CN11" s="410"/>
      <c r="CO11" s="410"/>
      <c r="CP11" s="410"/>
      <c r="CQ11" s="410"/>
      <c r="CR11" s="410"/>
      <c r="CS11" s="411"/>
      <c r="CT11" s="513" t="s">
        <v>122</v>
      </c>
      <c r="CU11" s="514"/>
      <c r="CV11" s="514"/>
      <c r="CW11" s="514"/>
      <c r="CX11" s="514"/>
      <c r="CY11" s="514"/>
      <c r="CZ11" s="514"/>
      <c r="DA11" s="515"/>
      <c r="DB11" s="513" t="s">
        <v>123</v>
      </c>
      <c r="DC11" s="514"/>
      <c r="DD11" s="514"/>
      <c r="DE11" s="514"/>
      <c r="DF11" s="514"/>
      <c r="DG11" s="514"/>
      <c r="DH11" s="514"/>
      <c r="DI11" s="515"/>
    </row>
    <row r="12" spans="1:119" ht="18.75" customHeight="1" x14ac:dyDescent="0.15">
      <c r="A12" s="160"/>
      <c r="B12" s="516" t="s">
        <v>124</v>
      </c>
      <c r="C12" s="517"/>
      <c r="D12" s="517"/>
      <c r="E12" s="517"/>
      <c r="F12" s="517"/>
      <c r="G12" s="517"/>
      <c r="H12" s="517"/>
      <c r="I12" s="517"/>
      <c r="J12" s="517"/>
      <c r="K12" s="518"/>
      <c r="L12" s="525" t="s">
        <v>125</v>
      </c>
      <c r="M12" s="526"/>
      <c r="N12" s="526"/>
      <c r="O12" s="526"/>
      <c r="P12" s="526"/>
      <c r="Q12" s="527"/>
      <c r="R12" s="528">
        <v>174050</v>
      </c>
      <c r="S12" s="529"/>
      <c r="T12" s="529"/>
      <c r="U12" s="529"/>
      <c r="V12" s="530"/>
      <c r="W12" s="531" t="s">
        <v>1</v>
      </c>
      <c r="X12" s="458"/>
      <c r="Y12" s="458"/>
      <c r="Z12" s="458"/>
      <c r="AA12" s="458"/>
      <c r="AB12" s="532"/>
      <c r="AC12" s="457" t="s">
        <v>126</v>
      </c>
      <c r="AD12" s="458"/>
      <c r="AE12" s="458"/>
      <c r="AF12" s="458"/>
      <c r="AG12" s="532"/>
      <c r="AH12" s="457" t="s">
        <v>127</v>
      </c>
      <c r="AI12" s="458"/>
      <c r="AJ12" s="458"/>
      <c r="AK12" s="458"/>
      <c r="AL12" s="533"/>
      <c r="AM12" s="469" t="s">
        <v>128</v>
      </c>
      <c r="AN12" s="374"/>
      <c r="AO12" s="374"/>
      <c r="AP12" s="374"/>
      <c r="AQ12" s="374"/>
      <c r="AR12" s="374"/>
      <c r="AS12" s="374"/>
      <c r="AT12" s="375"/>
      <c r="AU12" s="457" t="s">
        <v>129</v>
      </c>
      <c r="AV12" s="458"/>
      <c r="AW12" s="458"/>
      <c r="AX12" s="458"/>
      <c r="AY12" s="380" t="s">
        <v>130</v>
      </c>
      <c r="AZ12" s="381"/>
      <c r="BA12" s="381"/>
      <c r="BB12" s="381"/>
      <c r="BC12" s="381"/>
      <c r="BD12" s="381"/>
      <c r="BE12" s="381"/>
      <c r="BF12" s="381"/>
      <c r="BG12" s="381"/>
      <c r="BH12" s="381"/>
      <c r="BI12" s="381"/>
      <c r="BJ12" s="381"/>
      <c r="BK12" s="381"/>
      <c r="BL12" s="381"/>
      <c r="BM12" s="382"/>
      <c r="BN12" s="400">
        <v>300000</v>
      </c>
      <c r="BO12" s="401"/>
      <c r="BP12" s="401"/>
      <c r="BQ12" s="401"/>
      <c r="BR12" s="401"/>
      <c r="BS12" s="401"/>
      <c r="BT12" s="401"/>
      <c r="BU12" s="402"/>
      <c r="BV12" s="400">
        <v>400000</v>
      </c>
      <c r="BW12" s="401"/>
      <c r="BX12" s="401"/>
      <c r="BY12" s="401"/>
      <c r="BZ12" s="401"/>
      <c r="CA12" s="401"/>
      <c r="CB12" s="401"/>
      <c r="CC12" s="402"/>
      <c r="CD12" s="409" t="s">
        <v>131</v>
      </c>
      <c r="CE12" s="410"/>
      <c r="CF12" s="410"/>
      <c r="CG12" s="410"/>
      <c r="CH12" s="410"/>
      <c r="CI12" s="410"/>
      <c r="CJ12" s="410"/>
      <c r="CK12" s="410"/>
      <c r="CL12" s="410"/>
      <c r="CM12" s="410"/>
      <c r="CN12" s="410"/>
      <c r="CO12" s="410"/>
      <c r="CP12" s="410"/>
      <c r="CQ12" s="410"/>
      <c r="CR12" s="410"/>
      <c r="CS12" s="411"/>
      <c r="CT12" s="513" t="s">
        <v>132</v>
      </c>
      <c r="CU12" s="514"/>
      <c r="CV12" s="514"/>
      <c r="CW12" s="514"/>
      <c r="CX12" s="514"/>
      <c r="CY12" s="514"/>
      <c r="CZ12" s="514"/>
      <c r="DA12" s="515"/>
      <c r="DB12" s="513" t="s">
        <v>132</v>
      </c>
      <c r="DC12" s="514"/>
      <c r="DD12" s="514"/>
      <c r="DE12" s="514"/>
      <c r="DF12" s="514"/>
      <c r="DG12" s="514"/>
      <c r="DH12" s="514"/>
      <c r="DI12" s="515"/>
    </row>
    <row r="13" spans="1:119" ht="18.75" customHeight="1" x14ac:dyDescent="0.15">
      <c r="A13" s="160"/>
      <c r="B13" s="519"/>
      <c r="C13" s="520"/>
      <c r="D13" s="520"/>
      <c r="E13" s="520"/>
      <c r="F13" s="520"/>
      <c r="G13" s="520"/>
      <c r="H13" s="520"/>
      <c r="I13" s="520"/>
      <c r="J13" s="520"/>
      <c r="K13" s="521"/>
      <c r="L13" s="175"/>
      <c r="M13" s="500" t="s">
        <v>133</v>
      </c>
      <c r="N13" s="501"/>
      <c r="O13" s="501"/>
      <c r="P13" s="501"/>
      <c r="Q13" s="502"/>
      <c r="R13" s="503">
        <v>173332</v>
      </c>
      <c r="S13" s="504"/>
      <c r="T13" s="504"/>
      <c r="U13" s="504"/>
      <c r="V13" s="505"/>
      <c r="W13" s="491" t="s">
        <v>134</v>
      </c>
      <c r="X13" s="413"/>
      <c r="Y13" s="413"/>
      <c r="Z13" s="413"/>
      <c r="AA13" s="413"/>
      <c r="AB13" s="414"/>
      <c r="AC13" s="376">
        <v>12316</v>
      </c>
      <c r="AD13" s="377"/>
      <c r="AE13" s="377"/>
      <c r="AF13" s="377"/>
      <c r="AG13" s="378"/>
      <c r="AH13" s="376">
        <v>12670</v>
      </c>
      <c r="AI13" s="377"/>
      <c r="AJ13" s="377"/>
      <c r="AK13" s="377"/>
      <c r="AL13" s="379"/>
      <c r="AM13" s="469" t="s">
        <v>135</v>
      </c>
      <c r="AN13" s="374"/>
      <c r="AO13" s="374"/>
      <c r="AP13" s="374"/>
      <c r="AQ13" s="374"/>
      <c r="AR13" s="374"/>
      <c r="AS13" s="374"/>
      <c r="AT13" s="375"/>
      <c r="AU13" s="457" t="s">
        <v>129</v>
      </c>
      <c r="AV13" s="458"/>
      <c r="AW13" s="458"/>
      <c r="AX13" s="458"/>
      <c r="AY13" s="380" t="s">
        <v>136</v>
      </c>
      <c r="AZ13" s="381"/>
      <c r="BA13" s="381"/>
      <c r="BB13" s="381"/>
      <c r="BC13" s="381"/>
      <c r="BD13" s="381"/>
      <c r="BE13" s="381"/>
      <c r="BF13" s="381"/>
      <c r="BG13" s="381"/>
      <c r="BH13" s="381"/>
      <c r="BI13" s="381"/>
      <c r="BJ13" s="381"/>
      <c r="BK13" s="381"/>
      <c r="BL13" s="381"/>
      <c r="BM13" s="382"/>
      <c r="BN13" s="400">
        <v>-7828</v>
      </c>
      <c r="BO13" s="401"/>
      <c r="BP13" s="401"/>
      <c r="BQ13" s="401"/>
      <c r="BR13" s="401"/>
      <c r="BS13" s="401"/>
      <c r="BT13" s="401"/>
      <c r="BU13" s="402"/>
      <c r="BV13" s="400">
        <v>-33453</v>
      </c>
      <c r="BW13" s="401"/>
      <c r="BX13" s="401"/>
      <c r="BY13" s="401"/>
      <c r="BZ13" s="401"/>
      <c r="CA13" s="401"/>
      <c r="CB13" s="401"/>
      <c r="CC13" s="402"/>
      <c r="CD13" s="409" t="s">
        <v>137</v>
      </c>
      <c r="CE13" s="410"/>
      <c r="CF13" s="410"/>
      <c r="CG13" s="410"/>
      <c r="CH13" s="410"/>
      <c r="CI13" s="410"/>
      <c r="CJ13" s="410"/>
      <c r="CK13" s="410"/>
      <c r="CL13" s="410"/>
      <c r="CM13" s="410"/>
      <c r="CN13" s="410"/>
      <c r="CO13" s="410"/>
      <c r="CP13" s="410"/>
      <c r="CQ13" s="410"/>
      <c r="CR13" s="410"/>
      <c r="CS13" s="411"/>
      <c r="CT13" s="370">
        <v>8.3000000000000007</v>
      </c>
      <c r="CU13" s="371"/>
      <c r="CV13" s="371"/>
      <c r="CW13" s="371"/>
      <c r="CX13" s="371"/>
      <c r="CY13" s="371"/>
      <c r="CZ13" s="371"/>
      <c r="DA13" s="372"/>
      <c r="DB13" s="370">
        <v>8.5</v>
      </c>
      <c r="DC13" s="371"/>
      <c r="DD13" s="371"/>
      <c r="DE13" s="371"/>
      <c r="DF13" s="371"/>
      <c r="DG13" s="371"/>
      <c r="DH13" s="371"/>
      <c r="DI13" s="372"/>
    </row>
    <row r="14" spans="1:119" ht="18.75" customHeight="1" thickBot="1" x14ac:dyDescent="0.2">
      <c r="A14" s="160"/>
      <c r="B14" s="519"/>
      <c r="C14" s="520"/>
      <c r="D14" s="520"/>
      <c r="E14" s="520"/>
      <c r="F14" s="520"/>
      <c r="G14" s="520"/>
      <c r="H14" s="520"/>
      <c r="I14" s="520"/>
      <c r="J14" s="520"/>
      <c r="K14" s="521"/>
      <c r="L14" s="493" t="s">
        <v>138</v>
      </c>
      <c r="M14" s="534"/>
      <c r="N14" s="534"/>
      <c r="O14" s="534"/>
      <c r="P14" s="534"/>
      <c r="Q14" s="535"/>
      <c r="R14" s="503">
        <v>175721</v>
      </c>
      <c r="S14" s="504"/>
      <c r="T14" s="504"/>
      <c r="U14" s="504"/>
      <c r="V14" s="505"/>
      <c r="W14" s="506"/>
      <c r="X14" s="416"/>
      <c r="Y14" s="416"/>
      <c r="Z14" s="416"/>
      <c r="AA14" s="416"/>
      <c r="AB14" s="417"/>
      <c r="AC14" s="496">
        <v>15.4</v>
      </c>
      <c r="AD14" s="497"/>
      <c r="AE14" s="497"/>
      <c r="AF14" s="497"/>
      <c r="AG14" s="498"/>
      <c r="AH14" s="496">
        <v>15.5</v>
      </c>
      <c r="AI14" s="497"/>
      <c r="AJ14" s="497"/>
      <c r="AK14" s="497"/>
      <c r="AL14" s="499"/>
      <c r="AM14" s="469"/>
      <c r="AN14" s="374"/>
      <c r="AO14" s="374"/>
      <c r="AP14" s="374"/>
      <c r="AQ14" s="374"/>
      <c r="AR14" s="374"/>
      <c r="AS14" s="374"/>
      <c r="AT14" s="375"/>
      <c r="AU14" s="457"/>
      <c r="AV14" s="458"/>
      <c r="AW14" s="458"/>
      <c r="AX14" s="458"/>
      <c r="AY14" s="380"/>
      <c r="AZ14" s="381"/>
      <c r="BA14" s="381"/>
      <c r="BB14" s="381"/>
      <c r="BC14" s="381"/>
      <c r="BD14" s="381"/>
      <c r="BE14" s="381"/>
      <c r="BF14" s="381"/>
      <c r="BG14" s="381"/>
      <c r="BH14" s="381"/>
      <c r="BI14" s="381"/>
      <c r="BJ14" s="381"/>
      <c r="BK14" s="381"/>
      <c r="BL14" s="381"/>
      <c r="BM14" s="382"/>
      <c r="BN14" s="400"/>
      <c r="BO14" s="401"/>
      <c r="BP14" s="401"/>
      <c r="BQ14" s="401"/>
      <c r="BR14" s="401"/>
      <c r="BS14" s="401"/>
      <c r="BT14" s="401"/>
      <c r="BU14" s="402"/>
      <c r="BV14" s="400"/>
      <c r="BW14" s="401"/>
      <c r="BX14" s="401"/>
      <c r="BY14" s="401"/>
      <c r="BZ14" s="401"/>
      <c r="CA14" s="401"/>
      <c r="CB14" s="401"/>
      <c r="CC14" s="402"/>
      <c r="CD14" s="406" t="s">
        <v>139</v>
      </c>
      <c r="CE14" s="407"/>
      <c r="CF14" s="407"/>
      <c r="CG14" s="407"/>
      <c r="CH14" s="407"/>
      <c r="CI14" s="407"/>
      <c r="CJ14" s="407"/>
      <c r="CK14" s="407"/>
      <c r="CL14" s="407"/>
      <c r="CM14" s="407"/>
      <c r="CN14" s="407"/>
      <c r="CO14" s="407"/>
      <c r="CP14" s="407"/>
      <c r="CQ14" s="407"/>
      <c r="CR14" s="407"/>
      <c r="CS14" s="408"/>
      <c r="CT14" s="507">
        <v>55.7</v>
      </c>
      <c r="CU14" s="508"/>
      <c r="CV14" s="508"/>
      <c r="CW14" s="508"/>
      <c r="CX14" s="508"/>
      <c r="CY14" s="508"/>
      <c r="CZ14" s="508"/>
      <c r="DA14" s="509"/>
      <c r="DB14" s="507">
        <v>53</v>
      </c>
      <c r="DC14" s="508"/>
      <c r="DD14" s="508"/>
      <c r="DE14" s="508"/>
      <c r="DF14" s="508"/>
      <c r="DG14" s="508"/>
      <c r="DH14" s="508"/>
      <c r="DI14" s="509"/>
    </row>
    <row r="15" spans="1:119" ht="18.75" customHeight="1" x14ac:dyDescent="0.15">
      <c r="A15" s="160"/>
      <c r="B15" s="519"/>
      <c r="C15" s="520"/>
      <c r="D15" s="520"/>
      <c r="E15" s="520"/>
      <c r="F15" s="520"/>
      <c r="G15" s="520"/>
      <c r="H15" s="520"/>
      <c r="I15" s="520"/>
      <c r="J15" s="520"/>
      <c r="K15" s="521"/>
      <c r="L15" s="175"/>
      <c r="M15" s="500" t="s">
        <v>133</v>
      </c>
      <c r="N15" s="501"/>
      <c r="O15" s="501"/>
      <c r="P15" s="501"/>
      <c r="Q15" s="502"/>
      <c r="R15" s="503">
        <v>175038</v>
      </c>
      <c r="S15" s="504"/>
      <c r="T15" s="504"/>
      <c r="U15" s="504"/>
      <c r="V15" s="505"/>
      <c r="W15" s="491" t="s">
        <v>140</v>
      </c>
      <c r="X15" s="413"/>
      <c r="Y15" s="413"/>
      <c r="Z15" s="413"/>
      <c r="AA15" s="413"/>
      <c r="AB15" s="414"/>
      <c r="AC15" s="376">
        <v>13579</v>
      </c>
      <c r="AD15" s="377"/>
      <c r="AE15" s="377"/>
      <c r="AF15" s="377"/>
      <c r="AG15" s="378"/>
      <c r="AH15" s="376">
        <v>13609</v>
      </c>
      <c r="AI15" s="377"/>
      <c r="AJ15" s="377"/>
      <c r="AK15" s="377"/>
      <c r="AL15" s="379"/>
      <c r="AM15" s="469"/>
      <c r="AN15" s="374"/>
      <c r="AO15" s="374"/>
      <c r="AP15" s="374"/>
      <c r="AQ15" s="374"/>
      <c r="AR15" s="374"/>
      <c r="AS15" s="374"/>
      <c r="AT15" s="375"/>
      <c r="AU15" s="457"/>
      <c r="AV15" s="458"/>
      <c r="AW15" s="458"/>
      <c r="AX15" s="458"/>
      <c r="AY15" s="392" t="s">
        <v>141</v>
      </c>
      <c r="AZ15" s="393"/>
      <c r="BA15" s="393"/>
      <c r="BB15" s="393"/>
      <c r="BC15" s="393"/>
      <c r="BD15" s="393"/>
      <c r="BE15" s="393"/>
      <c r="BF15" s="393"/>
      <c r="BG15" s="393"/>
      <c r="BH15" s="393"/>
      <c r="BI15" s="393"/>
      <c r="BJ15" s="393"/>
      <c r="BK15" s="393"/>
      <c r="BL15" s="393"/>
      <c r="BM15" s="394"/>
      <c r="BN15" s="395">
        <v>17120455</v>
      </c>
      <c r="BO15" s="396"/>
      <c r="BP15" s="396"/>
      <c r="BQ15" s="396"/>
      <c r="BR15" s="396"/>
      <c r="BS15" s="396"/>
      <c r="BT15" s="396"/>
      <c r="BU15" s="397"/>
      <c r="BV15" s="395">
        <v>17045987</v>
      </c>
      <c r="BW15" s="396"/>
      <c r="BX15" s="396"/>
      <c r="BY15" s="396"/>
      <c r="BZ15" s="396"/>
      <c r="CA15" s="396"/>
      <c r="CB15" s="396"/>
      <c r="CC15" s="397"/>
      <c r="CD15" s="510" t="s">
        <v>142</v>
      </c>
      <c r="CE15" s="511"/>
      <c r="CF15" s="511"/>
      <c r="CG15" s="511"/>
      <c r="CH15" s="511"/>
      <c r="CI15" s="511"/>
      <c r="CJ15" s="511"/>
      <c r="CK15" s="511"/>
      <c r="CL15" s="511"/>
      <c r="CM15" s="511"/>
      <c r="CN15" s="511"/>
      <c r="CO15" s="511"/>
      <c r="CP15" s="511"/>
      <c r="CQ15" s="511"/>
      <c r="CR15" s="511"/>
      <c r="CS15" s="512"/>
      <c r="CT15" s="176"/>
      <c r="CU15" s="177"/>
      <c r="CV15" s="177"/>
      <c r="CW15" s="177"/>
      <c r="CX15" s="177"/>
      <c r="CY15" s="177"/>
      <c r="CZ15" s="177"/>
      <c r="DA15" s="178"/>
      <c r="DB15" s="176"/>
      <c r="DC15" s="177"/>
      <c r="DD15" s="177"/>
      <c r="DE15" s="177"/>
      <c r="DF15" s="177"/>
      <c r="DG15" s="177"/>
      <c r="DH15" s="177"/>
      <c r="DI15" s="178"/>
    </row>
    <row r="16" spans="1:119" ht="18.75" customHeight="1" x14ac:dyDescent="0.15">
      <c r="A16" s="160"/>
      <c r="B16" s="519"/>
      <c r="C16" s="520"/>
      <c r="D16" s="520"/>
      <c r="E16" s="520"/>
      <c r="F16" s="520"/>
      <c r="G16" s="520"/>
      <c r="H16" s="520"/>
      <c r="I16" s="520"/>
      <c r="J16" s="520"/>
      <c r="K16" s="521"/>
      <c r="L16" s="493" t="s">
        <v>143</v>
      </c>
      <c r="M16" s="494"/>
      <c r="N16" s="494"/>
      <c r="O16" s="494"/>
      <c r="P16" s="494"/>
      <c r="Q16" s="495"/>
      <c r="R16" s="488" t="s">
        <v>144</v>
      </c>
      <c r="S16" s="489"/>
      <c r="T16" s="489"/>
      <c r="U16" s="489"/>
      <c r="V16" s="490"/>
      <c r="W16" s="506"/>
      <c r="X16" s="416"/>
      <c r="Y16" s="416"/>
      <c r="Z16" s="416"/>
      <c r="AA16" s="416"/>
      <c r="AB16" s="417"/>
      <c r="AC16" s="496">
        <v>16.899999999999999</v>
      </c>
      <c r="AD16" s="497"/>
      <c r="AE16" s="497"/>
      <c r="AF16" s="497"/>
      <c r="AG16" s="498"/>
      <c r="AH16" s="496">
        <v>16.7</v>
      </c>
      <c r="AI16" s="497"/>
      <c r="AJ16" s="497"/>
      <c r="AK16" s="497"/>
      <c r="AL16" s="499"/>
      <c r="AM16" s="469"/>
      <c r="AN16" s="374"/>
      <c r="AO16" s="374"/>
      <c r="AP16" s="374"/>
      <c r="AQ16" s="374"/>
      <c r="AR16" s="374"/>
      <c r="AS16" s="374"/>
      <c r="AT16" s="375"/>
      <c r="AU16" s="457"/>
      <c r="AV16" s="458"/>
      <c r="AW16" s="458"/>
      <c r="AX16" s="458"/>
      <c r="AY16" s="380" t="s">
        <v>145</v>
      </c>
      <c r="AZ16" s="381"/>
      <c r="BA16" s="381"/>
      <c r="BB16" s="381"/>
      <c r="BC16" s="381"/>
      <c r="BD16" s="381"/>
      <c r="BE16" s="381"/>
      <c r="BF16" s="381"/>
      <c r="BG16" s="381"/>
      <c r="BH16" s="381"/>
      <c r="BI16" s="381"/>
      <c r="BJ16" s="381"/>
      <c r="BK16" s="381"/>
      <c r="BL16" s="381"/>
      <c r="BM16" s="382"/>
      <c r="BN16" s="400">
        <v>34827250</v>
      </c>
      <c r="BO16" s="401"/>
      <c r="BP16" s="401"/>
      <c r="BQ16" s="401"/>
      <c r="BR16" s="401"/>
      <c r="BS16" s="401"/>
      <c r="BT16" s="401"/>
      <c r="BU16" s="402"/>
      <c r="BV16" s="400">
        <v>34955982</v>
      </c>
      <c r="BW16" s="401"/>
      <c r="BX16" s="401"/>
      <c r="BY16" s="401"/>
      <c r="BZ16" s="401"/>
      <c r="CA16" s="401"/>
      <c r="CB16" s="401"/>
      <c r="CC16" s="402"/>
      <c r="CD16" s="169"/>
      <c r="CE16" s="398" t="s">
        <v>146</v>
      </c>
      <c r="CF16" s="398"/>
      <c r="CG16" s="398"/>
      <c r="CH16" s="398"/>
      <c r="CI16" s="398"/>
      <c r="CJ16" s="398"/>
      <c r="CK16" s="398"/>
      <c r="CL16" s="398"/>
      <c r="CM16" s="398"/>
      <c r="CN16" s="398"/>
      <c r="CO16" s="398"/>
      <c r="CP16" s="398"/>
      <c r="CQ16" s="398"/>
      <c r="CR16" s="398"/>
      <c r="CS16" s="399"/>
      <c r="CT16" s="370">
        <v>9.1999999999999993</v>
      </c>
      <c r="CU16" s="371"/>
      <c r="CV16" s="371"/>
      <c r="CW16" s="371"/>
      <c r="CX16" s="371"/>
      <c r="CY16" s="371"/>
      <c r="CZ16" s="371"/>
      <c r="DA16" s="372"/>
      <c r="DB16" s="370" t="s">
        <v>132</v>
      </c>
      <c r="DC16" s="371"/>
      <c r="DD16" s="371"/>
      <c r="DE16" s="371"/>
      <c r="DF16" s="371"/>
      <c r="DG16" s="371"/>
      <c r="DH16" s="371"/>
      <c r="DI16" s="372"/>
    </row>
    <row r="17" spans="1:113" ht="18.75" customHeight="1" thickBot="1" x14ac:dyDescent="0.2">
      <c r="A17" s="160"/>
      <c r="B17" s="522"/>
      <c r="C17" s="523"/>
      <c r="D17" s="523"/>
      <c r="E17" s="523"/>
      <c r="F17" s="523"/>
      <c r="G17" s="523"/>
      <c r="H17" s="523"/>
      <c r="I17" s="523"/>
      <c r="J17" s="523"/>
      <c r="K17" s="524"/>
      <c r="L17" s="179"/>
      <c r="M17" s="485" t="s">
        <v>147</v>
      </c>
      <c r="N17" s="486"/>
      <c r="O17" s="486"/>
      <c r="P17" s="486"/>
      <c r="Q17" s="487"/>
      <c r="R17" s="488" t="s">
        <v>148</v>
      </c>
      <c r="S17" s="489"/>
      <c r="T17" s="489"/>
      <c r="U17" s="489"/>
      <c r="V17" s="490"/>
      <c r="W17" s="491" t="s">
        <v>149</v>
      </c>
      <c r="X17" s="413"/>
      <c r="Y17" s="413"/>
      <c r="Z17" s="413"/>
      <c r="AA17" s="413"/>
      <c r="AB17" s="414"/>
      <c r="AC17" s="376">
        <v>54242</v>
      </c>
      <c r="AD17" s="377"/>
      <c r="AE17" s="377"/>
      <c r="AF17" s="377"/>
      <c r="AG17" s="378"/>
      <c r="AH17" s="376">
        <v>55357</v>
      </c>
      <c r="AI17" s="377"/>
      <c r="AJ17" s="377"/>
      <c r="AK17" s="377"/>
      <c r="AL17" s="379"/>
      <c r="AM17" s="469"/>
      <c r="AN17" s="374"/>
      <c r="AO17" s="374"/>
      <c r="AP17" s="374"/>
      <c r="AQ17" s="374"/>
      <c r="AR17" s="374"/>
      <c r="AS17" s="374"/>
      <c r="AT17" s="375"/>
      <c r="AU17" s="457"/>
      <c r="AV17" s="458"/>
      <c r="AW17" s="458"/>
      <c r="AX17" s="458"/>
      <c r="AY17" s="380" t="s">
        <v>150</v>
      </c>
      <c r="AZ17" s="381"/>
      <c r="BA17" s="381"/>
      <c r="BB17" s="381"/>
      <c r="BC17" s="381"/>
      <c r="BD17" s="381"/>
      <c r="BE17" s="381"/>
      <c r="BF17" s="381"/>
      <c r="BG17" s="381"/>
      <c r="BH17" s="381"/>
      <c r="BI17" s="381"/>
      <c r="BJ17" s="381"/>
      <c r="BK17" s="381"/>
      <c r="BL17" s="381"/>
      <c r="BM17" s="382"/>
      <c r="BN17" s="400">
        <v>21869676</v>
      </c>
      <c r="BO17" s="401"/>
      <c r="BP17" s="401"/>
      <c r="BQ17" s="401"/>
      <c r="BR17" s="401"/>
      <c r="BS17" s="401"/>
      <c r="BT17" s="401"/>
      <c r="BU17" s="402"/>
      <c r="BV17" s="400">
        <v>21759269</v>
      </c>
      <c r="BW17" s="401"/>
      <c r="BX17" s="401"/>
      <c r="BY17" s="401"/>
      <c r="BZ17" s="401"/>
      <c r="CA17" s="401"/>
      <c r="CB17" s="401"/>
      <c r="CC17" s="402"/>
      <c r="CD17" s="169"/>
      <c r="CE17" s="398"/>
      <c r="CF17" s="398"/>
      <c r="CG17" s="398"/>
      <c r="CH17" s="398"/>
      <c r="CI17" s="398"/>
      <c r="CJ17" s="398"/>
      <c r="CK17" s="398"/>
      <c r="CL17" s="398"/>
      <c r="CM17" s="398"/>
      <c r="CN17" s="398"/>
      <c r="CO17" s="398"/>
      <c r="CP17" s="398"/>
      <c r="CQ17" s="398"/>
      <c r="CR17" s="398"/>
      <c r="CS17" s="399"/>
      <c r="CT17" s="370"/>
      <c r="CU17" s="371"/>
      <c r="CV17" s="371"/>
      <c r="CW17" s="371"/>
      <c r="CX17" s="371"/>
      <c r="CY17" s="371"/>
      <c r="CZ17" s="371"/>
      <c r="DA17" s="372"/>
      <c r="DB17" s="370"/>
      <c r="DC17" s="371"/>
      <c r="DD17" s="371"/>
      <c r="DE17" s="371"/>
      <c r="DF17" s="371"/>
      <c r="DG17" s="371"/>
      <c r="DH17" s="371"/>
      <c r="DI17" s="372"/>
    </row>
    <row r="18" spans="1:113" ht="18.75" customHeight="1" thickBot="1" x14ac:dyDescent="0.2">
      <c r="A18" s="160"/>
      <c r="B18" s="462" t="s">
        <v>151</v>
      </c>
      <c r="C18" s="463"/>
      <c r="D18" s="463"/>
      <c r="E18" s="464"/>
      <c r="F18" s="464"/>
      <c r="G18" s="464"/>
      <c r="H18" s="464"/>
      <c r="I18" s="464"/>
      <c r="J18" s="464"/>
      <c r="K18" s="464"/>
      <c r="L18" s="465">
        <v>524.20000000000005</v>
      </c>
      <c r="M18" s="465"/>
      <c r="N18" s="465"/>
      <c r="O18" s="465"/>
      <c r="P18" s="465"/>
      <c r="Q18" s="465"/>
      <c r="R18" s="466"/>
      <c r="S18" s="466"/>
      <c r="T18" s="466"/>
      <c r="U18" s="466"/>
      <c r="V18" s="467"/>
      <c r="W18" s="481"/>
      <c r="X18" s="482"/>
      <c r="Y18" s="482"/>
      <c r="Z18" s="482"/>
      <c r="AA18" s="482"/>
      <c r="AB18" s="492"/>
      <c r="AC18" s="364">
        <v>67.7</v>
      </c>
      <c r="AD18" s="365"/>
      <c r="AE18" s="365"/>
      <c r="AF18" s="365"/>
      <c r="AG18" s="468"/>
      <c r="AH18" s="364">
        <v>67.8</v>
      </c>
      <c r="AI18" s="365"/>
      <c r="AJ18" s="365"/>
      <c r="AK18" s="365"/>
      <c r="AL18" s="366"/>
      <c r="AM18" s="469"/>
      <c r="AN18" s="374"/>
      <c r="AO18" s="374"/>
      <c r="AP18" s="374"/>
      <c r="AQ18" s="374"/>
      <c r="AR18" s="374"/>
      <c r="AS18" s="374"/>
      <c r="AT18" s="375"/>
      <c r="AU18" s="457"/>
      <c r="AV18" s="458"/>
      <c r="AW18" s="458"/>
      <c r="AX18" s="458"/>
      <c r="AY18" s="380" t="s">
        <v>152</v>
      </c>
      <c r="AZ18" s="381"/>
      <c r="BA18" s="381"/>
      <c r="BB18" s="381"/>
      <c r="BC18" s="381"/>
      <c r="BD18" s="381"/>
      <c r="BE18" s="381"/>
      <c r="BF18" s="381"/>
      <c r="BG18" s="381"/>
      <c r="BH18" s="381"/>
      <c r="BI18" s="381"/>
      <c r="BJ18" s="381"/>
      <c r="BK18" s="381"/>
      <c r="BL18" s="381"/>
      <c r="BM18" s="382"/>
      <c r="BN18" s="400">
        <v>42221695</v>
      </c>
      <c r="BO18" s="401"/>
      <c r="BP18" s="401"/>
      <c r="BQ18" s="401"/>
      <c r="BR18" s="401"/>
      <c r="BS18" s="401"/>
      <c r="BT18" s="401"/>
      <c r="BU18" s="402"/>
      <c r="BV18" s="400">
        <v>41913477</v>
      </c>
      <c r="BW18" s="401"/>
      <c r="BX18" s="401"/>
      <c r="BY18" s="401"/>
      <c r="BZ18" s="401"/>
      <c r="CA18" s="401"/>
      <c r="CB18" s="401"/>
      <c r="CC18" s="402"/>
      <c r="CD18" s="169"/>
      <c r="CE18" s="398"/>
      <c r="CF18" s="398"/>
      <c r="CG18" s="398"/>
      <c r="CH18" s="398"/>
      <c r="CI18" s="398"/>
      <c r="CJ18" s="398"/>
      <c r="CK18" s="398"/>
      <c r="CL18" s="398"/>
      <c r="CM18" s="398"/>
      <c r="CN18" s="398"/>
      <c r="CO18" s="398"/>
      <c r="CP18" s="398"/>
      <c r="CQ18" s="398"/>
      <c r="CR18" s="398"/>
      <c r="CS18" s="399"/>
      <c r="CT18" s="370"/>
      <c r="CU18" s="371"/>
      <c r="CV18" s="371"/>
      <c r="CW18" s="371"/>
      <c r="CX18" s="371"/>
      <c r="CY18" s="371"/>
      <c r="CZ18" s="371"/>
      <c r="DA18" s="372"/>
      <c r="DB18" s="370"/>
      <c r="DC18" s="371"/>
      <c r="DD18" s="371"/>
      <c r="DE18" s="371"/>
      <c r="DF18" s="371"/>
      <c r="DG18" s="371"/>
      <c r="DH18" s="371"/>
      <c r="DI18" s="372"/>
    </row>
    <row r="19" spans="1:113" ht="18.75" customHeight="1" thickBot="1" x14ac:dyDescent="0.2">
      <c r="A19" s="160"/>
      <c r="B19" s="462" t="s">
        <v>153</v>
      </c>
      <c r="C19" s="463"/>
      <c r="D19" s="463"/>
      <c r="E19" s="464"/>
      <c r="F19" s="464"/>
      <c r="G19" s="464"/>
      <c r="H19" s="464"/>
      <c r="I19" s="464"/>
      <c r="J19" s="464"/>
      <c r="K19" s="464"/>
      <c r="L19" s="470">
        <v>338</v>
      </c>
      <c r="M19" s="470"/>
      <c r="N19" s="470"/>
      <c r="O19" s="470"/>
      <c r="P19" s="470"/>
      <c r="Q19" s="470"/>
      <c r="R19" s="471"/>
      <c r="S19" s="471"/>
      <c r="T19" s="471"/>
      <c r="U19" s="471"/>
      <c r="V19" s="472"/>
      <c r="W19" s="479"/>
      <c r="X19" s="480"/>
      <c r="Y19" s="480"/>
      <c r="Z19" s="480"/>
      <c r="AA19" s="480"/>
      <c r="AB19" s="480"/>
      <c r="AC19" s="483"/>
      <c r="AD19" s="483"/>
      <c r="AE19" s="483"/>
      <c r="AF19" s="483"/>
      <c r="AG19" s="483"/>
      <c r="AH19" s="483"/>
      <c r="AI19" s="483"/>
      <c r="AJ19" s="483"/>
      <c r="AK19" s="483"/>
      <c r="AL19" s="484"/>
      <c r="AM19" s="469"/>
      <c r="AN19" s="374"/>
      <c r="AO19" s="374"/>
      <c r="AP19" s="374"/>
      <c r="AQ19" s="374"/>
      <c r="AR19" s="374"/>
      <c r="AS19" s="374"/>
      <c r="AT19" s="375"/>
      <c r="AU19" s="457"/>
      <c r="AV19" s="458"/>
      <c r="AW19" s="458"/>
      <c r="AX19" s="458"/>
      <c r="AY19" s="380" t="s">
        <v>154</v>
      </c>
      <c r="AZ19" s="381"/>
      <c r="BA19" s="381"/>
      <c r="BB19" s="381"/>
      <c r="BC19" s="381"/>
      <c r="BD19" s="381"/>
      <c r="BE19" s="381"/>
      <c r="BF19" s="381"/>
      <c r="BG19" s="381"/>
      <c r="BH19" s="381"/>
      <c r="BI19" s="381"/>
      <c r="BJ19" s="381"/>
      <c r="BK19" s="381"/>
      <c r="BL19" s="381"/>
      <c r="BM19" s="382"/>
      <c r="BN19" s="400">
        <v>48250115</v>
      </c>
      <c r="BO19" s="401"/>
      <c r="BP19" s="401"/>
      <c r="BQ19" s="401"/>
      <c r="BR19" s="401"/>
      <c r="BS19" s="401"/>
      <c r="BT19" s="401"/>
      <c r="BU19" s="402"/>
      <c r="BV19" s="400">
        <v>48421973</v>
      </c>
      <c r="BW19" s="401"/>
      <c r="BX19" s="401"/>
      <c r="BY19" s="401"/>
      <c r="BZ19" s="401"/>
      <c r="CA19" s="401"/>
      <c r="CB19" s="401"/>
      <c r="CC19" s="402"/>
      <c r="CD19" s="169"/>
      <c r="CE19" s="398"/>
      <c r="CF19" s="398"/>
      <c r="CG19" s="398"/>
      <c r="CH19" s="398"/>
      <c r="CI19" s="398"/>
      <c r="CJ19" s="398"/>
      <c r="CK19" s="398"/>
      <c r="CL19" s="398"/>
      <c r="CM19" s="398"/>
      <c r="CN19" s="398"/>
      <c r="CO19" s="398"/>
      <c r="CP19" s="398"/>
      <c r="CQ19" s="398"/>
      <c r="CR19" s="398"/>
      <c r="CS19" s="399"/>
      <c r="CT19" s="370"/>
      <c r="CU19" s="371"/>
      <c r="CV19" s="371"/>
      <c r="CW19" s="371"/>
      <c r="CX19" s="371"/>
      <c r="CY19" s="371"/>
      <c r="CZ19" s="371"/>
      <c r="DA19" s="372"/>
      <c r="DB19" s="370"/>
      <c r="DC19" s="371"/>
      <c r="DD19" s="371"/>
      <c r="DE19" s="371"/>
      <c r="DF19" s="371"/>
      <c r="DG19" s="371"/>
      <c r="DH19" s="371"/>
      <c r="DI19" s="372"/>
    </row>
    <row r="20" spans="1:113" ht="18.75" customHeight="1" thickBot="1" x14ac:dyDescent="0.2">
      <c r="A20" s="160"/>
      <c r="B20" s="462" t="s">
        <v>155</v>
      </c>
      <c r="C20" s="463"/>
      <c r="D20" s="463"/>
      <c r="E20" s="464"/>
      <c r="F20" s="464"/>
      <c r="G20" s="464"/>
      <c r="H20" s="464"/>
      <c r="I20" s="464"/>
      <c r="J20" s="464"/>
      <c r="K20" s="464"/>
      <c r="L20" s="470">
        <v>71152</v>
      </c>
      <c r="M20" s="470"/>
      <c r="N20" s="470"/>
      <c r="O20" s="470"/>
      <c r="P20" s="470"/>
      <c r="Q20" s="470"/>
      <c r="R20" s="471"/>
      <c r="S20" s="471"/>
      <c r="T20" s="471"/>
      <c r="U20" s="471"/>
      <c r="V20" s="472"/>
      <c r="W20" s="481"/>
      <c r="X20" s="482"/>
      <c r="Y20" s="482"/>
      <c r="Z20" s="482"/>
      <c r="AA20" s="482"/>
      <c r="AB20" s="482"/>
      <c r="AC20" s="473"/>
      <c r="AD20" s="473"/>
      <c r="AE20" s="473"/>
      <c r="AF20" s="473"/>
      <c r="AG20" s="473"/>
      <c r="AH20" s="473"/>
      <c r="AI20" s="473"/>
      <c r="AJ20" s="473"/>
      <c r="AK20" s="473"/>
      <c r="AL20" s="474"/>
      <c r="AM20" s="475"/>
      <c r="AN20" s="447"/>
      <c r="AO20" s="447"/>
      <c r="AP20" s="447"/>
      <c r="AQ20" s="447"/>
      <c r="AR20" s="447"/>
      <c r="AS20" s="447"/>
      <c r="AT20" s="448"/>
      <c r="AU20" s="476"/>
      <c r="AV20" s="477"/>
      <c r="AW20" s="477"/>
      <c r="AX20" s="478"/>
      <c r="AY20" s="380"/>
      <c r="AZ20" s="381"/>
      <c r="BA20" s="381"/>
      <c r="BB20" s="381"/>
      <c r="BC20" s="381"/>
      <c r="BD20" s="381"/>
      <c r="BE20" s="381"/>
      <c r="BF20" s="381"/>
      <c r="BG20" s="381"/>
      <c r="BH20" s="381"/>
      <c r="BI20" s="381"/>
      <c r="BJ20" s="381"/>
      <c r="BK20" s="381"/>
      <c r="BL20" s="381"/>
      <c r="BM20" s="382"/>
      <c r="BN20" s="400"/>
      <c r="BO20" s="401"/>
      <c r="BP20" s="401"/>
      <c r="BQ20" s="401"/>
      <c r="BR20" s="401"/>
      <c r="BS20" s="401"/>
      <c r="BT20" s="401"/>
      <c r="BU20" s="402"/>
      <c r="BV20" s="400"/>
      <c r="BW20" s="401"/>
      <c r="BX20" s="401"/>
      <c r="BY20" s="401"/>
      <c r="BZ20" s="401"/>
      <c r="CA20" s="401"/>
      <c r="CB20" s="401"/>
      <c r="CC20" s="402"/>
      <c r="CD20" s="169"/>
      <c r="CE20" s="398"/>
      <c r="CF20" s="398"/>
      <c r="CG20" s="398"/>
      <c r="CH20" s="398"/>
      <c r="CI20" s="398"/>
      <c r="CJ20" s="398"/>
      <c r="CK20" s="398"/>
      <c r="CL20" s="398"/>
      <c r="CM20" s="398"/>
      <c r="CN20" s="398"/>
      <c r="CO20" s="398"/>
      <c r="CP20" s="398"/>
      <c r="CQ20" s="398"/>
      <c r="CR20" s="398"/>
      <c r="CS20" s="399"/>
      <c r="CT20" s="370"/>
      <c r="CU20" s="371"/>
      <c r="CV20" s="371"/>
      <c r="CW20" s="371"/>
      <c r="CX20" s="371"/>
      <c r="CY20" s="371"/>
      <c r="CZ20" s="371"/>
      <c r="DA20" s="372"/>
      <c r="DB20" s="370"/>
      <c r="DC20" s="371"/>
      <c r="DD20" s="371"/>
      <c r="DE20" s="371"/>
      <c r="DF20" s="371"/>
      <c r="DG20" s="371"/>
      <c r="DH20" s="371"/>
      <c r="DI20" s="372"/>
    </row>
    <row r="21" spans="1:113" ht="18.75" customHeight="1" x14ac:dyDescent="0.15">
      <c r="A21" s="160"/>
      <c r="B21" s="459" t="s">
        <v>156</v>
      </c>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0"/>
      <c r="AK21" s="460"/>
      <c r="AL21" s="460"/>
      <c r="AM21" s="460"/>
      <c r="AN21" s="460"/>
      <c r="AO21" s="460"/>
      <c r="AP21" s="460"/>
      <c r="AQ21" s="460"/>
      <c r="AR21" s="460"/>
      <c r="AS21" s="460"/>
      <c r="AT21" s="460"/>
      <c r="AU21" s="460"/>
      <c r="AV21" s="460"/>
      <c r="AW21" s="460"/>
      <c r="AX21" s="461"/>
      <c r="AY21" s="380"/>
      <c r="AZ21" s="381"/>
      <c r="BA21" s="381"/>
      <c r="BB21" s="381"/>
      <c r="BC21" s="381"/>
      <c r="BD21" s="381"/>
      <c r="BE21" s="381"/>
      <c r="BF21" s="381"/>
      <c r="BG21" s="381"/>
      <c r="BH21" s="381"/>
      <c r="BI21" s="381"/>
      <c r="BJ21" s="381"/>
      <c r="BK21" s="381"/>
      <c r="BL21" s="381"/>
      <c r="BM21" s="382"/>
      <c r="BN21" s="400"/>
      <c r="BO21" s="401"/>
      <c r="BP21" s="401"/>
      <c r="BQ21" s="401"/>
      <c r="BR21" s="401"/>
      <c r="BS21" s="401"/>
      <c r="BT21" s="401"/>
      <c r="BU21" s="402"/>
      <c r="BV21" s="400"/>
      <c r="BW21" s="401"/>
      <c r="BX21" s="401"/>
      <c r="BY21" s="401"/>
      <c r="BZ21" s="401"/>
      <c r="CA21" s="401"/>
      <c r="CB21" s="401"/>
      <c r="CC21" s="402"/>
      <c r="CD21" s="169"/>
      <c r="CE21" s="398"/>
      <c r="CF21" s="398"/>
      <c r="CG21" s="398"/>
      <c r="CH21" s="398"/>
      <c r="CI21" s="398"/>
      <c r="CJ21" s="398"/>
      <c r="CK21" s="398"/>
      <c r="CL21" s="398"/>
      <c r="CM21" s="398"/>
      <c r="CN21" s="398"/>
      <c r="CO21" s="398"/>
      <c r="CP21" s="398"/>
      <c r="CQ21" s="398"/>
      <c r="CR21" s="398"/>
      <c r="CS21" s="399"/>
      <c r="CT21" s="370"/>
      <c r="CU21" s="371"/>
      <c r="CV21" s="371"/>
      <c r="CW21" s="371"/>
      <c r="CX21" s="371"/>
      <c r="CY21" s="371"/>
      <c r="CZ21" s="371"/>
      <c r="DA21" s="372"/>
      <c r="DB21" s="370"/>
      <c r="DC21" s="371"/>
      <c r="DD21" s="371"/>
      <c r="DE21" s="371"/>
      <c r="DF21" s="371"/>
      <c r="DG21" s="371"/>
      <c r="DH21" s="371"/>
      <c r="DI21" s="372"/>
    </row>
    <row r="22" spans="1:113" ht="18.75" customHeight="1" thickBot="1" x14ac:dyDescent="0.2">
      <c r="A22" s="160"/>
      <c r="B22" s="429" t="s">
        <v>157</v>
      </c>
      <c r="C22" s="430"/>
      <c r="D22" s="431"/>
      <c r="E22" s="438" t="s">
        <v>1</v>
      </c>
      <c r="F22" s="413"/>
      <c r="G22" s="413"/>
      <c r="H22" s="413"/>
      <c r="I22" s="413"/>
      <c r="J22" s="413"/>
      <c r="K22" s="414"/>
      <c r="L22" s="438" t="s">
        <v>158</v>
      </c>
      <c r="M22" s="413"/>
      <c r="N22" s="413"/>
      <c r="O22" s="413"/>
      <c r="P22" s="414"/>
      <c r="Q22" s="423" t="s">
        <v>159</v>
      </c>
      <c r="R22" s="424"/>
      <c r="S22" s="424"/>
      <c r="T22" s="424"/>
      <c r="U22" s="424"/>
      <c r="V22" s="439"/>
      <c r="W22" s="441" t="s">
        <v>160</v>
      </c>
      <c r="X22" s="430"/>
      <c r="Y22" s="431"/>
      <c r="Z22" s="438" t="s">
        <v>1</v>
      </c>
      <c r="AA22" s="413"/>
      <c r="AB22" s="413"/>
      <c r="AC22" s="413"/>
      <c r="AD22" s="413"/>
      <c r="AE22" s="413"/>
      <c r="AF22" s="413"/>
      <c r="AG22" s="414"/>
      <c r="AH22" s="412" t="s">
        <v>161</v>
      </c>
      <c r="AI22" s="413"/>
      <c r="AJ22" s="413"/>
      <c r="AK22" s="413"/>
      <c r="AL22" s="414"/>
      <c r="AM22" s="412" t="s">
        <v>162</v>
      </c>
      <c r="AN22" s="418"/>
      <c r="AO22" s="418"/>
      <c r="AP22" s="418"/>
      <c r="AQ22" s="418"/>
      <c r="AR22" s="419"/>
      <c r="AS22" s="423" t="s">
        <v>159</v>
      </c>
      <c r="AT22" s="424"/>
      <c r="AU22" s="424"/>
      <c r="AV22" s="424"/>
      <c r="AW22" s="424"/>
      <c r="AX22" s="425"/>
      <c r="AY22" s="367"/>
      <c r="AZ22" s="368"/>
      <c r="BA22" s="368"/>
      <c r="BB22" s="368"/>
      <c r="BC22" s="368"/>
      <c r="BD22" s="368"/>
      <c r="BE22" s="368"/>
      <c r="BF22" s="368"/>
      <c r="BG22" s="368"/>
      <c r="BH22" s="368"/>
      <c r="BI22" s="368"/>
      <c r="BJ22" s="368"/>
      <c r="BK22" s="368"/>
      <c r="BL22" s="368"/>
      <c r="BM22" s="369"/>
      <c r="BN22" s="403"/>
      <c r="BO22" s="404"/>
      <c r="BP22" s="404"/>
      <c r="BQ22" s="404"/>
      <c r="BR22" s="404"/>
      <c r="BS22" s="404"/>
      <c r="BT22" s="404"/>
      <c r="BU22" s="405"/>
      <c r="BV22" s="403"/>
      <c r="BW22" s="404"/>
      <c r="BX22" s="404"/>
      <c r="BY22" s="404"/>
      <c r="BZ22" s="404"/>
      <c r="CA22" s="404"/>
      <c r="CB22" s="404"/>
      <c r="CC22" s="405"/>
      <c r="CD22" s="169"/>
      <c r="CE22" s="398"/>
      <c r="CF22" s="398"/>
      <c r="CG22" s="398"/>
      <c r="CH22" s="398"/>
      <c r="CI22" s="398"/>
      <c r="CJ22" s="398"/>
      <c r="CK22" s="398"/>
      <c r="CL22" s="398"/>
      <c r="CM22" s="398"/>
      <c r="CN22" s="398"/>
      <c r="CO22" s="398"/>
      <c r="CP22" s="398"/>
      <c r="CQ22" s="398"/>
      <c r="CR22" s="398"/>
      <c r="CS22" s="399"/>
      <c r="CT22" s="370"/>
      <c r="CU22" s="371"/>
      <c r="CV22" s="371"/>
      <c r="CW22" s="371"/>
      <c r="CX22" s="371"/>
      <c r="CY22" s="371"/>
      <c r="CZ22" s="371"/>
      <c r="DA22" s="372"/>
      <c r="DB22" s="370"/>
      <c r="DC22" s="371"/>
      <c r="DD22" s="371"/>
      <c r="DE22" s="371"/>
      <c r="DF22" s="371"/>
      <c r="DG22" s="371"/>
      <c r="DH22" s="371"/>
      <c r="DI22" s="372"/>
    </row>
    <row r="23" spans="1:113" ht="18.75" customHeight="1" x14ac:dyDescent="0.15">
      <c r="A23" s="160"/>
      <c r="B23" s="432"/>
      <c r="C23" s="433"/>
      <c r="D23" s="434"/>
      <c r="E23" s="415"/>
      <c r="F23" s="416"/>
      <c r="G23" s="416"/>
      <c r="H23" s="416"/>
      <c r="I23" s="416"/>
      <c r="J23" s="416"/>
      <c r="K23" s="417"/>
      <c r="L23" s="415"/>
      <c r="M23" s="416"/>
      <c r="N23" s="416"/>
      <c r="O23" s="416"/>
      <c r="P23" s="417"/>
      <c r="Q23" s="426"/>
      <c r="R23" s="427"/>
      <c r="S23" s="427"/>
      <c r="T23" s="427"/>
      <c r="U23" s="427"/>
      <c r="V23" s="440"/>
      <c r="W23" s="442"/>
      <c r="X23" s="433"/>
      <c r="Y23" s="434"/>
      <c r="Z23" s="415"/>
      <c r="AA23" s="416"/>
      <c r="AB23" s="416"/>
      <c r="AC23" s="416"/>
      <c r="AD23" s="416"/>
      <c r="AE23" s="416"/>
      <c r="AF23" s="416"/>
      <c r="AG23" s="417"/>
      <c r="AH23" s="415"/>
      <c r="AI23" s="416"/>
      <c r="AJ23" s="416"/>
      <c r="AK23" s="416"/>
      <c r="AL23" s="417"/>
      <c r="AM23" s="420"/>
      <c r="AN23" s="421"/>
      <c r="AO23" s="421"/>
      <c r="AP23" s="421"/>
      <c r="AQ23" s="421"/>
      <c r="AR23" s="422"/>
      <c r="AS23" s="426"/>
      <c r="AT23" s="427"/>
      <c r="AU23" s="427"/>
      <c r="AV23" s="427"/>
      <c r="AW23" s="427"/>
      <c r="AX23" s="428"/>
      <c r="AY23" s="392" t="s">
        <v>163</v>
      </c>
      <c r="AZ23" s="393"/>
      <c r="BA23" s="393"/>
      <c r="BB23" s="393"/>
      <c r="BC23" s="393"/>
      <c r="BD23" s="393"/>
      <c r="BE23" s="393"/>
      <c r="BF23" s="393"/>
      <c r="BG23" s="393"/>
      <c r="BH23" s="393"/>
      <c r="BI23" s="393"/>
      <c r="BJ23" s="393"/>
      <c r="BK23" s="393"/>
      <c r="BL23" s="393"/>
      <c r="BM23" s="394"/>
      <c r="BN23" s="400">
        <v>89577409</v>
      </c>
      <c r="BO23" s="401"/>
      <c r="BP23" s="401"/>
      <c r="BQ23" s="401"/>
      <c r="BR23" s="401"/>
      <c r="BS23" s="401"/>
      <c r="BT23" s="401"/>
      <c r="BU23" s="402"/>
      <c r="BV23" s="400">
        <v>88522940</v>
      </c>
      <c r="BW23" s="401"/>
      <c r="BX23" s="401"/>
      <c r="BY23" s="401"/>
      <c r="BZ23" s="401"/>
      <c r="CA23" s="401"/>
      <c r="CB23" s="401"/>
      <c r="CC23" s="402"/>
      <c r="CD23" s="169"/>
      <c r="CE23" s="398"/>
      <c r="CF23" s="398"/>
      <c r="CG23" s="398"/>
      <c r="CH23" s="398"/>
      <c r="CI23" s="398"/>
      <c r="CJ23" s="398"/>
      <c r="CK23" s="398"/>
      <c r="CL23" s="398"/>
      <c r="CM23" s="398"/>
      <c r="CN23" s="398"/>
      <c r="CO23" s="398"/>
      <c r="CP23" s="398"/>
      <c r="CQ23" s="398"/>
      <c r="CR23" s="398"/>
      <c r="CS23" s="399"/>
      <c r="CT23" s="370"/>
      <c r="CU23" s="371"/>
      <c r="CV23" s="371"/>
      <c r="CW23" s="371"/>
      <c r="CX23" s="371"/>
      <c r="CY23" s="371"/>
      <c r="CZ23" s="371"/>
      <c r="DA23" s="372"/>
      <c r="DB23" s="370"/>
      <c r="DC23" s="371"/>
      <c r="DD23" s="371"/>
      <c r="DE23" s="371"/>
      <c r="DF23" s="371"/>
      <c r="DG23" s="371"/>
      <c r="DH23" s="371"/>
      <c r="DI23" s="372"/>
    </row>
    <row r="24" spans="1:113" ht="18.75" customHeight="1" thickBot="1" x14ac:dyDescent="0.2">
      <c r="A24" s="160"/>
      <c r="B24" s="432"/>
      <c r="C24" s="433"/>
      <c r="D24" s="434"/>
      <c r="E24" s="373" t="s">
        <v>164</v>
      </c>
      <c r="F24" s="374"/>
      <c r="G24" s="374"/>
      <c r="H24" s="374"/>
      <c r="I24" s="374"/>
      <c r="J24" s="374"/>
      <c r="K24" s="375"/>
      <c r="L24" s="376">
        <v>1</v>
      </c>
      <c r="M24" s="377"/>
      <c r="N24" s="377"/>
      <c r="O24" s="377"/>
      <c r="P24" s="378"/>
      <c r="Q24" s="376">
        <v>10000</v>
      </c>
      <c r="R24" s="377"/>
      <c r="S24" s="377"/>
      <c r="T24" s="377"/>
      <c r="U24" s="377"/>
      <c r="V24" s="378"/>
      <c r="W24" s="442"/>
      <c r="X24" s="433"/>
      <c r="Y24" s="434"/>
      <c r="Z24" s="373" t="s">
        <v>165</v>
      </c>
      <c r="AA24" s="374"/>
      <c r="AB24" s="374"/>
      <c r="AC24" s="374"/>
      <c r="AD24" s="374"/>
      <c r="AE24" s="374"/>
      <c r="AF24" s="374"/>
      <c r="AG24" s="375"/>
      <c r="AH24" s="376">
        <v>1013</v>
      </c>
      <c r="AI24" s="377"/>
      <c r="AJ24" s="377"/>
      <c r="AK24" s="377"/>
      <c r="AL24" s="378"/>
      <c r="AM24" s="376">
        <v>3010636</v>
      </c>
      <c r="AN24" s="377"/>
      <c r="AO24" s="377"/>
      <c r="AP24" s="377"/>
      <c r="AQ24" s="377"/>
      <c r="AR24" s="378"/>
      <c r="AS24" s="376">
        <v>2972</v>
      </c>
      <c r="AT24" s="377"/>
      <c r="AU24" s="377"/>
      <c r="AV24" s="377"/>
      <c r="AW24" s="377"/>
      <c r="AX24" s="379"/>
      <c r="AY24" s="367" t="s">
        <v>166</v>
      </c>
      <c r="AZ24" s="368"/>
      <c r="BA24" s="368"/>
      <c r="BB24" s="368"/>
      <c r="BC24" s="368"/>
      <c r="BD24" s="368"/>
      <c r="BE24" s="368"/>
      <c r="BF24" s="368"/>
      <c r="BG24" s="368"/>
      <c r="BH24" s="368"/>
      <c r="BI24" s="368"/>
      <c r="BJ24" s="368"/>
      <c r="BK24" s="368"/>
      <c r="BL24" s="368"/>
      <c r="BM24" s="369"/>
      <c r="BN24" s="400">
        <v>78865763</v>
      </c>
      <c r="BO24" s="401"/>
      <c r="BP24" s="401"/>
      <c r="BQ24" s="401"/>
      <c r="BR24" s="401"/>
      <c r="BS24" s="401"/>
      <c r="BT24" s="401"/>
      <c r="BU24" s="402"/>
      <c r="BV24" s="400">
        <v>76962519</v>
      </c>
      <c r="BW24" s="401"/>
      <c r="BX24" s="401"/>
      <c r="BY24" s="401"/>
      <c r="BZ24" s="401"/>
      <c r="CA24" s="401"/>
      <c r="CB24" s="401"/>
      <c r="CC24" s="402"/>
      <c r="CD24" s="169"/>
      <c r="CE24" s="398"/>
      <c r="CF24" s="398"/>
      <c r="CG24" s="398"/>
      <c r="CH24" s="398"/>
      <c r="CI24" s="398"/>
      <c r="CJ24" s="398"/>
      <c r="CK24" s="398"/>
      <c r="CL24" s="398"/>
      <c r="CM24" s="398"/>
      <c r="CN24" s="398"/>
      <c r="CO24" s="398"/>
      <c r="CP24" s="398"/>
      <c r="CQ24" s="398"/>
      <c r="CR24" s="398"/>
      <c r="CS24" s="399"/>
      <c r="CT24" s="370"/>
      <c r="CU24" s="371"/>
      <c r="CV24" s="371"/>
      <c r="CW24" s="371"/>
      <c r="CX24" s="371"/>
      <c r="CY24" s="371"/>
      <c r="CZ24" s="371"/>
      <c r="DA24" s="372"/>
      <c r="DB24" s="370"/>
      <c r="DC24" s="371"/>
      <c r="DD24" s="371"/>
      <c r="DE24" s="371"/>
      <c r="DF24" s="371"/>
      <c r="DG24" s="371"/>
      <c r="DH24" s="371"/>
      <c r="DI24" s="372"/>
    </row>
    <row r="25" spans="1:113" ht="18.75" customHeight="1" x14ac:dyDescent="0.15">
      <c r="A25" s="160"/>
      <c r="B25" s="432"/>
      <c r="C25" s="433"/>
      <c r="D25" s="434"/>
      <c r="E25" s="373" t="s">
        <v>167</v>
      </c>
      <c r="F25" s="374"/>
      <c r="G25" s="374"/>
      <c r="H25" s="374"/>
      <c r="I25" s="374"/>
      <c r="J25" s="374"/>
      <c r="K25" s="375"/>
      <c r="L25" s="376">
        <v>2</v>
      </c>
      <c r="M25" s="377"/>
      <c r="N25" s="377"/>
      <c r="O25" s="377"/>
      <c r="P25" s="378"/>
      <c r="Q25" s="376">
        <v>8220</v>
      </c>
      <c r="R25" s="377"/>
      <c r="S25" s="377"/>
      <c r="T25" s="377"/>
      <c r="U25" s="377"/>
      <c r="V25" s="378"/>
      <c r="W25" s="442"/>
      <c r="X25" s="433"/>
      <c r="Y25" s="434"/>
      <c r="Z25" s="373" t="s">
        <v>168</v>
      </c>
      <c r="AA25" s="374"/>
      <c r="AB25" s="374"/>
      <c r="AC25" s="374"/>
      <c r="AD25" s="374"/>
      <c r="AE25" s="374"/>
      <c r="AF25" s="374"/>
      <c r="AG25" s="375"/>
      <c r="AH25" s="376" t="s">
        <v>132</v>
      </c>
      <c r="AI25" s="377"/>
      <c r="AJ25" s="377"/>
      <c r="AK25" s="377"/>
      <c r="AL25" s="378"/>
      <c r="AM25" s="376" t="s">
        <v>122</v>
      </c>
      <c r="AN25" s="377"/>
      <c r="AO25" s="377"/>
      <c r="AP25" s="377"/>
      <c r="AQ25" s="377"/>
      <c r="AR25" s="378"/>
      <c r="AS25" s="376" t="s">
        <v>132</v>
      </c>
      <c r="AT25" s="377"/>
      <c r="AU25" s="377"/>
      <c r="AV25" s="377"/>
      <c r="AW25" s="377"/>
      <c r="AX25" s="379"/>
      <c r="AY25" s="392" t="s">
        <v>169</v>
      </c>
      <c r="AZ25" s="393"/>
      <c r="BA25" s="393"/>
      <c r="BB25" s="393"/>
      <c r="BC25" s="393"/>
      <c r="BD25" s="393"/>
      <c r="BE25" s="393"/>
      <c r="BF25" s="393"/>
      <c r="BG25" s="393"/>
      <c r="BH25" s="393"/>
      <c r="BI25" s="393"/>
      <c r="BJ25" s="393"/>
      <c r="BK25" s="393"/>
      <c r="BL25" s="393"/>
      <c r="BM25" s="394"/>
      <c r="BN25" s="395">
        <v>14125322</v>
      </c>
      <c r="BO25" s="396"/>
      <c r="BP25" s="396"/>
      <c r="BQ25" s="396"/>
      <c r="BR25" s="396"/>
      <c r="BS25" s="396"/>
      <c r="BT25" s="396"/>
      <c r="BU25" s="397"/>
      <c r="BV25" s="395">
        <v>15275372</v>
      </c>
      <c r="BW25" s="396"/>
      <c r="BX25" s="396"/>
      <c r="BY25" s="396"/>
      <c r="BZ25" s="396"/>
      <c r="CA25" s="396"/>
      <c r="CB25" s="396"/>
      <c r="CC25" s="397"/>
      <c r="CD25" s="169"/>
      <c r="CE25" s="398"/>
      <c r="CF25" s="398"/>
      <c r="CG25" s="398"/>
      <c r="CH25" s="398"/>
      <c r="CI25" s="398"/>
      <c r="CJ25" s="398"/>
      <c r="CK25" s="398"/>
      <c r="CL25" s="398"/>
      <c r="CM25" s="398"/>
      <c r="CN25" s="398"/>
      <c r="CO25" s="398"/>
      <c r="CP25" s="398"/>
      <c r="CQ25" s="398"/>
      <c r="CR25" s="398"/>
      <c r="CS25" s="399"/>
      <c r="CT25" s="370"/>
      <c r="CU25" s="371"/>
      <c r="CV25" s="371"/>
      <c r="CW25" s="371"/>
      <c r="CX25" s="371"/>
      <c r="CY25" s="371"/>
      <c r="CZ25" s="371"/>
      <c r="DA25" s="372"/>
      <c r="DB25" s="370"/>
      <c r="DC25" s="371"/>
      <c r="DD25" s="371"/>
      <c r="DE25" s="371"/>
      <c r="DF25" s="371"/>
      <c r="DG25" s="371"/>
      <c r="DH25" s="371"/>
      <c r="DI25" s="372"/>
    </row>
    <row r="26" spans="1:113" ht="18.75" customHeight="1" x14ac:dyDescent="0.15">
      <c r="A26" s="160"/>
      <c r="B26" s="432"/>
      <c r="C26" s="433"/>
      <c r="D26" s="434"/>
      <c r="E26" s="373" t="s">
        <v>170</v>
      </c>
      <c r="F26" s="374"/>
      <c r="G26" s="374"/>
      <c r="H26" s="374"/>
      <c r="I26" s="374"/>
      <c r="J26" s="374"/>
      <c r="K26" s="375"/>
      <c r="L26" s="376">
        <v>1</v>
      </c>
      <c r="M26" s="377"/>
      <c r="N26" s="377"/>
      <c r="O26" s="377"/>
      <c r="P26" s="378"/>
      <c r="Q26" s="376">
        <v>7130</v>
      </c>
      <c r="R26" s="377"/>
      <c r="S26" s="377"/>
      <c r="T26" s="377"/>
      <c r="U26" s="377"/>
      <c r="V26" s="378"/>
      <c r="W26" s="442"/>
      <c r="X26" s="433"/>
      <c r="Y26" s="434"/>
      <c r="Z26" s="373" t="s">
        <v>171</v>
      </c>
      <c r="AA26" s="455"/>
      <c r="AB26" s="455"/>
      <c r="AC26" s="455"/>
      <c r="AD26" s="455"/>
      <c r="AE26" s="455"/>
      <c r="AF26" s="455"/>
      <c r="AG26" s="456"/>
      <c r="AH26" s="376">
        <v>105</v>
      </c>
      <c r="AI26" s="377"/>
      <c r="AJ26" s="377"/>
      <c r="AK26" s="377"/>
      <c r="AL26" s="378"/>
      <c r="AM26" s="376">
        <v>325395</v>
      </c>
      <c r="AN26" s="377"/>
      <c r="AO26" s="377"/>
      <c r="AP26" s="377"/>
      <c r="AQ26" s="377"/>
      <c r="AR26" s="378"/>
      <c r="AS26" s="376">
        <v>3099</v>
      </c>
      <c r="AT26" s="377"/>
      <c r="AU26" s="377"/>
      <c r="AV26" s="377"/>
      <c r="AW26" s="377"/>
      <c r="AX26" s="379"/>
      <c r="AY26" s="409" t="s">
        <v>172</v>
      </c>
      <c r="AZ26" s="410"/>
      <c r="BA26" s="410"/>
      <c r="BB26" s="410"/>
      <c r="BC26" s="410"/>
      <c r="BD26" s="410"/>
      <c r="BE26" s="410"/>
      <c r="BF26" s="410"/>
      <c r="BG26" s="410"/>
      <c r="BH26" s="410"/>
      <c r="BI26" s="410"/>
      <c r="BJ26" s="410"/>
      <c r="BK26" s="410"/>
      <c r="BL26" s="410"/>
      <c r="BM26" s="411"/>
      <c r="BN26" s="400" t="s">
        <v>132</v>
      </c>
      <c r="BO26" s="401"/>
      <c r="BP26" s="401"/>
      <c r="BQ26" s="401"/>
      <c r="BR26" s="401"/>
      <c r="BS26" s="401"/>
      <c r="BT26" s="401"/>
      <c r="BU26" s="402"/>
      <c r="BV26" s="400" t="s">
        <v>123</v>
      </c>
      <c r="BW26" s="401"/>
      <c r="BX26" s="401"/>
      <c r="BY26" s="401"/>
      <c r="BZ26" s="401"/>
      <c r="CA26" s="401"/>
      <c r="CB26" s="401"/>
      <c r="CC26" s="402"/>
      <c r="CD26" s="169"/>
      <c r="CE26" s="398"/>
      <c r="CF26" s="398"/>
      <c r="CG26" s="398"/>
      <c r="CH26" s="398"/>
      <c r="CI26" s="398"/>
      <c r="CJ26" s="398"/>
      <c r="CK26" s="398"/>
      <c r="CL26" s="398"/>
      <c r="CM26" s="398"/>
      <c r="CN26" s="398"/>
      <c r="CO26" s="398"/>
      <c r="CP26" s="398"/>
      <c r="CQ26" s="398"/>
      <c r="CR26" s="398"/>
      <c r="CS26" s="399"/>
      <c r="CT26" s="370"/>
      <c r="CU26" s="371"/>
      <c r="CV26" s="371"/>
      <c r="CW26" s="371"/>
      <c r="CX26" s="371"/>
      <c r="CY26" s="371"/>
      <c r="CZ26" s="371"/>
      <c r="DA26" s="372"/>
      <c r="DB26" s="370"/>
      <c r="DC26" s="371"/>
      <c r="DD26" s="371"/>
      <c r="DE26" s="371"/>
      <c r="DF26" s="371"/>
      <c r="DG26" s="371"/>
      <c r="DH26" s="371"/>
      <c r="DI26" s="372"/>
    </row>
    <row r="27" spans="1:113" ht="18.75" customHeight="1" thickBot="1" x14ac:dyDescent="0.2">
      <c r="A27" s="160"/>
      <c r="B27" s="432"/>
      <c r="C27" s="433"/>
      <c r="D27" s="434"/>
      <c r="E27" s="373" t="s">
        <v>173</v>
      </c>
      <c r="F27" s="374"/>
      <c r="G27" s="374"/>
      <c r="H27" s="374"/>
      <c r="I27" s="374"/>
      <c r="J27" s="374"/>
      <c r="K27" s="375"/>
      <c r="L27" s="376">
        <v>1</v>
      </c>
      <c r="M27" s="377"/>
      <c r="N27" s="377"/>
      <c r="O27" s="377"/>
      <c r="P27" s="378"/>
      <c r="Q27" s="376">
        <v>5780</v>
      </c>
      <c r="R27" s="377"/>
      <c r="S27" s="377"/>
      <c r="T27" s="377"/>
      <c r="U27" s="377"/>
      <c r="V27" s="378"/>
      <c r="W27" s="442"/>
      <c r="X27" s="433"/>
      <c r="Y27" s="434"/>
      <c r="Z27" s="373" t="s">
        <v>174</v>
      </c>
      <c r="AA27" s="374"/>
      <c r="AB27" s="374"/>
      <c r="AC27" s="374"/>
      <c r="AD27" s="374"/>
      <c r="AE27" s="374"/>
      <c r="AF27" s="374"/>
      <c r="AG27" s="375"/>
      <c r="AH27" s="376">
        <v>16</v>
      </c>
      <c r="AI27" s="377"/>
      <c r="AJ27" s="377"/>
      <c r="AK27" s="377"/>
      <c r="AL27" s="378"/>
      <c r="AM27" s="376">
        <v>64656</v>
      </c>
      <c r="AN27" s="377"/>
      <c r="AO27" s="377"/>
      <c r="AP27" s="377"/>
      <c r="AQ27" s="377"/>
      <c r="AR27" s="378"/>
      <c r="AS27" s="376">
        <v>4041</v>
      </c>
      <c r="AT27" s="377"/>
      <c r="AU27" s="377"/>
      <c r="AV27" s="377"/>
      <c r="AW27" s="377"/>
      <c r="AX27" s="379"/>
      <c r="AY27" s="406" t="s">
        <v>175</v>
      </c>
      <c r="AZ27" s="407"/>
      <c r="BA27" s="407"/>
      <c r="BB27" s="407"/>
      <c r="BC27" s="407"/>
      <c r="BD27" s="407"/>
      <c r="BE27" s="407"/>
      <c r="BF27" s="407"/>
      <c r="BG27" s="407"/>
      <c r="BH27" s="407"/>
      <c r="BI27" s="407"/>
      <c r="BJ27" s="407"/>
      <c r="BK27" s="407"/>
      <c r="BL27" s="407"/>
      <c r="BM27" s="408"/>
      <c r="BN27" s="403">
        <v>997053</v>
      </c>
      <c r="BO27" s="404"/>
      <c r="BP27" s="404"/>
      <c r="BQ27" s="404"/>
      <c r="BR27" s="404"/>
      <c r="BS27" s="404"/>
      <c r="BT27" s="404"/>
      <c r="BU27" s="405"/>
      <c r="BV27" s="403">
        <v>1014512</v>
      </c>
      <c r="BW27" s="404"/>
      <c r="BX27" s="404"/>
      <c r="BY27" s="404"/>
      <c r="BZ27" s="404"/>
      <c r="CA27" s="404"/>
      <c r="CB27" s="404"/>
      <c r="CC27" s="405"/>
      <c r="CD27" s="163"/>
      <c r="CE27" s="398"/>
      <c r="CF27" s="398"/>
      <c r="CG27" s="398"/>
      <c r="CH27" s="398"/>
      <c r="CI27" s="398"/>
      <c r="CJ27" s="398"/>
      <c r="CK27" s="398"/>
      <c r="CL27" s="398"/>
      <c r="CM27" s="398"/>
      <c r="CN27" s="398"/>
      <c r="CO27" s="398"/>
      <c r="CP27" s="398"/>
      <c r="CQ27" s="398"/>
      <c r="CR27" s="398"/>
      <c r="CS27" s="399"/>
      <c r="CT27" s="370"/>
      <c r="CU27" s="371"/>
      <c r="CV27" s="371"/>
      <c r="CW27" s="371"/>
      <c r="CX27" s="371"/>
      <c r="CY27" s="371"/>
      <c r="CZ27" s="371"/>
      <c r="DA27" s="372"/>
      <c r="DB27" s="370"/>
      <c r="DC27" s="371"/>
      <c r="DD27" s="371"/>
      <c r="DE27" s="371"/>
      <c r="DF27" s="371"/>
      <c r="DG27" s="371"/>
      <c r="DH27" s="371"/>
      <c r="DI27" s="372"/>
    </row>
    <row r="28" spans="1:113" ht="18.75" customHeight="1" x14ac:dyDescent="0.15">
      <c r="A28" s="160"/>
      <c r="B28" s="432"/>
      <c r="C28" s="433"/>
      <c r="D28" s="434"/>
      <c r="E28" s="373" t="s">
        <v>176</v>
      </c>
      <c r="F28" s="374"/>
      <c r="G28" s="374"/>
      <c r="H28" s="374"/>
      <c r="I28" s="374"/>
      <c r="J28" s="374"/>
      <c r="K28" s="375"/>
      <c r="L28" s="376">
        <v>1</v>
      </c>
      <c r="M28" s="377"/>
      <c r="N28" s="377"/>
      <c r="O28" s="377"/>
      <c r="P28" s="378"/>
      <c r="Q28" s="376">
        <v>5180</v>
      </c>
      <c r="R28" s="377"/>
      <c r="S28" s="377"/>
      <c r="T28" s="377"/>
      <c r="U28" s="377"/>
      <c r="V28" s="378"/>
      <c r="W28" s="442"/>
      <c r="X28" s="433"/>
      <c r="Y28" s="434"/>
      <c r="Z28" s="373" t="s">
        <v>177</v>
      </c>
      <c r="AA28" s="374"/>
      <c r="AB28" s="374"/>
      <c r="AC28" s="374"/>
      <c r="AD28" s="374"/>
      <c r="AE28" s="374"/>
      <c r="AF28" s="374"/>
      <c r="AG28" s="375"/>
      <c r="AH28" s="376" t="s">
        <v>132</v>
      </c>
      <c r="AI28" s="377"/>
      <c r="AJ28" s="377"/>
      <c r="AK28" s="377"/>
      <c r="AL28" s="378"/>
      <c r="AM28" s="376" t="s">
        <v>132</v>
      </c>
      <c r="AN28" s="377"/>
      <c r="AO28" s="377"/>
      <c r="AP28" s="377"/>
      <c r="AQ28" s="377"/>
      <c r="AR28" s="378"/>
      <c r="AS28" s="376" t="s">
        <v>132</v>
      </c>
      <c r="AT28" s="377"/>
      <c r="AU28" s="377"/>
      <c r="AV28" s="377"/>
      <c r="AW28" s="377"/>
      <c r="AX28" s="379"/>
      <c r="AY28" s="383" t="s">
        <v>178</v>
      </c>
      <c r="AZ28" s="384"/>
      <c r="BA28" s="384"/>
      <c r="BB28" s="385"/>
      <c r="BC28" s="392" t="s">
        <v>42</v>
      </c>
      <c r="BD28" s="393"/>
      <c r="BE28" s="393"/>
      <c r="BF28" s="393"/>
      <c r="BG28" s="393"/>
      <c r="BH28" s="393"/>
      <c r="BI28" s="393"/>
      <c r="BJ28" s="393"/>
      <c r="BK28" s="393"/>
      <c r="BL28" s="393"/>
      <c r="BM28" s="394"/>
      <c r="BN28" s="395">
        <v>3087224</v>
      </c>
      <c r="BO28" s="396"/>
      <c r="BP28" s="396"/>
      <c r="BQ28" s="396"/>
      <c r="BR28" s="396"/>
      <c r="BS28" s="396"/>
      <c r="BT28" s="396"/>
      <c r="BU28" s="397"/>
      <c r="BV28" s="395">
        <v>2953214</v>
      </c>
      <c r="BW28" s="396"/>
      <c r="BX28" s="396"/>
      <c r="BY28" s="396"/>
      <c r="BZ28" s="396"/>
      <c r="CA28" s="396"/>
      <c r="CB28" s="396"/>
      <c r="CC28" s="397"/>
      <c r="CD28" s="169"/>
      <c r="CE28" s="398"/>
      <c r="CF28" s="398"/>
      <c r="CG28" s="398"/>
      <c r="CH28" s="398"/>
      <c r="CI28" s="398"/>
      <c r="CJ28" s="398"/>
      <c r="CK28" s="398"/>
      <c r="CL28" s="398"/>
      <c r="CM28" s="398"/>
      <c r="CN28" s="398"/>
      <c r="CO28" s="398"/>
      <c r="CP28" s="398"/>
      <c r="CQ28" s="398"/>
      <c r="CR28" s="398"/>
      <c r="CS28" s="399"/>
      <c r="CT28" s="370"/>
      <c r="CU28" s="371"/>
      <c r="CV28" s="371"/>
      <c r="CW28" s="371"/>
      <c r="CX28" s="371"/>
      <c r="CY28" s="371"/>
      <c r="CZ28" s="371"/>
      <c r="DA28" s="372"/>
      <c r="DB28" s="370"/>
      <c r="DC28" s="371"/>
      <c r="DD28" s="371"/>
      <c r="DE28" s="371"/>
      <c r="DF28" s="371"/>
      <c r="DG28" s="371"/>
      <c r="DH28" s="371"/>
      <c r="DI28" s="372"/>
    </row>
    <row r="29" spans="1:113" ht="18.75" customHeight="1" x14ac:dyDescent="0.15">
      <c r="A29" s="160"/>
      <c r="B29" s="432"/>
      <c r="C29" s="433"/>
      <c r="D29" s="434"/>
      <c r="E29" s="373" t="s">
        <v>179</v>
      </c>
      <c r="F29" s="374"/>
      <c r="G29" s="374"/>
      <c r="H29" s="374"/>
      <c r="I29" s="374"/>
      <c r="J29" s="374"/>
      <c r="K29" s="375"/>
      <c r="L29" s="376">
        <v>26</v>
      </c>
      <c r="M29" s="377"/>
      <c r="N29" s="377"/>
      <c r="O29" s="377"/>
      <c r="P29" s="378"/>
      <c r="Q29" s="376">
        <v>4900</v>
      </c>
      <c r="R29" s="377"/>
      <c r="S29" s="377"/>
      <c r="T29" s="377"/>
      <c r="U29" s="377"/>
      <c r="V29" s="378"/>
      <c r="W29" s="443"/>
      <c r="X29" s="444"/>
      <c r="Y29" s="445"/>
      <c r="Z29" s="373" t="s">
        <v>180</v>
      </c>
      <c r="AA29" s="374"/>
      <c r="AB29" s="374"/>
      <c r="AC29" s="374"/>
      <c r="AD29" s="374"/>
      <c r="AE29" s="374"/>
      <c r="AF29" s="374"/>
      <c r="AG29" s="375"/>
      <c r="AH29" s="376">
        <v>1029</v>
      </c>
      <c r="AI29" s="377"/>
      <c r="AJ29" s="377"/>
      <c r="AK29" s="377"/>
      <c r="AL29" s="378"/>
      <c r="AM29" s="376">
        <v>3075292</v>
      </c>
      <c r="AN29" s="377"/>
      <c r="AO29" s="377"/>
      <c r="AP29" s="377"/>
      <c r="AQ29" s="377"/>
      <c r="AR29" s="378"/>
      <c r="AS29" s="376">
        <v>2989</v>
      </c>
      <c r="AT29" s="377"/>
      <c r="AU29" s="377"/>
      <c r="AV29" s="377"/>
      <c r="AW29" s="377"/>
      <c r="AX29" s="379"/>
      <c r="AY29" s="386"/>
      <c r="AZ29" s="387"/>
      <c r="BA29" s="387"/>
      <c r="BB29" s="388"/>
      <c r="BC29" s="380" t="s">
        <v>181</v>
      </c>
      <c r="BD29" s="381"/>
      <c r="BE29" s="381"/>
      <c r="BF29" s="381"/>
      <c r="BG29" s="381"/>
      <c r="BH29" s="381"/>
      <c r="BI29" s="381"/>
      <c r="BJ29" s="381"/>
      <c r="BK29" s="381"/>
      <c r="BL29" s="381"/>
      <c r="BM29" s="382"/>
      <c r="BN29" s="400">
        <v>735039</v>
      </c>
      <c r="BO29" s="401"/>
      <c r="BP29" s="401"/>
      <c r="BQ29" s="401"/>
      <c r="BR29" s="401"/>
      <c r="BS29" s="401"/>
      <c r="BT29" s="401"/>
      <c r="BU29" s="402"/>
      <c r="BV29" s="400">
        <v>1001441</v>
      </c>
      <c r="BW29" s="401"/>
      <c r="BX29" s="401"/>
      <c r="BY29" s="401"/>
      <c r="BZ29" s="401"/>
      <c r="CA29" s="401"/>
      <c r="CB29" s="401"/>
      <c r="CC29" s="402"/>
      <c r="CD29" s="163"/>
      <c r="CE29" s="398"/>
      <c r="CF29" s="398"/>
      <c r="CG29" s="398"/>
      <c r="CH29" s="398"/>
      <c r="CI29" s="398"/>
      <c r="CJ29" s="398"/>
      <c r="CK29" s="398"/>
      <c r="CL29" s="398"/>
      <c r="CM29" s="398"/>
      <c r="CN29" s="398"/>
      <c r="CO29" s="398"/>
      <c r="CP29" s="398"/>
      <c r="CQ29" s="398"/>
      <c r="CR29" s="398"/>
      <c r="CS29" s="399"/>
      <c r="CT29" s="370"/>
      <c r="CU29" s="371"/>
      <c r="CV29" s="371"/>
      <c r="CW29" s="371"/>
      <c r="CX29" s="371"/>
      <c r="CY29" s="371"/>
      <c r="CZ29" s="371"/>
      <c r="DA29" s="372"/>
      <c r="DB29" s="370"/>
      <c r="DC29" s="371"/>
      <c r="DD29" s="371"/>
      <c r="DE29" s="371"/>
      <c r="DF29" s="371"/>
      <c r="DG29" s="371"/>
      <c r="DH29" s="371"/>
      <c r="DI29" s="372"/>
    </row>
    <row r="30" spans="1:113" ht="18.75" customHeight="1" thickBot="1" x14ac:dyDescent="0.2">
      <c r="A30" s="160"/>
      <c r="B30" s="435"/>
      <c r="C30" s="436"/>
      <c r="D30" s="437"/>
      <c r="E30" s="446"/>
      <c r="F30" s="447"/>
      <c r="G30" s="447"/>
      <c r="H30" s="447"/>
      <c r="I30" s="447"/>
      <c r="J30" s="447"/>
      <c r="K30" s="448"/>
      <c r="L30" s="449"/>
      <c r="M30" s="450"/>
      <c r="N30" s="450"/>
      <c r="O30" s="450"/>
      <c r="P30" s="451"/>
      <c r="Q30" s="449"/>
      <c r="R30" s="450"/>
      <c r="S30" s="450"/>
      <c r="T30" s="450"/>
      <c r="U30" s="450"/>
      <c r="V30" s="451"/>
      <c r="W30" s="452" t="s">
        <v>182</v>
      </c>
      <c r="X30" s="453"/>
      <c r="Y30" s="453"/>
      <c r="Z30" s="453"/>
      <c r="AA30" s="453"/>
      <c r="AB30" s="453"/>
      <c r="AC30" s="453"/>
      <c r="AD30" s="453"/>
      <c r="AE30" s="453"/>
      <c r="AF30" s="453"/>
      <c r="AG30" s="454"/>
      <c r="AH30" s="364">
        <v>94.5</v>
      </c>
      <c r="AI30" s="365"/>
      <c r="AJ30" s="365"/>
      <c r="AK30" s="365"/>
      <c r="AL30" s="365"/>
      <c r="AM30" s="365"/>
      <c r="AN30" s="365"/>
      <c r="AO30" s="365"/>
      <c r="AP30" s="365"/>
      <c r="AQ30" s="365"/>
      <c r="AR30" s="365"/>
      <c r="AS30" s="365"/>
      <c r="AT30" s="365"/>
      <c r="AU30" s="365"/>
      <c r="AV30" s="365"/>
      <c r="AW30" s="365"/>
      <c r="AX30" s="366"/>
      <c r="AY30" s="389"/>
      <c r="AZ30" s="390"/>
      <c r="BA30" s="390"/>
      <c r="BB30" s="391"/>
      <c r="BC30" s="367" t="s">
        <v>44</v>
      </c>
      <c r="BD30" s="368"/>
      <c r="BE30" s="368"/>
      <c r="BF30" s="368"/>
      <c r="BG30" s="368"/>
      <c r="BH30" s="368"/>
      <c r="BI30" s="368"/>
      <c r="BJ30" s="368"/>
      <c r="BK30" s="368"/>
      <c r="BL30" s="368"/>
      <c r="BM30" s="369"/>
      <c r="BN30" s="403">
        <v>5897958</v>
      </c>
      <c r="BO30" s="404"/>
      <c r="BP30" s="404"/>
      <c r="BQ30" s="404"/>
      <c r="BR30" s="404"/>
      <c r="BS30" s="404"/>
      <c r="BT30" s="404"/>
      <c r="BU30" s="405"/>
      <c r="BV30" s="403">
        <v>5827780</v>
      </c>
      <c r="BW30" s="404"/>
      <c r="BX30" s="404"/>
      <c r="BY30" s="404"/>
      <c r="BZ30" s="404"/>
      <c r="CA30" s="404"/>
      <c r="CB30" s="404"/>
      <c r="CC30" s="405"/>
      <c r="CD30" s="171"/>
      <c r="CE30" s="180"/>
      <c r="CF30" s="180"/>
      <c r="CG30" s="180"/>
      <c r="CH30" s="180"/>
      <c r="CI30" s="180"/>
      <c r="CJ30" s="180"/>
      <c r="CK30" s="180"/>
      <c r="CL30" s="180"/>
      <c r="CM30" s="180"/>
      <c r="CN30" s="180"/>
      <c r="CO30" s="180"/>
      <c r="CP30" s="180"/>
      <c r="CQ30" s="180"/>
      <c r="CR30" s="180"/>
      <c r="CS30" s="181"/>
      <c r="CT30" s="182"/>
      <c r="CU30" s="183"/>
      <c r="CV30" s="183"/>
      <c r="CW30" s="183"/>
      <c r="CX30" s="183"/>
      <c r="CY30" s="183"/>
      <c r="CZ30" s="183"/>
      <c r="DA30" s="184"/>
      <c r="DB30" s="182"/>
      <c r="DC30" s="183"/>
      <c r="DD30" s="183"/>
      <c r="DE30" s="183"/>
      <c r="DF30" s="183"/>
      <c r="DG30" s="183"/>
      <c r="DH30" s="183"/>
      <c r="DI30" s="184"/>
    </row>
    <row r="31" spans="1:113" ht="13.5" customHeight="1" x14ac:dyDescent="0.15">
      <c r="A31" s="160"/>
      <c r="B31" s="185"/>
      <c r="DI31" s="186"/>
    </row>
    <row r="32" spans="1:113" ht="13.5" customHeight="1" x14ac:dyDescent="0.15">
      <c r="A32" s="160"/>
      <c r="B32" s="187"/>
      <c r="C32" s="160" t="s">
        <v>183</v>
      </c>
      <c r="D32" s="160"/>
      <c r="E32" s="160"/>
      <c r="U32" s="159" t="s">
        <v>184</v>
      </c>
      <c r="AM32" s="159" t="s">
        <v>185</v>
      </c>
      <c r="BE32" s="159" t="s">
        <v>186</v>
      </c>
      <c r="BW32" s="159" t="s">
        <v>187</v>
      </c>
      <c r="CO32" s="159" t="s">
        <v>188</v>
      </c>
      <c r="DI32" s="186"/>
    </row>
    <row r="33" spans="1:113" ht="13.5" customHeight="1" x14ac:dyDescent="0.15">
      <c r="A33" s="160"/>
      <c r="B33" s="187"/>
      <c r="C33" s="363" t="s">
        <v>189</v>
      </c>
      <c r="D33" s="363"/>
      <c r="E33" s="362" t="s">
        <v>190</v>
      </c>
      <c r="F33" s="362"/>
      <c r="G33" s="362"/>
      <c r="H33" s="362"/>
      <c r="I33" s="362"/>
      <c r="J33" s="362"/>
      <c r="K33" s="362"/>
      <c r="L33" s="362"/>
      <c r="M33" s="362"/>
      <c r="N33" s="362"/>
      <c r="O33" s="362"/>
      <c r="P33" s="362"/>
      <c r="Q33" s="362"/>
      <c r="R33" s="362"/>
      <c r="S33" s="362"/>
      <c r="T33" s="164"/>
      <c r="U33" s="363" t="s">
        <v>189</v>
      </c>
      <c r="V33" s="363"/>
      <c r="W33" s="362" t="s">
        <v>190</v>
      </c>
      <c r="X33" s="362"/>
      <c r="Y33" s="362"/>
      <c r="Z33" s="362"/>
      <c r="AA33" s="362"/>
      <c r="AB33" s="362"/>
      <c r="AC33" s="362"/>
      <c r="AD33" s="362"/>
      <c r="AE33" s="362"/>
      <c r="AF33" s="362"/>
      <c r="AG33" s="362"/>
      <c r="AH33" s="362"/>
      <c r="AI33" s="362"/>
      <c r="AJ33" s="362"/>
      <c r="AK33" s="362"/>
      <c r="AL33" s="164"/>
      <c r="AM33" s="363" t="s">
        <v>189</v>
      </c>
      <c r="AN33" s="363"/>
      <c r="AO33" s="362" t="s">
        <v>191</v>
      </c>
      <c r="AP33" s="362"/>
      <c r="AQ33" s="362"/>
      <c r="AR33" s="362"/>
      <c r="AS33" s="362"/>
      <c r="AT33" s="362"/>
      <c r="AU33" s="362"/>
      <c r="AV33" s="362"/>
      <c r="AW33" s="362"/>
      <c r="AX33" s="362"/>
      <c r="AY33" s="362"/>
      <c r="AZ33" s="362"/>
      <c r="BA33" s="362"/>
      <c r="BB33" s="362"/>
      <c r="BC33" s="362"/>
      <c r="BD33" s="170"/>
      <c r="BE33" s="362" t="s">
        <v>192</v>
      </c>
      <c r="BF33" s="362"/>
      <c r="BG33" s="362" t="s">
        <v>193</v>
      </c>
      <c r="BH33" s="362"/>
      <c r="BI33" s="362"/>
      <c r="BJ33" s="362"/>
      <c r="BK33" s="362"/>
      <c r="BL33" s="362"/>
      <c r="BM33" s="362"/>
      <c r="BN33" s="362"/>
      <c r="BO33" s="362"/>
      <c r="BP33" s="362"/>
      <c r="BQ33" s="362"/>
      <c r="BR33" s="362"/>
      <c r="BS33" s="362"/>
      <c r="BT33" s="362"/>
      <c r="BU33" s="362"/>
      <c r="BV33" s="170"/>
      <c r="BW33" s="363" t="s">
        <v>192</v>
      </c>
      <c r="BX33" s="363"/>
      <c r="BY33" s="362" t="s">
        <v>194</v>
      </c>
      <c r="BZ33" s="362"/>
      <c r="CA33" s="362"/>
      <c r="CB33" s="362"/>
      <c r="CC33" s="362"/>
      <c r="CD33" s="362"/>
      <c r="CE33" s="362"/>
      <c r="CF33" s="362"/>
      <c r="CG33" s="362"/>
      <c r="CH33" s="362"/>
      <c r="CI33" s="362"/>
      <c r="CJ33" s="362"/>
      <c r="CK33" s="362"/>
      <c r="CL33" s="362"/>
      <c r="CM33" s="362"/>
      <c r="CN33" s="164"/>
      <c r="CO33" s="363" t="s">
        <v>189</v>
      </c>
      <c r="CP33" s="363"/>
      <c r="CQ33" s="362" t="s">
        <v>195</v>
      </c>
      <c r="CR33" s="362"/>
      <c r="CS33" s="362"/>
      <c r="CT33" s="362"/>
      <c r="CU33" s="362"/>
      <c r="CV33" s="362"/>
      <c r="CW33" s="362"/>
      <c r="CX33" s="362"/>
      <c r="CY33" s="362"/>
      <c r="CZ33" s="362"/>
      <c r="DA33" s="362"/>
      <c r="DB33" s="362"/>
      <c r="DC33" s="362"/>
      <c r="DD33" s="362"/>
      <c r="DE33" s="362"/>
      <c r="DF33" s="164"/>
      <c r="DG33" s="361" t="s">
        <v>196</v>
      </c>
      <c r="DH33" s="361"/>
      <c r="DI33" s="165"/>
    </row>
    <row r="34" spans="1:113" ht="32.25" customHeight="1" x14ac:dyDescent="0.15">
      <c r="A34" s="160"/>
      <c r="B34" s="187"/>
      <c r="C34" s="359">
        <f>IF(E34="","",1)</f>
        <v>1</v>
      </c>
      <c r="D34" s="359"/>
      <c r="E34" s="358" t="str">
        <f>IF('各会計、関係団体の財政状況及び健全化判断比率'!B7="","",'各会計、関係団体の財政状況及び健全化判断比率'!B7)</f>
        <v>一般会計</v>
      </c>
      <c r="F34" s="358"/>
      <c r="G34" s="358"/>
      <c r="H34" s="358"/>
      <c r="I34" s="358"/>
      <c r="J34" s="358"/>
      <c r="K34" s="358"/>
      <c r="L34" s="358"/>
      <c r="M34" s="358"/>
      <c r="N34" s="358"/>
      <c r="O34" s="358"/>
      <c r="P34" s="358"/>
      <c r="Q34" s="358"/>
      <c r="R34" s="358"/>
      <c r="S34" s="358"/>
      <c r="T34" s="160"/>
      <c r="U34" s="359">
        <f>IF(W34="","",MAX(C34:D43)+1)</f>
        <v>2</v>
      </c>
      <c r="V34" s="359"/>
      <c r="W34" s="358" t="str">
        <f>IF('各会計、関係団体の財政状況及び健全化判断比率'!B28="","",'各会計、関係団体の財政状況及び健全化判断比率'!B28)</f>
        <v>国民健康保険特別会計</v>
      </c>
      <c r="X34" s="358"/>
      <c r="Y34" s="358"/>
      <c r="Z34" s="358"/>
      <c r="AA34" s="358"/>
      <c r="AB34" s="358"/>
      <c r="AC34" s="358"/>
      <c r="AD34" s="358"/>
      <c r="AE34" s="358"/>
      <c r="AF34" s="358"/>
      <c r="AG34" s="358"/>
      <c r="AH34" s="358"/>
      <c r="AI34" s="358"/>
      <c r="AJ34" s="358"/>
      <c r="AK34" s="358"/>
      <c r="AL34" s="160"/>
      <c r="AM34" s="359">
        <f>IF(AO34="","",MAX(C34:D43,U34:V43)+1)</f>
        <v>5</v>
      </c>
      <c r="AN34" s="359"/>
      <c r="AO34" s="358" t="str">
        <f>IF('各会計、関係団体の財政状況及び健全化判断比率'!B31="","",'各会計、関係団体の財政状況及び健全化判断比率'!B31)</f>
        <v>水道事業会計</v>
      </c>
      <c r="AP34" s="358"/>
      <c r="AQ34" s="358"/>
      <c r="AR34" s="358"/>
      <c r="AS34" s="358"/>
      <c r="AT34" s="358"/>
      <c r="AU34" s="358"/>
      <c r="AV34" s="358"/>
      <c r="AW34" s="358"/>
      <c r="AX34" s="358"/>
      <c r="AY34" s="358"/>
      <c r="AZ34" s="358"/>
      <c r="BA34" s="358"/>
      <c r="BB34" s="358"/>
      <c r="BC34" s="358"/>
      <c r="BD34" s="160"/>
      <c r="BE34" s="359" t="str">
        <f>IF(BG34="","",MAX(C34:D43,U34:V43,AM34:AN43)+1)</f>
        <v/>
      </c>
      <c r="BF34" s="359"/>
      <c r="BG34" s="358"/>
      <c r="BH34" s="358"/>
      <c r="BI34" s="358"/>
      <c r="BJ34" s="358"/>
      <c r="BK34" s="358"/>
      <c r="BL34" s="358"/>
      <c r="BM34" s="358"/>
      <c r="BN34" s="358"/>
      <c r="BO34" s="358"/>
      <c r="BP34" s="358"/>
      <c r="BQ34" s="358"/>
      <c r="BR34" s="358"/>
      <c r="BS34" s="358"/>
      <c r="BT34" s="358"/>
      <c r="BU34" s="358"/>
      <c r="BV34" s="160"/>
      <c r="BW34" s="359">
        <f>IF(BY34="","",MAX(C34:D43,U34:V43,AM34:AN43,BE34:BF43)+1)</f>
        <v>8</v>
      </c>
      <c r="BX34" s="359"/>
      <c r="BY34" s="358" t="str">
        <f>IF('各会計、関係団体の財政状況及び健全化判断比率'!B68="","",'各会計、関係団体の財政状況及び健全化判断比率'!B68)</f>
        <v>弘前地区環境整備事務組合</v>
      </c>
      <c r="BZ34" s="358"/>
      <c r="CA34" s="358"/>
      <c r="CB34" s="358"/>
      <c r="CC34" s="358"/>
      <c r="CD34" s="358"/>
      <c r="CE34" s="358"/>
      <c r="CF34" s="358"/>
      <c r="CG34" s="358"/>
      <c r="CH34" s="358"/>
      <c r="CI34" s="358"/>
      <c r="CJ34" s="358"/>
      <c r="CK34" s="358"/>
      <c r="CL34" s="358"/>
      <c r="CM34" s="358"/>
      <c r="CN34" s="160"/>
      <c r="CO34" s="359">
        <f>IF(CQ34="","",MAX(C34:D43,U34:V43,AM34:AN43,BE34:BF43,BW34:BX43)+1)</f>
        <v>17</v>
      </c>
      <c r="CP34" s="359"/>
      <c r="CQ34" s="358" t="str">
        <f>IF('各会計、関係団体の財政状況及び健全化判断比率'!BS7="","",'各会計、関係団体の財政状況及び健全化判断比率'!BS7)</f>
        <v>一般財団法人　弘前市みどりの協会</v>
      </c>
      <c r="CR34" s="358"/>
      <c r="CS34" s="358"/>
      <c r="CT34" s="358"/>
      <c r="CU34" s="358"/>
      <c r="CV34" s="358"/>
      <c r="CW34" s="358"/>
      <c r="CX34" s="358"/>
      <c r="CY34" s="358"/>
      <c r="CZ34" s="358"/>
      <c r="DA34" s="358"/>
      <c r="DB34" s="358"/>
      <c r="DC34" s="358"/>
      <c r="DD34" s="358"/>
      <c r="DE34" s="358"/>
      <c r="DG34" s="360" t="str">
        <f>IF('各会計、関係団体の財政状況及び健全化判断比率'!BR7="","",'各会計、関係団体の財政状況及び健全化判断比率'!BR7)</f>
        <v/>
      </c>
      <c r="DH34" s="360"/>
      <c r="DI34" s="165"/>
    </row>
    <row r="35" spans="1:113" ht="32.25" customHeight="1" x14ac:dyDescent="0.15">
      <c r="A35" s="160"/>
      <c r="B35" s="187"/>
      <c r="C35" s="359" t="str">
        <f>IF(E35="","",C34+1)</f>
        <v/>
      </c>
      <c r="D35" s="359"/>
      <c r="E35" s="358" t="str">
        <f>IF('各会計、関係団体の財政状況及び健全化判断比率'!B8="","",'各会計、関係団体の財政状況及び健全化判断比率'!B8)</f>
        <v/>
      </c>
      <c r="F35" s="358"/>
      <c r="G35" s="358"/>
      <c r="H35" s="358"/>
      <c r="I35" s="358"/>
      <c r="J35" s="358"/>
      <c r="K35" s="358"/>
      <c r="L35" s="358"/>
      <c r="M35" s="358"/>
      <c r="N35" s="358"/>
      <c r="O35" s="358"/>
      <c r="P35" s="358"/>
      <c r="Q35" s="358"/>
      <c r="R35" s="358"/>
      <c r="S35" s="358"/>
      <c r="T35" s="160"/>
      <c r="U35" s="359">
        <f>IF(W35="","",U34+1)</f>
        <v>3</v>
      </c>
      <c r="V35" s="359"/>
      <c r="W35" s="358" t="str">
        <f>IF('各会計、関係団体の財政状況及び健全化判断比率'!B29="","",'各会計、関係団体の財政状況及び健全化判断比率'!B29)</f>
        <v>介護保険特別会計</v>
      </c>
      <c r="X35" s="358"/>
      <c r="Y35" s="358"/>
      <c r="Z35" s="358"/>
      <c r="AA35" s="358"/>
      <c r="AB35" s="358"/>
      <c r="AC35" s="358"/>
      <c r="AD35" s="358"/>
      <c r="AE35" s="358"/>
      <c r="AF35" s="358"/>
      <c r="AG35" s="358"/>
      <c r="AH35" s="358"/>
      <c r="AI35" s="358"/>
      <c r="AJ35" s="358"/>
      <c r="AK35" s="358"/>
      <c r="AL35" s="160"/>
      <c r="AM35" s="359">
        <f t="shared" ref="AM35:AM43" si="0">IF(AO35="","",AM34+1)</f>
        <v>6</v>
      </c>
      <c r="AN35" s="359"/>
      <c r="AO35" s="358" t="str">
        <f>IF('各会計、関係団体の財政状況及び健全化判断比率'!B32="","",'各会計、関係団体の財政状況及び健全化判断比率'!B32)</f>
        <v>病院事業会計</v>
      </c>
      <c r="AP35" s="358"/>
      <c r="AQ35" s="358"/>
      <c r="AR35" s="358"/>
      <c r="AS35" s="358"/>
      <c r="AT35" s="358"/>
      <c r="AU35" s="358"/>
      <c r="AV35" s="358"/>
      <c r="AW35" s="358"/>
      <c r="AX35" s="358"/>
      <c r="AY35" s="358"/>
      <c r="AZ35" s="358"/>
      <c r="BA35" s="358"/>
      <c r="BB35" s="358"/>
      <c r="BC35" s="358"/>
      <c r="BD35" s="160"/>
      <c r="BE35" s="359" t="str">
        <f t="shared" ref="BE35:BE43" si="1">IF(BG35="","",BE34+1)</f>
        <v/>
      </c>
      <c r="BF35" s="359"/>
      <c r="BG35" s="358"/>
      <c r="BH35" s="358"/>
      <c r="BI35" s="358"/>
      <c r="BJ35" s="358"/>
      <c r="BK35" s="358"/>
      <c r="BL35" s="358"/>
      <c r="BM35" s="358"/>
      <c r="BN35" s="358"/>
      <c r="BO35" s="358"/>
      <c r="BP35" s="358"/>
      <c r="BQ35" s="358"/>
      <c r="BR35" s="358"/>
      <c r="BS35" s="358"/>
      <c r="BT35" s="358"/>
      <c r="BU35" s="358"/>
      <c r="BV35" s="160"/>
      <c r="BW35" s="359">
        <f t="shared" ref="BW35:BW43" si="2">IF(BY35="","",BW34+1)</f>
        <v>9</v>
      </c>
      <c r="BX35" s="359"/>
      <c r="BY35" s="358" t="str">
        <f>IF('各会計、関係団体の財政状況及び健全化判断比率'!B69="","",'各会計、関係団体の財政状況及び健全化判断比率'!B69)</f>
        <v>弘前地区消防事務組合</v>
      </c>
      <c r="BZ35" s="358"/>
      <c r="CA35" s="358"/>
      <c r="CB35" s="358"/>
      <c r="CC35" s="358"/>
      <c r="CD35" s="358"/>
      <c r="CE35" s="358"/>
      <c r="CF35" s="358"/>
      <c r="CG35" s="358"/>
      <c r="CH35" s="358"/>
      <c r="CI35" s="358"/>
      <c r="CJ35" s="358"/>
      <c r="CK35" s="358"/>
      <c r="CL35" s="358"/>
      <c r="CM35" s="358"/>
      <c r="CN35" s="160"/>
      <c r="CO35" s="359">
        <f t="shared" ref="CO35:CO43" si="3">IF(CQ35="","",CO34+1)</f>
        <v>18</v>
      </c>
      <c r="CP35" s="359"/>
      <c r="CQ35" s="358" t="str">
        <f>IF('各会計、関係団体の財政状況及び健全化判断比率'!BS8="","",'各会計、関係団体の財政状況及び健全化判断比率'!BS8)</f>
        <v>弘前市土地開発公社</v>
      </c>
      <c r="CR35" s="358"/>
      <c r="CS35" s="358"/>
      <c r="CT35" s="358"/>
      <c r="CU35" s="358"/>
      <c r="CV35" s="358"/>
      <c r="CW35" s="358"/>
      <c r="CX35" s="358"/>
      <c r="CY35" s="358"/>
      <c r="CZ35" s="358"/>
      <c r="DA35" s="358"/>
      <c r="DB35" s="358"/>
      <c r="DC35" s="358"/>
      <c r="DD35" s="358"/>
      <c r="DE35" s="358"/>
      <c r="DG35" s="360" t="str">
        <f>IF('各会計、関係団体の財政状況及び健全化判断比率'!BR8="","",'各会計、関係団体の財政状況及び健全化判断比率'!BR8)</f>
        <v>○</v>
      </c>
      <c r="DH35" s="360"/>
      <c r="DI35" s="165"/>
    </row>
    <row r="36" spans="1:113" ht="32.25" customHeight="1" x14ac:dyDescent="0.15">
      <c r="A36" s="160"/>
      <c r="B36" s="187"/>
      <c r="C36" s="359" t="str">
        <f>IF(E36="","",C35+1)</f>
        <v/>
      </c>
      <c r="D36" s="359"/>
      <c r="E36" s="358" t="str">
        <f>IF('各会計、関係団体の財政状況及び健全化判断比率'!B9="","",'各会計、関係団体の財政状況及び健全化判断比率'!B9)</f>
        <v/>
      </c>
      <c r="F36" s="358"/>
      <c r="G36" s="358"/>
      <c r="H36" s="358"/>
      <c r="I36" s="358"/>
      <c r="J36" s="358"/>
      <c r="K36" s="358"/>
      <c r="L36" s="358"/>
      <c r="M36" s="358"/>
      <c r="N36" s="358"/>
      <c r="O36" s="358"/>
      <c r="P36" s="358"/>
      <c r="Q36" s="358"/>
      <c r="R36" s="358"/>
      <c r="S36" s="358"/>
      <c r="T36" s="160"/>
      <c r="U36" s="359">
        <f t="shared" ref="U36:U43" si="4">IF(W36="","",U35+1)</f>
        <v>4</v>
      </c>
      <c r="V36" s="359"/>
      <c r="W36" s="358" t="str">
        <f>IF('各会計、関係団体の財政状況及び健全化判断比率'!B30="","",'各会計、関係団体の財政状況及び健全化判断比率'!B30)</f>
        <v>後期高齢者医療特別会計</v>
      </c>
      <c r="X36" s="358"/>
      <c r="Y36" s="358"/>
      <c r="Z36" s="358"/>
      <c r="AA36" s="358"/>
      <c r="AB36" s="358"/>
      <c r="AC36" s="358"/>
      <c r="AD36" s="358"/>
      <c r="AE36" s="358"/>
      <c r="AF36" s="358"/>
      <c r="AG36" s="358"/>
      <c r="AH36" s="358"/>
      <c r="AI36" s="358"/>
      <c r="AJ36" s="358"/>
      <c r="AK36" s="358"/>
      <c r="AL36" s="160"/>
      <c r="AM36" s="359">
        <f t="shared" si="0"/>
        <v>7</v>
      </c>
      <c r="AN36" s="359"/>
      <c r="AO36" s="358" t="str">
        <f>IF('各会計、関係団体の財政状況及び健全化判断比率'!B33="","",'各会計、関係団体の財政状況及び健全化判断比率'!B33)</f>
        <v>下水道事業会計</v>
      </c>
      <c r="AP36" s="358"/>
      <c r="AQ36" s="358"/>
      <c r="AR36" s="358"/>
      <c r="AS36" s="358"/>
      <c r="AT36" s="358"/>
      <c r="AU36" s="358"/>
      <c r="AV36" s="358"/>
      <c r="AW36" s="358"/>
      <c r="AX36" s="358"/>
      <c r="AY36" s="358"/>
      <c r="AZ36" s="358"/>
      <c r="BA36" s="358"/>
      <c r="BB36" s="358"/>
      <c r="BC36" s="358"/>
      <c r="BD36" s="160"/>
      <c r="BE36" s="359" t="str">
        <f t="shared" si="1"/>
        <v/>
      </c>
      <c r="BF36" s="359"/>
      <c r="BG36" s="358"/>
      <c r="BH36" s="358"/>
      <c r="BI36" s="358"/>
      <c r="BJ36" s="358"/>
      <c r="BK36" s="358"/>
      <c r="BL36" s="358"/>
      <c r="BM36" s="358"/>
      <c r="BN36" s="358"/>
      <c r="BO36" s="358"/>
      <c r="BP36" s="358"/>
      <c r="BQ36" s="358"/>
      <c r="BR36" s="358"/>
      <c r="BS36" s="358"/>
      <c r="BT36" s="358"/>
      <c r="BU36" s="358"/>
      <c r="BV36" s="160"/>
      <c r="BW36" s="359">
        <f t="shared" si="2"/>
        <v>10</v>
      </c>
      <c r="BX36" s="359"/>
      <c r="BY36" s="358" t="str">
        <f>IF('各会計、関係団体の財政状況及び健全化判断比率'!B70="","",'各会計、関係団体の財政状況及び健全化判断比率'!B70)</f>
        <v>津軽広域水道企業団津軽事業部</v>
      </c>
      <c r="BZ36" s="358"/>
      <c r="CA36" s="358"/>
      <c r="CB36" s="358"/>
      <c r="CC36" s="358"/>
      <c r="CD36" s="358"/>
      <c r="CE36" s="358"/>
      <c r="CF36" s="358"/>
      <c r="CG36" s="358"/>
      <c r="CH36" s="358"/>
      <c r="CI36" s="358"/>
      <c r="CJ36" s="358"/>
      <c r="CK36" s="358"/>
      <c r="CL36" s="358"/>
      <c r="CM36" s="358"/>
      <c r="CN36" s="160"/>
      <c r="CO36" s="359">
        <f t="shared" si="3"/>
        <v>19</v>
      </c>
      <c r="CP36" s="359"/>
      <c r="CQ36" s="358" t="str">
        <f>IF('各会計、関係団体の財政状況及び健全化判断比率'!BS9="","",'各会計、関係団体の財政状況及び健全化判断比率'!BS9)</f>
        <v>一般財団法人　岩木振興公社</v>
      </c>
      <c r="CR36" s="358"/>
      <c r="CS36" s="358"/>
      <c r="CT36" s="358"/>
      <c r="CU36" s="358"/>
      <c r="CV36" s="358"/>
      <c r="CW36" s="358"/>
      <c r="CX36" s="358"/>
      <c r="CY36" s="358"/>
      <c r="CZ36" s="358"/>
      <c r="DA36" s="358"/>
      <c r="DB36" s="358"/>
      <c r="DC36" s="358"/>
      <c r="DD36" s="358"/>
      <c r="DE36" s="358"/>
      <c r="DG36" s="360" t="str">
        <f>IF('各会計、関係団体の財政状況及び健全化判断比率'!BR9="","",'各会計、関係団体の財政状況及び健全化判断比率'!BR9)</f>
        <v/>
      </c>
      <c r="DH36" s="360"/>
      <c r="DI36" s="165"/>
    </row>
    <row r="37" spans="1:113" ht="32.25" customHeight="1" x14ac:dyDescent="0.15">
      <c r="A37" s="160"/>
      <c r="B37" s="187"/>
      <c r="C37" s="359" t="str">
        <f>IF(E37="","",C36+1)</f>
        <v/>
      </c>
      <c r="D37" s="359"/>
      <c r="E37" s="358" t="str">
        <f>IF('各会計、関係団体の財政状況及び健全化判断比率'!B10="","",'各会計、関係団体の財政状況及び健全化判断比率'!B10)</f>
        <v/>
      </c>
      <c r="F37" s="358"/>
      <c r="G37" s="358"/>
      <c r="H37" s="358"/>
      <c r="I37" s="358"/>
      <c r="J37" s="358"/>
      <c r="K37" s="358"/>
      <c r="L37" s="358"/>
      <c r="M37" s="358"/>
      <c r="N37" s="358"/>
      <c r="O37" s="358"/>
      <c r="P37" s="358"/>
      <c r="Q37" s="358"/>
      <c r="R37" s="358"/>
      <c r="S37" s="358"/>
      <c r="T37" s="160"/>
      <c r="U37" s="359" t="str">
        <f t="shared" si="4"/>
        <v/>
      </c>
      <c r="V37" s="359"/>
      <c r="W37" s="358"/>
      <c r="X37" s="358"/>
      <c r="Y37" s="358"/>
      <c r="Z37" s="358"/>
      <c r="AA37" s="358"/>
      <c r="AB37" s="358"/>
      <c r="AC37" s="358"/>
      <c r="AD37" s="358"/>
      <c r="AE37" s="358"/>
      <c r="AF37" s="358"/>
      <c r="AG37" s="358"/>
      <c r="AH37" s="358"/>
      <c r="AI37" s="358"/>
      <c r="AJ37" s="358"/>
      <c r="AK37" s="358"/>
      <c r="AL37" s="160"/>
      <c r="AM37" s="359" t="str">
        <f t="shared" si="0"/>
        <v/>
      </c>
      <c r="AN37" s="359"/>
      <c r="AO37" s="358"/>
      <c r="AP37" s="358"/>
      <c r="AQ37" s="358"/>
      <c r="AR37" s="358"/>
      <c r="AS37" s="358"/>
      <c r="AT37" s="358"/>
      <c r="AU37" s="358"/>
      <c r="AV37" s="358"/>
      <c r="AW37" s="358"/>
      <c r="AX37" s="358"/>
      <c r="AY37" s="358"/>
      <c r="AZ37" s="358"/>
      <c r="BA37" s="358"/>
      <c r="BB37" s="358"/>
      <c r="BC37" s="358"/>
      <c r="BD37" s="160"/>
      <c r="BE37" s="359" t="str">
        <f t="shared" si="1"/>
        <v/>
      </c>
      <c r="BF37" s="359"/>
      <c r="BG37" s="358"/>
      <c r="BH37" s="358"/>
      <c r="BI37" s="358"/>
      <c r="BJ37" s="358"/>
      <c r="BK37" s="358"/>
      <c r="BL37" s="358"/>
      <c r="BM37" s="358"/>
      <c r="BN37" s="358"/>
      <c r="BO37" s="358"/>
      <c r="BP37" s="358"/>
      <c r="BQ37" s="358"/>
      <c r="BR37" s="358"/>
      <c r="BS37" s="358"/>
      <c r="BT37" s="358"/>
      <c r="BU37" s="358"/>
      <c r="BV37" s="160"/>
      <c r="BW37" s="359">
        <f t="shared" si="2"/>
        <v>11</v>
      </c>
      <c r="BX37" s="359"/>
      <c r="BY37" s="358" t="str">
        <f>IF('各会計、関係団体の財政状況及び健全化判断比率'!B71="","",'各会計、関係団体の財政状況及び健全化判断比率'!B71)</f>
        <v>津軽広域連合</v>
      </c>
      <c r="BZ37" s="358"/>
      <c r="CA37" s="358"/>
      <c r="CB37" s="358"/>
      <c r="CC37" s="358"/>
      <c r="CD37" s="358"/>
      <c r="CE37" s="358"/>
      <c r="CF37" s="358"/>
      <c r="CG37" s="358"/>
      <c r="CH37" s="358"/>
      <c r="CI37" s="358"/>
      <c r="CJ37" s="358"/>
      <c r="CK37" s="358"/>
      <c r="CL37" s="358"/>
      <c r="CM37" s="358"/>
      <c r="CN37" s="160"/>
      <c r="CO37" s="359">
        <f t="shared" si="3"/>
        <v>20</v>
      </c>
      <c r="CP37" s="359"/>
      <c r="CQ37" s="358" t="str">
        <f>IF('各会計、関係団体の財政状況及び健全化判断比率'!BS10="","",'各会計、関係団体の財政状況及び健全化判断比率'!BS10)</f>
        <v>一般財団法人　星と森のロマントピアそうま</v>
      </c>
      <c r="CR37" s="358"/>
      <c r="CS37" s="358"/>
      <c r="CT37" s="358"/>
      <c r="CU37" s="358"/>
      <c r="CV37" s="358"/>
      <c r="CW37" s="358"/>
      <c r="CX37" s="358"/>
      <c r="CY37" s="358"/>
      <c r="CZ37" s="358"/>
      <c r="DA37" s="358"/>
      <c r="DB37" s="358"/>
      <c r="DC37" s="358"/>
      <c r="DD37" s="358"/>
      <c r="DE37" s="358"/>
      <c r="DG37" s="360" t="str">
        <f>IF('各会計、関係団体の財政状況及び健全化判断比率'!BR10="","",'各会計、関係団体の財政状況及び健全化判断比率'!BR10)</f>
        <v/>
      </c>
      <c r="DH37" s="360"/>
      <c r="DI37" s="165"/>
    </row>
    <row r="38" spans="1:113" ht="32.25" customHeight="1" x14ac:dyDescent="0.15">
      <c r="A38" s="160"/>
      <c r="B38" s="187"/>
      <c r="C38" s="359" t="str">
        <f t="shared" ref="C38:C43" si="5">IF(E38="","",C37+1)</f>
        <v/>
      </c>
      <c r="D38" s="359"/>
      <c r="E38" s="358" t="str">
        <f>IF('各会計、関係団体の財政状況及び健全化判断比率'!B11="","",'各会計、関係団体の財政状況及び健全化判断比率'!B11)</f>
        <v/>
      </c>
      <c r="F38" s="358"/>
      <c r="G38" s="358"/>
      <c r="H38" s="358"/>
      <c r="I38" s="358"/>
      <c r="J38" s="358"/>
      <c r="K38" s="358"/>
      <c r="L38" s="358"/>
      <c r="M38" s="358"/>
      <c r="N38" s="358"/>
      <c r="O38" s="358"/>
      <c r="P38" s="358"/>
      <c r="Q38" s="358"/>
      <c r="R38" s="358"/>
      <c r="S38" s="358"/>
      <c r="T38" s="160"/>
      <c r="U38" s="359" t="str">
        <f t="shared" si="4"/>
        <v/>
      </c>
      <c r="V38" s="359"/>
      <c r="W38" s="358"/>
      <c r="X38" s="358"/>
      <c r="Y38" s="358"/>
      <c r="Z38" s="358"/>
      <c r="AA38" s="358"/>
      <c r="AB38" s="358"/>
      <c r="AC38" s="358"/>
      <c r="AD38" s="358"/>
      <c r="AE38" s="358"/>
      <c r="AF38" s="358"/>
      <c r="AG38" s="358"/>
      <c r="AH38" s="358"/>
      <c r="AI38" s="358"/>
      <c r="AJ38" s="358"/>
      <c r="AK38" s="358"/>
      <c r="AL38" s="160"/>
      <c r="AM38" s="359" t="str">
        <f t="shared" si="0"/>
        <v/>
      </c>
      <c r="AN38" s="359"/>
      <c r="AO38" s="358"/>
      <c r="AP38" s="358"/>
      <c r="AQ38" s="358"/>
      <c r="AR38" s="358"/>
      <c r="AS38" s="358"/>
      <c r="AT38" s="358"/>
      <c r="AU38" s="358"/>
      <c r="AV38" s="358"/>
      <c r="AW38" s="358"/>
      <c r="AX38" s="358"/>
      <c r="AY38" s="358"/>
      <c r="AZ38" s="358"/>
      <c r="BA38" s="358"/>
      <c r="BB38" s="358"/>
      <c r="BC38" s="358"/>
      <c r="BD38" s="160"/>
      <c r="BE38" s="359" t="str">
        <f t="shared" si="1"/>
        <v/>
      </c>
      <c r="BF38" s="359"/>
      <c r="BG38" s="358"/>
      <c r="BH38" s="358"/>
      <c r="BI38" s="358"/>
      <c r="BJ38" s="358"/>
      <c r="BK38" s="358"/>
      <c r="BL38" s="358"/>
      <c r="BM38" s="358"/>
      <c r="BN38" s="358"/>
      <c r="BO38" s="358"/>
      <c r="BP38" s="358"/>
      <c r="BQ38" s="358"/>
      <c r="BR38" s="358"/>
      <c r="BS38" s="358"/>
      <c r="BT38" s="358"/>
      <c r="BU38" s="358"/>
      <c r="BV38" s="160"/>
      <c r="BW38" s="359">
        <f t="shared" si="2"/>
        <v>12</v>
      </c>
      <c r="BX38" s="359"/>
      <c r="BY38" s="358" t="str">
        <f>IF('各会計、関係団体の財政状況及び健全化判断比率'!B72="","",'各会計、関係団体の財政状況及び健全化判断比率'!B72)</f>
        <v>青森県後期高齢者医療広域連合（一般会計）</v>
      </c>
      <c r="BZ38" s="358"/>
      <c r="CA38" s="358"/>
      <c r="CB38" s="358"/>
      <c r="CC38" s="358"/>
      <c r="CD38" s="358"/>
      <c r="CE38" s="358"/>
      <c r="CF38" s="358"/>
      <c r="CG38" s="358"/>
      <c r="CH38" s="358"/>
      <c r="CI38" s="358"/>
      <c r="CJ38" s="358"/>
      <c r="CK38" s="358"/>
      <c r="CL38" s="358"/>
      <c r="CM38" s="358"/>
      <c r="CN38" s="160"/>
      <c r="CO38" s="359" t="str">
        <f t="shared" si="3"/>
        <v/>
      </c>
      <c r="CP38" s="359"/>
      <c r="CQ38" s="358" t="str">
        <f>IF('各会計、関係団体の財政状況及び健全化判断比率'!BS11="","",'各会計、関係団体の財政状況及び健全化判断比率'!BS11)</f>
        <v/>
      </c>
      <c r="CR38" s="358"/>
      <c r="CS38" s="358"/>
      <c r="CT38" s="358"/>
      <c r="CU38" s="358"/>
      <c r="CV38" s="358"/>
      <c r="CW38" s="358"/>
      <c r="CX38" s="358"/>
      <c r="CY38" s="358"/>
      <c r="CZ38" s="358"/>
      <c r="DA38" s="358"/>
      <c r="DB38" s="358"/>
      <c r="DC38" s="358"/>
      <c r="DD38" s="358"/>
      <c r="DE38" s="358"/>
      <c r="DG38" s="360" t="str">
        <f>IF('各会計、関係団体の財政状況及び健全化判断比率'!BR11="","",'各会計、関係団体の財政状況及び健全化判断比率'!BR11)</f>
        <v/>
      </c>
      <c r="DH38" s="360"/>
      <c r="DI38" s="165"/>
    </row>
    <row r="39" spans="1:113" ht="32.25" customHeight="1" x14ac:dyDescent="0.15">
      <c r="A39" s="160"/>
      <c r="B39" s="187"/>
      <c r="C39" s="359" t="str">
        <f t="shared" si="5"/>
        <v/>
      </c>
      <c r="D39" s="359"/>
      <c r="E39" s="358" t="str">
        <f>IF('各会計、関係団体の財政状況及び健全化判断比率'!B12="","",'各会計、関係団体の財政状況及び健全化判断比率'!B12)</f>
        <v/>
      </c>
      <c r="F39" s="358"/>
      <c r="G39" s="358"/>
      <c r="H39" s="358"/>
      <c r="I39" s="358"/>
      <c r="J39" s="358"/>
      <c r="K39" s="358"/>
      <c r="L39" s="358"/>
      <c r="M39" s="358"/>
      <c r="N39" s="358"/>
      <c r="O39" s="358"/>
      <c r="P39" s="358"/>
      <c r="Q39" s="358"/>
      <c r="R39" s="358"/>
      <c r="S39" s="358"/>
      <c r="T39" s="160"/>
      <c r="U39" s="359" t="str">
        <f t="shared" si="4"/>
        <v/>
      </c>
      <c r="V39" s="359"/>
      <c r="W39" s="358"/>
      <c r="X39" s="358"/>
      <c r="Y39" s="358"/>
      <c r="Z39" s="358"/>
      <c r="AA39" s="358"/>
      <c r="AB39" s="358"/>
      <c r="AC39" s="358"/>
      <c r="AD39" s="358"/>
      <c r="AE39" s="358"/>
      <c r="AF39" s="358"/>
      <c r="AG39" s="358"/>
      <c r="AH39" s="358"/>
      <c r="AI39" s="358"/>
      <c r="AJ39" s="358"/>
      <c r="AK39" s="358"/>
      <c r="AL39" s="160"/>
      <c r="AM39" s="359" t="str">
        <f t="shared" si="0"/>
        <v/>
      </c>
      <c r="AN39" s="359"/>
      <c r="AO39" s="358"/>
      <c r="AP39" s="358"/>
      <c r="AQ39" s="358"/>
      <c r="AR39" s="358"/>
      <c r="AS39" s="358"/>
      <c r="AT39" s="358"/>
      <c r="AU39" s="358"/>
      <c r="AV39" s="358"/>
      <c r="AW39" s="358"/>
      <c r="AX39" s="358"/>
      <c r="AY39" s="358"/>
      <c r="AZ39" s="358"/>
      <c r="BA39" s="358"/>
      <c r="BB39" s="358"/>
      <c r="BC39" s="358"/>
      <c r="BD39" s="160"/>
      <c r="BE39" s="359" t="str">
        <f t="shared" si="1"/>
        <v/>
      </c>
      <c r="BF39" s="359"/>
      <c r="BG39" s="358"/>
      <c r="BH39" s="358"/>
      <c r="BI39" s="358"/>
      <c r="BJ39" s="358"/>
      <c r="BK39" s="358"/>
      <c r="BL39" s="358"/>
      <c r="BM39" s="358"/>
      <c r="BN39" s="358"/>
      <c r="BO39" s="358"/>
      <c r="BP39" s="358"/>
      <c r="BQ39" s="358"/>
      <c r="BR39" s="358"/>
      <c r="BS39" s="358"/>
      <c r="BT39" s="358"/>
      <c r="BU39" s="358"/>
      <c r="BV39" s="160"/>
      <c r="BW39" s="359">
        <f t="shared" si="2"/>
        <v>13</v>
      </c>
      <c r="BX39" s="359"/>
      <c r="BY39" s="358" t="str">
        <f>IF('各会計、関係団体の財政状況及び健全化判断比率'!B73="","",'各会計、関係団体の財政状況及び健全化判断比率'!B73)</f>
        <v>青森県後期高齢者医療広域連合（特別会計）</v>
      </c>
      <c r="BZ39" s="358"/>
      <c r="CA39" s="358"/>
      <c r="CB39" s="358"/>
      <c r="CC39" s="358"/>
      <c r="CD39" s="358"/>
      <c r="CE39" s="358"/>
      <c r="CF39" s="358"/>
      <c r="CG39" s="358"/>
      <c r="CH39" s="358"/>
      <c r="CI39" s="358"/>
      <c r="CJ39" s="358"/>
      <c r="CK39" s="358"/>
      <c r="CL39" s="358"/>
      <c r="CM39" s="358"/>
      <c r="CN39" s="160"/>
      <c r="CO39" s="359" t="str">
        <f t="shared" si="3"/>
        <v/>
      </c>
      <c r="CP39" s="359"/>
      <c r="CQ39" s="358" t="str">
        <f>IF('各会計、関係団体の財政状況及び健全化判断比率'!BS12="","",'各会計、関係団体の財政状況及び健全化判断比率'!BS12)</f>
        <v/>
      </c>
      <c r="CR39" s="358"/>
      <c r="CS39" s="358"/>
      <c r="CT39" s="358"/>
      <c r="CU39" s="358"/>
      <c r="CV39" s="358"/>
      <c r="CW39" s="358"/>
      <c r="CX39" s="358"/>
      <c r="CY39" s="358"/>
      <c r="CZ39" s="358"/>
      <c r="DA39" s="358"/>
      <c r="DB39" s="358"/>
      <c r="DC39" s="358"/>
      <c r="DD39" s="358"/>
      <c r="DE39" s="358"/>
      <c r="DG39" s="360" t="str">
        <f>IF('各会計、関係団体の財政状況及び健全化判断比率'!BR12="","",'各会計、関係団体の財政状況及び健全化判断比率'!BR12)</f>
        <v/>
      </c>
      <c r="DH39" s="360"/>
      <c r="DI39" s="165"/>
    </row>
    <row r="40" spans="1:113" ht="32.25" customHeight="1" x14ac:dyDescent="0.15">
      <c r="A40" s="160"/>
      <c r="B40" s="187"/>
      <c r="C40" s="359" t="str">
        <f t="shared" si="5"/>
        <v/>
      </c>
      <c r="D40" s="359"/>
      <c r="E40" s="358" t="str">
        <f>IF('各会計、関係団体の財政状況及び健全化判断比率'!B13="","",'各会計、関係団体の財政状況及び健全化判断比率'!B13)</f>
        <v/>
      </c>
      <c r="F40" s="358"/>
      <c r="G40" s="358"/>
      <c r="H40" s="358"/>
      <c r="I40" s="358"/>
      <c r="J40" s="358"/>
      <c r="K40" s="358"/>
      <c r="L40" s="358"/>
      <c r="M40" s="358"/>
      <c r="N40" s="358"/>
      <c r="O40" s="358"/>
      <c r="P40" s="358"/>
      <c r="Q40" s="358"/>
      <c r="R40" s="358"/>
      <c r="S40" s="358"/>
      <c r="T40" s="160"/>
      <c r="U40" s="359" t="str">
        <f t="shared" si="4"/>
        <v/>
      </c>
      <c r="V40" s="359"/>
      <c r="W40" s="358"/>
      <c r="X40" s="358"/>
      <c r="Y40" s="358"/>
      <c r="Z40" s="358"/>
      <c r="AA40" s="358"/>
      <c r="AB40" s="358"/>
      <c r="AC40" s="358"/>
      <c r="AD40" s="358"/>
      <c r="AE40" s="358"/>
      <c r="AF40" s="358"/>
      <c r="AG40" s="358"/>
      <c r="AH40" s="358"/>
      <c r="AI40" s="358"/>
      <c r="AJ40" s="358"/>
      <c r="AK40" s="358"/>
      <c r="AL40" s="160"/>
      <c r="AM40" s="359" t="str">
        <f t="shared" si="0"/>
        <v/>
      </c>
      <c r="AN40" s="359"/>
      <c r="AO40" s="358"/>
      <c r="AP40" s="358"/>
      <c r="AQ40" s="358"/>
      <c r="AR40" s="358"/>
      <c r="AS40" s="358"/>
      <c r="AT40" s="358"/>
      <c r="AU40" s="358"/>
      <c r="AV40" s="358"/>
      <c r="AW40" s="358"/>
      <c r="AX40" s="358"/>
      <c r="AY40" s="358"/>
      <c r="AZ40" s="358"/>
      <c r="BA40" s="358"/>
      <c r="BB40" s="358"/>
      <c r="BC40" s="358"/>
      <c r="BD40" s="160"/>
      <c r="BE40" s="359" t="str">
        <f t="shared" si="1"/>
        <v/>
      </c>
      <c r="BF40" s="359"/>
      <c r="BG40" s="358"/>
      <c r="BH40" s="358"/>
      <c r="BI40" s="358"/>
      <c r="BJ40" s="358"/>
      <c r="BK40" s="358"/>
      <c r="BL40" s="358"/>
      <c r="BM40" s="358"/>
      <c r="BN40" s="358"/>
      <c r="BO40" s="358"/>
      <c r="BP40" s="358"/>
      <c r="BQ40" s="358"/>
      <c r="BR40" s="358"/>
      <c r="BS40" s="358"/>
      <c r="BT40" s="358"/>
      <c r="BU40" s="358"/>
      <c r="BV40" s="160"/>
      <c r="BW40" s="359">
        <f t="shared" si="2"/>
        <v>14</v>
      </c>
      <c r="BX40" s="359"/>
      <c r="BY40" s="358" t="str">
        <f>IF('各会計、関係団体の財政状況及び健全化判断比率'!B74="","",'各会計、関係団体の財政状況及び健全化判断比率'!B74)</f>
        <v>青森県市長会館管理組合</v>
      </c>
      <c r="BZ40" s="358"/>
      <c r="CA40" s="358"/>
      <c r="CB40" s="358"/>
      <c r="CC40" s="358"/>
      <c r="CD40" s="358"/>
      <c r="CE40" s="358"/>
      <c r="CF40" s="358"/>
      <c r="CG40" s="358"/>
      <c r="CH40" s="358"/>
      <c r="CI40" s="358"/>
      <c r="CJ40" s="358"/>
      <c r="CK40" s="358"/>
      <c r="CL40" s="358"/>
      <c r="CM40" s="358"/>
      <c r="CN40" s="160"/>
      <c r="CO40" s="359" t="str">
        <f t="shared" si="3"/>
        <v/>
      </c>
      <c r="CP40" s="359"/>
      <c r="CQ40" s="358" t="str">
        <f>IF('各会計、関係団体の財政状況及び健全化判断比率'!BS13="","",'各会計、関係団体の財政状況及び健全化判断比率'!BS13)</f>
        <v/>
      </c>
      <c r="CR40" s="358"/>
      <c r="CS40" s="358"/>
      <c r="CT40" s="358"/>
      <c r="CU40" s="358"/>
      <c r="CV40" s="358"/>
      <c r="CW40" s="358"/>
      <c r="CX40" s="358"/>
      <c r="CY40" s="358"/>
      <c r="CZ40" s="358"/>
      <c r="DA40" s="358"/>
      <c r="DB40" s="358"/>
      <c r="DC40" s="358"/>
      <c r="DD40" s="358"/>
      <c r="DE40" s="358"/>
      <c r="DG40" s="360" t="str">
        <f>IF('各会計、関係団体の財政状況及び健全化判断比率'!BR13="","",'各会計、関係団体の財政状況及び健全化判断比率'!BR13)</f>
        <v/>
      </c>
      <c r="DH40" s="360"/>
      <c r="DI40" s="165"/>
    </row>
    <row r="41" spans="1:113" ht="32.25" customHeight="1" x14ac:dyDescent="0.15">
      <c r="A41" s="160"/>
      <c r="B41" s="187"/>
      <c r="C41" s="359" t="str">
        <f t="shared" si="5"/>
        <v/>
      </c>
      <c r="D41" s="359"/>
      <c r="E41" s="358" t="str">
        <f>IF('各会計、関係団体の財政状況及び健全化判断比率'!B14="","",'各会計、関係団体の財政状況及び健全化判断比率'!B14)</f>
        <v/>
      </c>
      <c r="F41" s="358"/>
      <c r="G41" s="358"/>
      <c r="H41" s="358"/>
      <c r="I41" s="358"/>
      <c r="J41" s="358"/>
      <c r="K41" s="358"/>
      <c r="L41" s="358"/>
      <c r="M41" s="358"/>
      <c r="N41" s="358"/>
      <c r="O41" s="358"/>
      <c r="P41" s="358"/>
      <c r="Q41" s="358"/>
      <c r="R41" s="358"/>
      <c r="S41" s="358"/>
      <c r="T41" s="160"/>
      <c r="U41" s="359" t="str">
        <f t="shared" si="4"/>
        <v/>
      </c>
      <c r="V41" s="359"/>
      <c r="W41" s="358"/>
      <c r="X41" s="358"/>
      <c r="Y41" s="358"/>
      <c r="Z41" s="358"/>
      <c r="AA41" s="358"/>
      <c r="AB41" s="358"/>
      <c r="AC41" s="358"/>
      <c r="AD41" s="358"/>
      <c r="AE41" s="358"/>
      <c r="AF41" s="358"/>
      <c r="AG41" s="358"/>
      <c r="AH41" s="358"/>
      <c r="AI41" s="358"/>
      <c r="AJ41" s="358"/>
      <c r="AK41" s="358"/>
      <c r="AL41" s="160"/>
      <c r="AM41" s="359" t="str">
        <f t="shared" si="0"/>
        <v/>
      </c>
      <c r="AN41" s="359"/>
      <c r="AO41" s="358"/>
      <c r="AP41" s="358"/>
      <c r="AQ41" s="358"/>
      <c r="AR41" s="358"/>
      <c r="AS41" s="358"/>
      <c r="AT41" s="358"/>
      <c r="AU41" s="358"/>
      <c r="AV41" s="358"/>
      <c r="AW41" s="358"/>
      <c r="AX41" s="358"/>
      <c r="AY41" s="358"/>
      <c r="AZ41" s="358"/>
      <c r="BA41" s="358"/>
      <c r="BB41" s="358"/>
      <c r="BC41" s="358"/>
      <c r="BD41" s="160"/>
      <c r="BE41" s="359" t="str">
        <f t="shared" si="1"/>
        <v/>
      </c>
      <c r="BF41" s="359"/>
      <c r="BG41" s="358"/>
      <c r="BH41" s="358"/>
      <c r="BI41" s="358"/>
      <c r="BJ41" s="358"/>
      <c r="BK41" s="358"/>
      <c r="BL41" s="358"/>
      <c r="BM41" s="358"/>
      <c r="BN41" s="358"/>
      <c r="BO41" s="358"/>
      <c r="BP41" s="358"/>
      <c r="BQ41" s="358"/>
      <c r="BR41" s="358"/>
      <c r="BS41" s="358"/>
      <c r="BT41" s="358"/>
      <c r="BU41" s="358"/>
      <c r="BV41" s="160"/>
      <c r="BW41" s="359">
        <f t="shared" si="2"/>
        <v>15</v>
      </c>
      <c r="BX41" s="359"/>
      <c r="BY41" s="358" t="str">
        <f>IF('各会計、関係団体の財政状況及び健全化判断比率'!B75="","",'各会計、関係団体の財政状況及び健全化判断比率'!B75)</f>
        <v>青森県交通災害共済組合</v>
      </c>
      <c r="BZ41" s="358"/>
      <c r="CA41" s="358"/>
      <c r="CB41" s="358"/>
      <c r="CC41" s="358"/>
      <c r="CD41" s="358"/>
      <c r="CE41" s="358"/>
      <c r="CF41" s="358"/>
      <c r="CG41" s="358"/>
      <c r="CH41" s="358"/>
      <c r="CI41" s="358"/>
      <c r="CJ41" s="358"/>
      <c r="CK41" s="358"/>
      <c r="CL41" s="358"/>
      <c r="CM41" s="358"/>
      <c r="CN41" s="160"/>
      <c r="CO41" s="359" t="str">
        <f t="shared" si="3"/>
        <v/>
      </c>
      <c r="CP41" s="359"/>
      <c r="CQ41" s="358" t="str">
        <f>IF('各会計、関係団体の財政状況及び健全化判断比率'!BS14="","",'各会計、関係団体の財政状況及び健全化判断比率'!BS14)</f>
        <v/>
      </c>
      <c r="CR41" s="358"/>
      <c r="CS41" s="358"/>
      <c r="CT41" s="358"/>
      <c r="CU41" s="358"/>
      <c r="CV41" s="358"/>
      <c r="CW41" s="358"/>
      <c r="CX41" s="358"/>
      <c r="CY41" s="358"/>
      <c r="CZ41" s="358"/>
      <c r="DA41" s="358"/>
      <c r="DB41" s="358"/>
      <c r="DC41" s="358"/>
      <c r="DD41" s="358"/>
      <c r="DE41" s="358"/>
      <c r="DG41" s="360" t="str">
        <f>IF('各会計、関係団体の財政状況及び健全化判断比率'!BR14="","",'各会計、関係団体の財政状況及び健全化判断比率'!BR14)</f>
        <v/>
      </c>
      <c r="DH41" s="360"/>
      <c r="DI41" s="165"/>
    </row>
    <row r="42" spans="1:113" ht="32.25" customHeight="1" x14ac:dyDescent="0.15">
      <c r="B42" s="187"/>
      <c r="C42" s="359" t="str">
        <f t="shared" si="5"/>
        <v/>
      </c>
      <c r="D42" s="359"/>
      <c r="E42" s="358" t="str">
        <f>IF('各会計、関係団体の財政状況及び健全化判断比率'!B15="","",'各会計、関係団体の財政状況及び健全化判断比率'!B15)</f>
        <v/>
      </c>
      <c r="F42" s="358"/>
      <c r="G42" s="358"/>
      <c r="H42" s="358"/>
      <c r="I42" s="358"/>
      <c r="J42" s="358"/>
      <c r="K42" s="358"/>
      <c r="L42" s="358"/>
      <c r="M42" s="358"/>
      <c r="N42" s="358"/>
      <c r="O42" s="358"/>
      <c r="P42" s="358"/>
      <c r="Q42" s="358"/>
      <c r="R42" s="358"/>
      <c r="S42" s="358"/>
      <c r="T42" s="160"/>
      <c r="U42" s="359" t="str">
        <f t="shared" si="4"/>
        <v/>
      </c>
      <c r="V42" s="359"/>
      <c r="W42" s="358"/>
      <c r="X42" s="358"/>
      <c r="Y42" s="358"/>
      <c r="Z42" s="358"/>
      <c r="AA42" s="358"/>
      <c r="AB42" s="358"/>
      <c r="AC42" s="358"/>
      <c r="AD42" s="358"/>
      <c r="AE42" s="358"/>
      <c r="AF42" s="358"/>
      <c r="AG42" s="358"/>
      <c r="AH42" s="358"/>
      <c r="AI42" s="358"/>
      <c r="AJ42" s="358"/>
      <c r="AK42" s="358"/>
      <c r="AL42" s="160"/>
      <c r="AM42" s="359" t="str">
        <f t="shared" si="0"/>
        <v/>
      </c>
      <c r="AN42" s="359"/>
      <c r="AO42" s="358"/>
      <c r="AP42" s="358"/>
      <c r="AQ42" s="358"/>
      <c r="AR42" s="358"/>
      <c r="AS42" s="358"/>
      <c r="AT42" s="358"/>
      <c r="AU42" s="358"/>
      <c r="AV42" s="358"/>
      <c r="AW42" s="358"/>
      <c r="AX42" s="358"/>
      <c r="AY42" s="358"/>
      <c r="AZ42" s="358"/>
      <c r="BA42" s="358"/>
      <c r="BB42" s="358"/>
      <c r="BC42" s="358"/>
      <c r="BD42" s="160"/>
      <c r="BE42" s="359" t="str">
        <f t="shared" si="1"/>
        <v/>
      </c>
      <c r="BF42" s="359"/>
      <c r="BG42" s="358"/>
      <c r="BH42" s="358"/>
      <c r="BI42" s="358"/>
      <c r="BJ42" s="358"/>
      <c r="BK42" s="358"/>
      <c r="BL42" s="358"/>
      <c r="BM42" s="358"/>
      <c r="BN42" s="358"/>
      <c r="BO42" s="358"/>
      <c r="BP42" s="358"/>
      <c r="BQ42" s="358"/>
      <c r="BR42" s="358"/>
      <c r="BS42" s="358"/>
      <c r="BT42" s="358"/>
      <c r="BU42" s="358"/>
      <c r="BV42" s="160"/>
      <c r="BW42" s="359">
        <f t="shared" si="2"/>
        <v>16</v>
      </c>
      <c r="BX42" s="359"/>
      <c r="BY42" s="358" t="str">
        <f>IF('各会計、関係団体の財政状況及び健全化判断比率'!B76="","",'各会計、関係団体の財政状況及び健全化判断比率'!B76)</f>
        <v>青森県市町村総合事務組合</v>
      </c>
      <c r="BZ42" s="358"/>
      <c r="CA42" s="358"/>
      <c r="CB42" s="358"/>
      <c r="CC42" s="358"/>
      <c r="CD42" s="358"/>
      <c r="CE42" s="358"/>
      <c r="CF42" s="358"/>
      <c r="CG42" s="358"/>
      <c r="CH42" s="358"/>
      <c r="CI42" s="358"/>
      <c r="CJ42" s="358"/>
      <c r="CK42" s="358"/>
      <c r="CL42" s="358"/>
      <c r="CM42" s="358"/>
      <c r="CN42" s="160"/>
      <c r="CO42" s="359" t="str">
        <f t="shared" si="3"/>
        <v/>
      </c>
      <c r="CP42" s="359"/>
      <c r="CQ42" s="358" t="str">
        <f>IF('各会計、関係団体の財政状況及び健全化判断比率'!BS15="","",'各会計、関係団体の財政状況及び健全化判断比率'!BS15)</f>
        <v/>
      </c>
      <c r="CR42" s="358"/>
      <c r="CS42" s="358"/>
      <c r="CT42" s="358"/>
      <c r="CU42" s="358"/>
      <c r="CV42" s="358"/>
      <c r="CW42" s="358"/>
      <c r="CX42" s="358"/>
      <c r="CY42" s="358"/>
      <c r="CZ42" s="358"/>
      <c r="DA42" s="358"/>
      <c r="DB42" s="358"/>
      <c r="DC42" s="358"/>
      <c r="DD42" s="358"/>
      <c r="DE42" s="358"/>
      <c r="DG42" s="360" t="str">
        <f>IF('各会計、関係団体の財政状況及び健全化判断比率'!BR15="","",'各会計、関係団体の財政状況及び健全化判断比率'!BR15)</f>
        <v/>
      </c>
      <c r="DH42" s="360"/>
      <c r="DI42" s="165"/>
    </row>
    <row r="43" spans="1:113" ht="32.25" customHeight="1" x14ac:dyDescent="0.15">
      <c r="B43" s="187"/>
      <c r="C43" s="359" t="str">
        <f t="shared" si="5"/>
        <v/>
      </c>
      <c r="D43" s="359"/>
      <c r="E43" s="358" t="str">
        <f>IF('各会計、関係団体の財政状況及び健全化判断比率'!B16="","",'各会計、関係団体の財政状況及び健全化判断比率'!B16)</f>
        <v/>
      </c>
      <c r="F43" s="358"/>
      <c r="G43" s="358"/>
      <c r="H43" s="358"/>
      <c r="I43" s="358"/>
      <c r="J43" s="358"/>
      <c r="K43" s="358"/>
      <c r="L43" s="358"/>
      <c r="M43" s="358"/>
      <c r="N43" s="358"/>
      <c r="O43" s="358"/>
      <c r="P43" s="358"/>
      <c r="Q43" s="358"/>
      <c r="R43" s="358"/>
      <c r="S43" s="358"/>
      <c r="T43" s="160"/>
      <c r="U43" s="359" t="str">
        <f t="shared" si="4"/>
        <v/>
      </c>
      <c r="V43" s="359"/>
      <c r="W43" s="358"/>
      <c r="X43" s="358"/>
      <c r="Y43" s="358"/>
      <c r="Z43" s="358"/>
      <c r="AA43" s="358"/>
      <c r="AB43" s="358"/>
      <c r="AC43" s="358"/>
      <c r="AD43" s="358"/>
      <c r="AE43" s="358"/>
      <c r="AF43" s="358"/>
      <c r="AG43" s="358"/>
      <c r="AH43" s="358"/>
      <c r="AI43" s="358"/>
      <c r="AJ43" s="358"/>
      <c r="AK43" s="358"/>
      <c r="AL43" s="160"/>
      <c r="AM43" s="359" t="str">
        <f t="shared" si="0"/>
        <v/>
      </c>
      <c r="AN43" s="359"/>
      <c r="AO43" s="358"/>
      <c r="AP43" s="358"/>
      <c r="AQ43" s="358"/>
      <c r="AR43" s="358"/>
      <c r="AS43" s="358"/>
      <c r="AT43" s="358"/>
      <c r="AU43" s="358"/>
      <c r="AV43" s="358"/>
      <c r="AW43" s="358"/>
      <c r="AX43" s="358"/>
      <c r="AY43" s="358"/>
      <c r="AZ43" s="358"/>
      <c r="BA43" s="358"/>
      <c r="BB43" s="358"/>
      <c r="BC43" s="358"/>
      <c r="BD43" s="160"/>
      <c r="BE43" s="359" t="str">
        <f t="shared" si="1"/>
        <v/>
      </c>
      <c r="BF43" s="359"/>
      <c r="BG43" s="358"/>
      <c r="BH43" s="358"/>
      <c r="BI43" s="358"/>
      <c r="BJ43" s="358"/>
      <c r="BK43" s="358"/>
      <c r="BL43" s="358"/>
      <c r="BM43" s="358"/>
      <c r="BN43" s="358"/>
      <c r="BO43" s="358"/>
      <c r="BP43" s="358"/>
      <c r="BQ43" s="358"/>
      <c r="BR43" s="358"/>
      <c r="BS43" s="358"/>
      <c r="BT43" s="358"/>
      <c r="BU43" s="358"/>
      <c r="BV43" s="160"/>
      <c r="BW43" s="359" t="str">
        <f t="shared" si="2"/>
        <v/>
      </c>
      <c r="BX43" s="359"/>
      <c r="BY43" s="358" t="str">
        <f>IF('各会計、関係団体の財政状況及び健全化判断比率'!B77="","",'各会計、関係団体の財政状況及び健全化判断比率'!B77)</f>
        <v/>
      </c>
      <c r="BZ43" s="358"/>
      <c r="CA43" s="358"/>
      <c r="CB43" s="358"/>
      <c r="CC43" s="358"/>
      <c r="CD43" s="358"/>
      <c r="CE43" s="358"/>
      <c r="CF43" s="358"/>
      <c r="CG43" s="358"/>
      <c r="CH43" s="358"/>
      <c r="CI43" s="358"/>
      <c r="CJ43" s="358"/>
      <c r="CK43" s="358"/>
      <c r="CL43" s="358"/>
      <c r="CM43" s="358"/>
      <c r="CN43" s="160"/>
      <c r="CO43" s="359" t="str">
        <f t="shared" si="3"/>
        <v/>
      </c>
      <c r="CP43" s="359"/>
      <c r="CQ43" s="358" t="str">
        <f>IF('各会計、関係団体の財政状況及び健全化判断比率'!BS16="","",'各会計、関係団体の財政状況及び健全化判断比率'!BS16)</f>
        <v/>
      </c>
      <c r="CR43" s="358"/>
      <c r="CS43" s="358"/>
      <c r="CT43" s="358"/>
      <c r="CU43" s="358"/>
      <c r="CV43" s="358"/>
      <c r="CW43" s="358"/>
      <c r="CX43" s="358"/>
      <c r="CY43" s="358"/>
      <c r="CZ43" s="358"/>
      <c r="DA43" s="358"/>
      <c r="DB43" s="358"/>
      <c r="DC43" s="358"/>
      <c r="DD43" s="358"/>
      <c r="DE43" s="358"/>
      <c r="DG43" s="360" t="str">
        <f>IF('各会計、関係団体の財政状況及び健全化判断比率'!BR16="","",'各会計、関係団体の財政状況及び健全化判断比率'!BR16)</f>
        <v/>
      </c>
      <c r="DH43" s="360"/>
      <c r="DI43" s="165"/>
    </row>
    <row r="44" spans="1:113" ht="13.5" customHeight="1" thickBot="1" x14ac:dyDescent="0.2">
      <c r="B44" s="188"/>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89"/>
      <c r="BX44" s="189"/>
      <c r="BY44" s="189"/>
      <c r="BZ44" s="189"/>
      <c r="CA44" s="189"/>
      <c r="CB44" s="189"/>
      <c r="CC44" s="189"/>
      <c r="CD44" s="189"/>
      <c r="CE44" s="189"/>
      <c r="CF44" s="189"/>
      <c r="CG44" s="189"/>
      <c r="CH44" s="189"/>
      <c r="CI44" s="189"/>
      <c r="CJ44" s="189"/>
      <c r="CK44" s="189"/>
      <c r="CL44" s="189"/>
      <c r="CM44" s="189"/>
      <c r="CN44" s="189"/>
      <c r="CO44" s="189"/>
      <c r="CP44" s="189"/>
      <c r="CQ44" s="189"/>
      <c r="CR44" s="189"/>
      <c r="CS44" s="189"/>
      <c r="CT44" s="189"/>
      <c r="CU44" s="189"/>
      <c r="CV44" s="189"/>
      <c r="CW44" s="189"/>
      <c r="CX44" s="189"/>
      <c r="CY44" s="189"/>
      <c r="CZ44" s="189"/>
      <c r="DA44" s="189"/>
      <c r="DB44" s="189"/>
      <c r="DC44" s="189"/>
      <c r="DD44" s="189"/>
      <c r="DE44" s="189"/>
      <c r="DF44" s="189"/>
      <c r="DG44" s="189"/>
      <c r="DH44" s="189"/>
      <c r="DI44" s="190"/>
    </row>
    <row r="45" spans="1:113" x14ac:dyDescent="0.15"/>
    <row r="46" spans="1:113" x14ac:dyDescent="0.15">
      <c r="B46" s="159" t="s">
        <v>197</v>
      </c>
      <c r="E46" s="159" t="s">
        <v>198</v>
      </c>
    </row>
    <row r="47" spans="1:113" x14ac:dyDescent="0.15">
      <c r="E47" s="159" t="s">
        <v>199</v>
      </c>
    </row>
    <row r="48" spans="1:113" x14ac:dyDescent="0.15">
      <c r="E48" s="159" t="s">
        <v>200</v>
      </c>
    </row>
    <row r="49" spans="5:5" x14ac:dyDescent="0.15">
      <c r="E49" s="191" t="s">
        <v>201</v>
      </c>
    </row>
    <row r="50" spans="5:5" x14ac:dyDescent="0.15">
      <c r="E50" s="159" t="s">
        <v>202</v>
      </c>
    </row>
    <row r="51" spans="5:5" x14ac:dyDescent="0.15">
      <c r="E51" s="159" t="s">
        <v>203</v>
      </c>
    </row>
    <row r="52" spans="5:5" x14ac:dyDescent="0.15">
      <c r="E52" s="159" t="s">
        <v>204</v>
      </c>
    </row>
    <row r="53" spans="5:5" x14ac:dyDescent="0.15">
      <c r="E53" s="159"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pmePs46ZlU0bhCysh96eVaUEMg2zEdQSC3M3Q2mtg24m9ZrmY6rfnwSOP/S3Lg1PYfTrE+ld/KQSSFkOaVlLg==" saltValue="fpa0LLdFqVPS2zknKn3Dz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1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130" t="s">
        <v>553</v>
      </c>
      <c r="D34" s="1130"/>
      <c r="E34" s="1131"/>
      <c r="F34" s="32">
        <v>0.34</v>
      </c>
      <c r="G34" s="33">
        <v>0.38</v>
      </c>
      <c r="H34" s="33">
        <v>0.96</v>
      </c>
      <c r="I34" s="33">
        <v>0.53</v>
      </c>
      <c r="J34" s="34" t="s">
        <v>554</v>
      </c>
      <c r="K34" s="22"/>
      <c r="L34" s="22"/>
      <c r="M34" s="22"/>
      <c r="N34" s="22"/>
      <c r="O34" s="22"/>
      <c r="P34" s="22"/>
    </row>
    <row r="35" spans="1:16" ht="39" customHeight="1" x14ac:dyDescent="0.15">
      <c r="A35" s="22"/>
      <c r="B35" s="35"/>
      <c r="C35" s="1126" t="s">
        <v>555</v>
      </c>
      <c r="D35" s="1126"/>
      <c r="E35" s="1127"/>
      <c r="F35" s="36">
        <v>3.8</v>
      </c>
      <c r="G35" s="37">
        <v>4.42</v>
      </c>
      <c r="H35" s="37">
        <v>5.0599999999999996</v>
      </c>
      <c r="I35" s="37">
        <v>6.06</v>
      </c>
      <c r="J35" s="38">
        <v>7.02</v>
      </c>
      <c r="K35" s="22"/>
      <c r="L35" s="22"/>
      <c r="M35" s="22"/>
      <c r="N35" s="22"/>
      <c r="O35" s="22"/>
      <c r="P35" s="22"/>
    </row>
    <row r="36" spans="1:16" ht="39" customHeight="1" x14ac:dyDescent="0.15">
      <c r="A36" s="22"/>
      <c r="B36" s="35"/>
      <c r="C36" s="1126" t="s">
        <v>556</v>
      </c>
      <c r="D36" s="1126"/>
      <c r="E36" s="1127"/>
      <c r="F36" s="36">
        <v>3.09</v>
      </c>
      <c r="G36" s="37">
        <v>2.79</v>
      </c>
      <c r="H36" s="37">
        <v>5.37</v>
      </c>
      <c r="I36" s="37">
        <v>4.32</v>
      </c>
      <c r="J36" s="38">
        <v>5.0599999999999996</v>
      </c>
      <c r="K36" s="22"/>
      <c r="L36" s="22"/>
      <c r="M36" s="22"/>
      <c r="N36" s="22"/>
      <c r="O36" s="22"/>
      <c r="P36" s="22"/>
    </row>
    <row r="37" spans="1:16" ht="39" customHeight="1" x14ac:dyDescent="0.15">
      <c r="A37" s="22"/>
      <c r="B37" s="35"/>
      <c r="C37" s="1126" t="s">
        <v>557</v>
      </c>
      <c r="D37" s="1126"/>
      <c r="E37" s="1127"/>
      <c r="F37" s="36">
        <v>1.44</v>
      </c>
      <c r="G37" s="37">
        <v>1.44</v>
      </c>
      <c r="H37" s="37">
        <v>1.62</v>
      </c>
      <c r="I37" s="37">
        <v>1.57</v>
      </c>
      <c r="J37" s="38">
        <v>1.24</v>
      </c>
      <c r="K37" s="22"/>
      <c r="L37" s="22"/>
      <c r="M37" s="22"/>
      <c r="N37" s="22"/>
      <c r="O37" s="22"/>
      <c r="P37" s="22"/>
    </row>
    <row r="38" spans="1:16" ht="39" customHeight="1" x14ac:dyDescent="0.15">
      <c r="A38" s="22"/>
      <c r="B38" s="35"/>
      <c r="C38" s="1126" t="s">
        <v>558</v>
      </c>
      <c r="D38" s="1126"/>
      <c r="E38" s="1127"/>
      <c r="F38" s="36">
        <v>0</v>
      </c>
      <c r="G38" s="37">
        <v>0.56000000000000005</v>
      </c>
      <c r="H38" s="37">
        <v>0</v>
      </c>
      <c r="I38" s="37">
        <v>0.73</v>
      </c>
      <c r="J38" s="38">
        <v>0.82</v>
      </c>
      <c r="K38" s="22"/>
      <c r="L38" s="22"/>
      <c r="M38" s="22"/>
      <c r="N38" s="22"/>
      <c r="O38" s="22"/>
      <c r="P38" s="22"/>
    </row>
    <row r="39" spans="1:16" ht="39" customHeight="1" x14ac:dyDescent="0.15">
      <c r="A39" s="22"/>
      <c r="B39" s="35"/>
      <c r="C39" s="1126" t="s">
        <v>559</v>
      </c>
      <c r="D39" s="1126"/>
      <c r="E39" s="1127"/>
      <c r="F39" s="36">
        <v>0.06</v>
      </c>
      <c r="G39" s="37">
        <v>7.0000000000000007E-2</v>
      </c>
      <c r="H39" s="37">
        <v>0.11</v>
      </c>
      <c r="I39" s="37">
        <v>7.0000000000000007E-2</v>
      </c>
      <c r="J39" s="38">
        <v>7.0000000000000007E-2</v>
      </c>
      <c r="K39" s="22"/>
      <c r="L39" s="22"/>
      <c r="M39" s="22"/>
      <c r="N39" s="22"/>
      <c r="O39" s="22"/>
      <c r="P39" s="22"/>
    </row>
    <row r="40" spans="1:16" ht="39" customHeight="1" x14ac:dyDescent="0.15">
      <c r="A40" s="22"/>
      <c r="B40" s="35"/>
      <c r="C40" s="1126" t="s">
        <v>560</v>
      </c>
      <c r="D40" s="1126"/>
      <c r="E40" s="1127"/>
      <c r="F40" s="36" t="s">
        <v>561</v>
      </c>
      <c r="G40" s="37" t="s">
        <v>562</v>
      </c>
      <c r="H40" s="37" t="s">
        <v>563</v>
      </c>
      <c r="I40" s="37" t="s">
        <v>564</v>
      </c>
      <c r="J40" s="38">
        <v>0</v>
      </c>
      <c r="K40" s="22"/>
      <c r="L40" s="22"/>
      <c r="M40" s="22"/>
      <c r="N40" s="22"/>
      <c r="O40" s="22"/>
      <c r="P40" s="22"/>
    </row>
    <row r="41" spans="1:16" ht="39" customHeight="1" x14ac:dyDescent="0.15">
      <c r="A41" s="22"/>
      <c r="B41" s="35"/>
      <c r="C41" s="1126"/>
      <c r="D41" s="1126"/>
      <c r="E41" s="1127"/>
      <c r="F41" s="36"/>
      <c r="G41" s="37"/>
      <c r="H41" s="37"/>
      <c r="I41" s="37"/>
      <c r="J41" s="38"/>
      <c r="K41" s="22"/>
      <c r="L41" s="22"/>
      <c r="M41" s="22"/>
      <c r="N41" s="22"/>
      <c r="O41" s="22"/>
      <c r="P41" s="22"/>
    </row>
    <row r="42" spans="1:16" ht="39" customHeight="1" x14ac:dyDescent="0.15">
      <c r="A42" s="22"/>
      <c r="B42" s="39"/>
      <c r="C42" s="1126" t="s">
        <v>565</v>
      </c>
      <c r="D42" s="1126"/>
      <c r="E42" s="1127"/>
      <c r="F42" s="36" t="s">
        <v>566</v>
      </c>
      <c r="G42" s="37" t="s">
        <v>567</v>
      </c>
      <c r="H42" s="37" t="s">
        <v>503</v>
      </c>
      <c r="I42" s="37" t="s">
        <v>503</v>
      </c>
      <c r="J42" s="38" t="s">
        <v>503</v>
      </c>
      <c r="K42" s="22"/>
      <c r="L42" s="22"/>
      <c r="M42" s="22"/>
      <c r="N42" s="22"/>
      <c r="O42" s="22"/>
      <c r="P42" s="22"/>
    </row>
    <row r="43" spans="1:16" ht="39" customHeight="1" thickBot="1" x14ac:dyDescent="0.2">
      <c r="A43" s="22"/>
      <c r="B43" s="40"/>
      <c r="C43" s="1128" t="s">
        <v>568</v>
      </c>
      <c r="D43" s="1128"/>
      <c r="E43" s="1129"/>
      <c r="F43" s="41" t="s">
        <v>503</v>
      </c>
      <c r="G43" s="42" t="s">
        <v>503</v>
      </c>
      <c r="H43" s="42">
        <v>0</v>
      </c>
      <c r="I43" s="42" t="s">
        <v>503</v>
      </c>
      <c r="J43" s="43" t="s">
        <v>503</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vTky8Cy6HMEn23jUZSU4vCixpf/ViZwEhyu70dsxtaOpXyjjgoc326e/pVIkQyLKxTP/Q26SubS7SncLJ41KQ==" saltValue="qeBQTiwqkNjDgRZW+8w4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545</v>
      </c>
      <c r="L44" s="54" t="s">
        <v>546</v>
      </c>
      <c r="M44" s="54" t="s">
        <v>547</v>
      </c>
      <c r="N44" s="54" t="s">
        <v>548</v>
      </c>
      <c r="O44" s="55" t="s">
        <v>549</v>
      </c>
      <c r="P44" s="46"/>
      <c r="Q44" s="46"/>
      <c r="R44" s="46"/>
      <c r="S44" s="46"/>
      <c r="T44" s="46"/>
      <c r="U44" s="46"/>
    </row>
    <row r="45" spans="1:21" ht="30.75" customHeight="1" x14ac:dyDescent="0.15">
      <c r="A45" s="46"/>
      <c r="B45" s="1140" t="s">
        <v>11</v>
      </c>
      <c r="C45" s="1141"/>
      <c r="D45" s="56"/>
      <c r="E45" s="1146" t="s">
        <v>12</v>
      </c>
      <c r="F45" s="1146"/>
      <c r="G45" s="1146"/>
      <c r="H45" s="1146"/>
      <c r="I45" s="1146"/>
      <c r="J45" s="1147"/>
      <c r="K45" s="57">
        <v>8573</v>
      </c>
      <c r="L45" s="58">
        <v>8598</v>
      </c>
      <c r="M45" s="58">
        <v>8298</v>
      </c>
      <c r="N45" s="58">
        <v>8265</v>
      </c>
      <c r="O45" s="59">
        <v>8539</v>
      </c>
      <c r="P45" s="46"/>
      <c r="Q45" s="46"/>
      <c r="R45" s="46"/>
      <c r="S45" s="46"/>
      <c r="T45" s="46"/>
      <c r="U45" s="46"/>
    </row>
    <row r="46" spans="1:21" ht="30.75" customHeight="1" x14ac:dyDescent="0.15">
      <c r="A46" s="46"/>
      <c r="B46" s="1142"/>
      <c r="C46" s="1143"/>
      <c r="D46" s="60"/>
      <c r="E46" s="1134" t="s">
        <v>13</v>
      </c>
      <c r="F46" s="1134"/>
      <c r="G46" s="1134"/>
      <c r="H46" s="1134"/>
      <c r="I46" s="1134"/>
      <c r="J46" s="1135"/>
      <c r="K46" s="61" t="s">
        <v>503</v>
      </c>
      <c r="L46" s="62" t="s">
        <v>503</v>
      </c>
      <c r="M46" s="62" t="s">
        <v>503</v>
      </c>
      <c r="N46" s="62" t="s">
        <v>503</v>
      </c>
      <c r="O46" s="63" t="s">
        <v>503</v>
      </c>
      <c r="P46" s="46"/>
      <c r="Q46" s="46"/>
      <c r="R46" s="46"/>
      <c r="S46" s="46"/>
      <c r="T46" s="46"/>
      <c r="U46" s="46"/>
    </row>
    <row r="47" spans="1:21" ht="30.75" customHeight="1" x14ac:dyDescent="0.15">
      <c r="A47" s="46"/>
      <c r="B47" s="1142"/>
      <c r="C47" s="1143"/>
      <c r="D47" s="60"/>
      <c r="E47" s="1134" t="s">
        <v>14</v>
      </c>
      <c r="F47" s="1134"/>
      <c r="G47" s="1134"/>
      <c r="H47" s="1134"/>
      <c r="I47" s="1134"/>
      <c r="J47" s="1135"/>
      <c r="K47" s="61" t="s">
        <v>503</v>
      </c>
      <c r="L47" s="62" t="s">
        <v>503</v>
      </c>
      <c r="M47" s="62" t="s">
        <v>503</v>
      </c>
      <c r="N47" s="62" t="s">
        <v>503</v>
      </c>
      <c r="O47" s="63" t="s">
        <v>503</v>
      </c>
      <c r="P47" s="46"/>
      <c r="Q47" s="46"/>
      <c r="R47" s="46"/>
      <c r="S47" s="46"/>
      <c r="T47" s="46"/>
      <c r="U47" s="46"/>
    </row>
    <row r="48" spans="1:21" ht="30.75" customHeight="1" x14ac:dyDescent="0.15">
      <c r="A48" s="46"/>
      <c r="B48" s="1142"/>
      <c r="C48" s="1143"/>
      <c r="D48" s="60"/>
      <c r="E48" s="1134" t="s">
        <v>15</v>
      </c>
      <c r="F48" s="1134"/>
      <c r="G48" s="1134"/>
      <c r="H48" s="1134"/>
      <c r="I48" s="1134"/>
      <c r="J48" s="1135"/>
      <c r="K48" s="61">
        <v>1881</v>
      </c>
      <c r="L48" s="62">
        <v>1865</v>
      </c>
      <c r="M48" s="62">
        <v>1985</v>
      </c>
      <c r="N48" s="62">
        <v>1813</v>
      </c>
      <c r="O48" s="63">
        <v>1769</v>
      </c>
      <c r="P48" s="46"/>
      <c r="Q48" s="46"/>
      <c r="R48" s="46"/>
      <c r="S48" s="46"/>
      <c r="T48" s="46"/>
      <c r="U48" s="46"/>
    </row>
    <row r="49" spans="1:21" ht="30.75" customHeight="1" x14ac:dyDescent="0.15">
      <c r="A49" s="46"/>
      <c r="B49" s="1142"/>
      <c r="C49" s="1143"/>
      <c r="D49" s="60"/>
      <c r="E49" s="1134" t="s">
        <v>16</v>
      </c>
      <c r="F49" s="1134"/>
      <c r="G49" s="1134"/>
      <c r="H49" s="1134"/>
      <c r="I49" s="1134"/>
      <c r="J49" s="1135"/>
      <c r="K49" s="61">
        <v>1153</v>
      </c>
      <c r="L49" s="62">
        <v>1147</v>
      </c>
      <c r="M49" s="62">
        <v>1149</v>
      </c>
      <c r="N49" s="62">
        <v>1108</v>
      </c>
      <c r="O49" s="63">
        <v>679</v>
      </c>
      <c r="P49" s="46"/>
      <c r="Q49" s="46"/>
      <c r="R49" s="46"/>
      <c r="S49" s="46"/>
      <c r="T49" s="46"/>
      <c r="U49" s="46"/>
    </row>
    <row r="50" spans="1:21" ht="30.75" customHeight="1" x14ac:dyDescent="0.15">
      <c r="A50" s="46"/>
      <c r="B50" s="1142"/>
      <c r="C50" s="1143"/>
      <c r="D50" s="60"/>
      <c r="E50" s="1134" t="s">
        <v>17</v>
      </c>
      <c r="F50" s="1134"/>
      <c r="G50" s="1134"/>
      <c r="H50" s="1134"/>
      <c r="I50" s="1134"/>
      <c r="J50" s="1135"/>
      <c r="K50" s="61">
        <v>46</v>
      </c>
      <c r="L50" s="62">
        <v>93</v>
      </c>
      <c r="M50" s="62">
        <v>49</v>
      </c>
      <c r="N50" s="62">
        <v>51</v>
      </c>
      <c r="O50" s="63">
        <v>25</v>
      </c>
      <c r="P50" s="46"/>
      <c r="Q50" s="46"/>
      <c r="R50" s="46"/>
      <c r="S50" s="46"/>
      <c r="T50" s="46"/>
      <c r="U50" s="46"/>
    </row>
    <row r="51" spans="1:21" ht="30.75" customHeight="1" x14ac:dyDescent="0.15">
      <c r="A51" s="46"/>
      <c r="B51" s="1144"/>
      <c r="C51" s="1145"/>
      <c r="D51" s="64"/>
      <c r="E51" s="1134" t="s">
        <v>18</v>
      </c>
      <c r="F51" s="1134"/>
      <c r="G51" s="1134"/>
      <c r="H51" s="1134"/>
      <c r="I51" s="1134"/>
      <c r="J51" s="1135"/>
      <c r="K51" s="61">
        <v>0</v>
      </c>
      <c r="L51" s="62">
        <v>1</v>
      </c>
      <c r="M51" s="62">
        <v>0</v>
      </c>
      <c r="N51" s="62">
        <v>1</v>
      </c>
      <c r="O51" s="63">
        <v>0</v>
      </c>
      <c r="P51" s="46"/>
      <c r="Q51" s="46"/>
      <c r="R51" s="46"/>
      <c r="S51" s="46"/>
      <c r="T51" s="46"/>
      <c r="U51" s="46"/>
    </row>
    <row r="52" spans="1:21" ht="30.75" customHeight="1" x14ac:dyDescent="0.15">
      <c r="A52" s="46"/>
      <c r="B52" s="1132" t="s">
        <v>19</v>
      </c>
      <c r="C52" s="1133"/>
      <c r="D52" s="64"/>
      <c r="E52" s="1134" t="s">
        <v>20</v>
      </c>
      <c r="F52" s="1134"/>
      <c r="G52" s="1134"/>
      <c r="H52" s="1134"/>
      <c r="I52" s="1134"/>
      <c r="J52" s="1135"/>
      <c r="K52" s="61">
        <v>8430</v>
      </c>
      <c r="L52" s="62">
        <v>8659</v>
      </c>
      <c r="M52" s="62">
        <v>8425</v>
      </c>
      <c r="N52" s="62">
        <v>8214</v>
      </c>
      <c r="O52" s="63">
        <v>8201</v>
      </c>
      <c r="P52" s="46"/>
      <c r="Q52" s="46"/>
      <c r="R52" s="46"/>
      <c r="S52" s="46"/>
      <c r="T52" s="46"/>
      <c r="U52" s="46"/>
    </row>
    <row r="53" spans="1:21" ht="30.75" customHeight="1" thickBot="1" x14ac:dyDescent="0.2">
      <c r="A53" s="46"/>
      <c r="B53" s="1136" t="s">
        <v>21</v>
      </c>
      <c r="C53" s="1137"/>
      <c r="D53" s="65"/>
      <c r="E53" s="1138" t="s">
        <v>22</v>
      </c>
      <c r="F53" s="1138"/>
      <c r="G53" s="1138"/>
      <c r="H53" s="1138"/>
      <c r="I53" s="1138"/>
      <c r="J53" s="1139"/>
      <c r="K53" s="66">
        <v>3223</v>
      </c>
      <c r="L53" s="67">
        <v>3045</v>
      </c>
      <c r="M53" s="67">
        <v>3056</v>
      </c>
      <c r="N53" s="67">
        <v>3024</v>
      </c>
      <c r="O53" s="68">
        <v>2811</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c r="C55" s="46"/>
      <c r="D55" s="46"/>
      <c r="E55" s="46"/>
      <c r="F55" s="46"/>
      <c r="G55" s="46"/>
      <c r="H55" s="46"/>
      <c r="I55" s="46"/>
      <c r="J55" s="46"/>
      <c r="K55" s="46"/>
      <c r="L55" s="46"/>
      <c r="M55" s="46"/>
      <c r="N55" s="46"/>
      <c r="O55" s="46"/>
      <c r="P55" s="46"/>
      <c r="Q55" s="46"/>
      <c r="R55" s="46"/>
      <c r="S55" s="46"/>
      <c r="T55" s="46"/>
      <c r="U55" s="46"/>
    </row>
    <row r="56" spans="1:21" ht="24" customHeight="1" x14ac:dyDescent="0.15">
      <c r="A56" s="46"/>
      <c r="B56" s="69"/>
      <c r="C56" s="46"/>
      <c r="D56" s="46"/>
      <c r="E56" s="46"/>
      <c r="F56" s="46"/>
      <c r="G56" s="46"/>
      <c r="H56" s="46"/>
      <c r="I56" s="46"/>
      <c r="J56" s="46"/>
      <c r="K56" s="46"/>
      <c r="L56" s="46"/>
      <c r="M56" s="46"/>
      <c r="N56" s="46"/>
      <c r="O56" s="46"/>
      <c r="P56" s="46"/>
      <c r="Q56" s="46"/>
      <c r="R56" s="46"/>
      <c r="S56" s="46"/>
      <c r="T56" s="46"/>
      <c r="U56" s="46"/>
    </row>
  </sheetData>
  <sheetProtection algorithmName="SHA-512" hashValue="o7cZDPMtoKqcC0tnaDkUJulxkNXRV0jCCnitghp0LXPyHViTHe1/PaXPR4JpzHklLbIqnMnXGAPhZUktjrk1mg==" saltValue="zJSGtxDRl/T4ws1307qGe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0" customWidth="1"/>
    <col min="2" max="3" width="12.625" style="70" customWidth="1"/>
    <col min="4" max="4" width="11.625" style="70" customWidth="1"/>
    <col min="5" max="8" width="10.375" style="70" customWidth="1"/>
    <col min="9" max="13" width="16.375" style="70" customWidth="1"/>
    <col min="14" max="19" width="12.625" style="70" customWidth="1"/>
    <col min="20" max="16384" width="0" style="7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1" t="s">
        <v>9</v>
      </c>
    </row>
    <row r="40" spans="2:13" ht="27.75" customHeight="1" thickBot="1" x14ac:dyDescent="0.2">
      <c r="B40" s="72" t="s">
        <v>10</v>
      </c>
      <c r="C40" s="73"/>
      <c r="D40" s="73"/>
      <c r="E40" s="74"/>
      <c r="F40" s="74"/>
      <c r="G40" s="74"/>
      <c r="H40" s="75" t="s">
        <v>2</v>
      </c>
      <c r="I40" s="76" t="s">
        <v>545</v>
      </c>
      <c r="J40" s="77" t="s">
        <v>546</v>
      </c>
      <c r="K40" s="77" t="s">
        <v>547</v>
      </c>
      <c r="L40" s="77" t="s">
        <v>548</v>
      </c>
      <c r="M40" s="78" t="s">
        <v>549</v>
      </c>
    </row>
    <row r="41" spans="2:13" ht="27.75" customHeight="1" x14ac:dyDescent="0.15">
      <c r="B41" s="1160" t="s">
        <v>24</v>
      </c>
      <c r="C41" s="1161"/>
      <c r="D41" s="79"/>
      <c r="E41" s="1162" t="s">
        <v>25</v>
      </c>
      <c r="F41" s="1162"/>
      <c r="G41" s="1162"/>
      <c r="H41" s="1163"/>
      <c r="I41" s="80">
        <v>83182</v>
      </c>
      <c r="J41" s="81">
        <v>83634</v>
      </c>
      <c r="K41" s="81">
        <v>86560</v>
      </c>
      <c r="L41" s="81">
        <v>88523</v>
      </c>
      <c r="M41" s="82">
        <v>89577</v>
      </c>
    </row>
    <row r="42" spans="2:13" ht="27.75" customHeight="1" x14ac:dyDescent="0.15">
      <c r="B42" s="1150"/>
      <c r="C42" s="1151"/>
      <c r="D42" s="83"/>
      <c r="E42" s="1154" t="s">
        <v>26</v>
      </c>
      <c r="F42" s="1154"/>
      <c r="G42" s="1154"/>
      <c r="H42" s="1155"/>
      <c r="I42" s="84">
        <v>314</v>
      </c>
      <c r="J42" s="85">
        <v>12</v>
      </c>
      <c r="K42" s="85">
        <v>68</v>
      </c>
      <c r="L42" s="85">
        <v>4</v>
      </c>
      <c r="M42" s="86" t="s">
        <v>503</v>
      </c>
    </row>
    <row r="43" spans="2:13" ht="27.75" customHeight="1" x14ac:dyDescent="0.15">
      <c r="B43" s="1150"/>
      <c r="C43" s="1151"/>
      <c r="D43" s="83"/>
      <c r="E43" s="1154" t="s">
        <v>27</v>
      </c>
      <c r="F43" s="1154"/>
      <c r="G43" s="1154"/>
      <c r="H43" s="1155"/>
      <c r="I43" s="84">
        <v>25145</v>
      </c>
      <c r="J43" s="85">
        <v>22924</v>
      </c>
      <c r="K43" s="85">
        <v>22178</v>
      </c>
      <c r="L43" s="85">
        <v>21610</v>
      </c>
      <c r="M43" s="86">
        <v>20987</v>
      </c>
    </row>
    <row r="44" spans="2:13" ht="27.75" customHeight="1" x14ac:dyDescent="0.15">
      <c r="B44" s="1150"/>
      <c r="C44" s="1151"/>
      <c r="D44" s="83"/>
      <c r="E44" s="1154" t="s">
        <v>28</v>
      </c>
      <c r="F44" s="1154"/>
      <c r="G44" s="1154"/>
      <c r="H44" s="1155"/>
      <c r="I44" s="84">
        <v>4792</v>
      </c>
      <c r="J44" s="85">
        <v>4189</v>
      </c>
      <c r="K44" s="85">
        <v>2889</v>
      </c>
      <c r="L44" s="85">
        <v>1822</v>
      </c>
      <c r="M44" s="86">
        <v>1395</v>
      </c>
    </row>
    <row r="45" spans="2:13" ht="27.75" customHeight="1" x14ac:dyDescent="0.15">
      <c r="B45" s="1150"/>
      <c r="C45" s="1151"/>
      <c r="D45" s="83"/>
      <c r="E45" s="1154" t="s">
        <v>29</v>
      </c>
      <c r="F45" s="1154"/>
      <c r="G45" s="1154"/>
      <c r="H45" s="1155"/>
      <c r="I45" s="84">
        <v>9079</v>
      </c>
      <c r="J45" s="85">
        <v>8463</v>
      </c>
      <c r="K45" s="85">
        <v>7841</v>
      </c>
      <c r="L45" s="85">
        <v>8316</v>
      </c>
      <c r="M45" s="86">
        <v>7754</v>
      </c>
    </row>
    <row r="46" spans="2:13" ht="27.75" customHeight="1" x14ac:dyDescent="0.15">
      <c r="B46" s="1150"/>
      <c r="C46" s="1151"/>
      <c r="D46" s="87"/>
      <c r="E46" s="1154" t="s">
        <v>30</v>
      </c>
      <c r="F46" s="1154"/>
      <c r="G46" s="1154"/>
      <c r="H46" s="1155"/>
      <c r="I46" s="84">
        <v>1</v>
      </c>
      <c r="J46" s="85" t="s">
        <v>503</v>
      </c>
      <c r="K46" s="85" t="s">
        <v>503</v>
      </c>
      <c r="L46" s="85" t="s">
        <v>503</v>
      </c>
      <c r="M46" s="86" t="s">
        <v>503</v>
      </c>
    </row>
    <row r="47" spans="2:13" ht="27.75" customHeight="1" x14ac:dyDescent="0.15">
      <c r="B47" s="1150"/>
      <c r="C47" s="1151"/>
      <c r="D47" s="88"/>
      <c r="E47" s="1164" t="s">
        <v>31</v>
      </c>
      <c r="F47" s="1165"/>
      <c r="G47" s="1165"/>
      <c r="H47" s="1166"/>
      <c r="I47" s="84" t="s">
        <v>503</v>
      </c>
      <c r="J47" s="85" t="s">
        <v>503</v>
      </c>
      <c r="K47" s="85" t="s">
        <v>503</v>
      </c>
      <c r="L47" s="85" t="s">
        <v>503</v>
      </c>
      <c r="M47" s="86" t="s">
        <v>503</v>
      </c>
    </row>
    <row r="48" spans="2:13" ht="27.75" customHeight="1" x14ac:dyDescent="0.15">
      <c r="B48" s="1150"/>
      <c r="C48" s="1151"/>
      <c r="D48" s="83"/>
      <c r="E48" s="1154" t="s">
        <v>32</v>
      </c>
      <c r="F48" s="1154"/>
      <c r="G48" s="1154"/>
      <c r="H48" s="1155"/>
      <c r="I48" s="84" t="s">
        <v>503</v>
      </c>
      <c r="J48" s="85" t="s">
        <v>503</v>
      </c>
      <c r="K48" s="85" t="s">
        <v>503</v>
      </c>
      <c r="L48" s="85" t="s">
        <v>503</v>
      </c>
      <c r="M48" s="86" t="s">
        <v>503</v>
      </c>
    </row>
    <row r="49" spans="2:13" ht="27.75" customHeight="1" x14ac:dyDescent="0.15">
      <c r="B49" s="1152"/>
      <c r="C49" s="1153"/>
      <c r="D49" s="83"/>
      <c r="E49" s="1154" t="s">
        <v>33</v>
      </c>
      <c r="F49" s="1154"/>
      <c r="G49" s="1154"/>
      <c r="H49" s="1155"/>
      <c r="I49" s="84" t="s">
        <v>503</v>
      </c>
      <c r="J49" s="85" t="s">
        <v>503</v>
      </c>
      <c r="K49" s="85" t="s">
        <v>503</v>
      </c>
      <c r="L49" s="85" t="s">
        <v>503</v>
      </c>
      <c r="M49" s="86" t="s">
        <v>503</v>
      </c>
    </row>
    <row r="50" spans="2:13" ht="27.75" customHeight="1" x14ac:dyDescent="0.15">
      <c r="B50" s="1148" t="s">
        <v>34</v>
      </c>
      <c r="C50" s="1149"/>
      <c r="D50" s="89"/>
      <c r="E50" s="1154" t="s">
        <v>35</v>
      </c>
      <c r="F50" s="1154"/>
      <c r="G50" s="1154"/>
      <c r="H50" s="1155"/>
      <c r="I50" s="84">
        <v>6671</v>
      </c>
      <c r="J50" s="85">
        <v>6507</v>
      </c>
      <c r="K50" s="85">
        <v>7297</v>
      </c>
      <c r="L50" s="85">
        <v>7120</v>
      </c>
      <c r="M50" s="86">
        <v>7144</v>
      </c>
    </row>
    <row r="51" spans="2:13" ht="27.75" customHeight="1" x14ac:dyDescent="0.15">
      <c r="B51" s="1150"/>
      <c r="C51" s="1151"/>
      <c r="D51" s="83"/>
      <c r="E51" s="1154" t="s">
        <v>36</v>
      </c>
      <c r="F51" s="1154"/>
      <c r="G51" s="1154"/>
      <c r="H51" s="1155"/>
      <c r="I51" s="84">
        <v>9974</v>
      </c>
      <c r="J51" s="85">
        <v>9312</v>
      </c>
      <c r="K51" s="85">
        <v>9082</v>
      </c>
      <c r="L51" s="85">
        <v>8779</v>
      </c>
      <c r="M51" s="86">
        <v>8518</v>
      </c>
    </row>
    <row r="52" spans="2:13" ht="27.75" customHeight="1" x14ac:dyDescent="0.15">
      <c r="B52" s="1152"/>
      <c r="C52" s="1153"/>
      <c r="D52" s="83"/>
      <c r="E52" s="1154" t="s">
        <v>37</v>
      </c>
      <c r="F52" s="1154"/>
      <c r="G52" s="1154"/>
      <c r="H52" s="1155"/>
      <c r="I52" s="84">
        <v>84056</v>
      </c>
      <c r="J52" s="85">
        <v>85245</v>
      </c>
      <c r="K52" s="85">
        <v>84553</v>
      </c>
      <c r="L52" s="85">
        <v>85676</v>
      </c>
      <c r="M52" s="86">
        <v>84458</v>
      </c>
    </row>
    <row r="53" spans="2:13" ht="27.75" customHeight="1" thickBot="1" x14ac:dyDescent="0.2">
      <c r="B53" s="1156" t="s">
        <v>38</v>
      </c>
      <c r="C53" s="1157"/>
      <c r="D53" s="90"/>
      <c r="E53" s="1158" t="s">
        <v>39</v>
      </c>
      <c r="F53" s="1158"/>
      <c r="G53" s="1158"/>
      <c r="H53" s="1159"/>
      <c r="I53" s="91">
        <v>21811</v>
      </c>
      <c r="J53" s="92">
        <v>18158</v>
      </c>
      <c r="K53" s="92">
        <v>18605</v>
      </c>
      <c r="L53" s="92">
        <v>18701</v>
      </c>
      <c r="M53" s="93">
        <v>19594</v>
      </c>
    </row>
    <row r="54" spans="2:13" ht="27.75" customHeight="1" x14ac:dyDescent="0.15">
      <c r="B54" s="94" t="s">
        <v>40</v>
      </c>
      <c r="C54" s="95"/>
      <c r="D54" s="95"/>
      <c r="E54" s="96"/>
      <c r="F54" s="96"/>
      <c r="G54" s="96"/>
      <c r="H54" s="96"/>
      <c r="I54" s="97"/>
      <c r="J54" s="97"/>
      <c r="K54" s="97"/>
      <c r="L54" s="97"/>
      <c r="M54" s="9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Dtal/MS0f1+UegpfPXYRTO3CbImSw+xfLR2IP9BHxXwVhmwrEuQJmXwpa5HxGH9Jkm53p7SbsyGrlLE0Ih7EA==" saltValue="ecVamzdEn5WOQ7WXI30n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8" t="s">
        <v>41</v>
      </c>
    </row>
    <row r="54" spans="2:8" ht="29.25" customHeight="1" thickBot="1" x14ac:dyDescent="0.25">
      <c r="B54" s="99" t="s">
        <v>1</v>
      </c>
      <c r="C54" s="100"/>
      <c r="D54" s="100"/>
      <c r="E54" s="101" t="s">
        <v>2</v>
      </c>
      <c r="F54" s="102" t="s">
        <v>547</v>
      </c>
      <c r="G54" s="102" t="s">
        <v>548</v>
      </c>
      <c r="H54" s="103" t="s">
        <v>549</v>
      </c>
    </row>
    <row r="55" spans="2:8" ht="52.5" customHeight="1" x14ac:dyDescent="0.15">
      <c r="B55" s="104"/>
      <c r="C55" s="1175" t="s">
        <v>42</v>
      </c>
      <c r="D55" s="1175"/>
      <c r="E55" s="1176"/>
      <c r="F55" s="105">
        <v>2952</v>
      </c>
      <c r="G55" s="105">
        <v>2953</v>
      </c>
      <c r="H55" s="106">
        <v>3087</v>
      </c>
    </row>
    <row r="56" spans="2:8" ht="52.5" customHeight="1" x14ac:dyDescent="0.15">
      <c r="B56" s="107"/>
      <c r="C56" s="1177" t="s">
        <v>43</v>
      </c>
      <c r="D56" s="1177"/>
      <c r="E56" s="1178"/>
      <c r="F56" s="108">
        <v>1082</v>
      </c>
      <c r="G56" s="108">
        <v>1001</v>
      </c>
      <c r="H56" s="109">
        <v>735</v>
      </c>
    </row>
    <row r="57" spans="2:8" ht="53.25" customHeight="1" x14ac:dyDescent="0.15">
      <c r="B57" s="107"/>
      <c r="C57" s="1179" t="s">
        <v>44</v>
      </c>
      <c r="D57" s="1179"/>
      <c r="E57" s="1180"/>
      <c r="F57" s="110">
        <v>5957</v>
      </c>
      <c r="G57" s="110">
        <v>5828</v>
      </c>
      <c r="H57" s="111">
        <v>5898</v>
      </c>
    </row>
    <row r="58" spans="2:8" ht="45.75" customHeight="1" x14ac:dyDescent="0.15">
      <c r="B58" s="112"/>
      <c r="C58" s="1167" t="s">
        <v>584</v>
      </c>
      <c r="D58" s="1168"/>
      <c r="E58" s="1169"/>
      <c r="F58" s="113">
        <v>3195</v>
      </c>
      <c r="G58" s="113">
        <v>3166</v>
      </c>
      <c r="H58" s="114">
        <v>3078</v>
      </c>
    </row>
    <row r="59" spans="2:8" ht="45.75" customHeight="1" x14ac:dyDescent="0.15">
      <c r="B59" s="112"/>
      <c r="C59" s="1167" t="s">
        <v>585</v>
      </c>
      <c r="D59" s="1168"/>
      <c r="E59" s="1169"/>
      <c r="F59" s="113">
        <v>1198</v>
      </c>
      <c r="G59" s="113">
        <v>1044</v>
      </c>
      <c r="H59" s="114">
        <v>1136</v>
      </c>
    </row>
    <row r="60" spans="2:8" ht="45.75" customHeight="1" x14ac:dyDescent="0.15">
      <c r="B60" s="112"/>
      <c r="C60" s="1167" t="s">
        <v>586</v>
      </c>
      <c r="D60" s="1168"/>
      <c r="E60" s="1169"/>
      <c r="F60" s="113">
        <v>894</v>
      </c>
      <c r="G60" s="113">
        <v>901</v>
      </c>
      <c r="H60" s="114">
        <v>909</v>
      </c>
    </row>
    <row r="61" spans="2:8" ht="45.75" customHeight="1" x14ac:dyDescent="0.15">
      <c r="B61" s="112"/>
      <c r="C61" s="1167" t="s">
        <v>587</v>
      </c>
      <c r="D61" s="1168"/>
      <c r="E61" s="1169"/>
      <c r="F61" s="113">
        <v>268</v>
      </c>
      <c r="G61" s="113">
        <v>290</v>
      </c>
      <c r="H61" s="114">
        <v>304</v>
      </c>
    </row>
    <row r="62" spans="2:8" ht="45.75" customHeight="1" thickBot="1" x14ac:dyDescent="0.2">
      <c r="B62" s="115"/>
      <c r="C62" s="1170" t="s">
        <v>588</v>
      </c>
      <c r="D62" s="1171"/>
      <c r="E62" s="1172"/>
      <c r="F62" s="116">
        <v>103</v>
      </c>
      <c r="G62" s="116">
        <v>123</v>
      </c>
      <c r="H62" s="117">
        <v>203</v>
      </c>
    </row>
    <row r="63" spans="2:8" ht="52.5" customHeight="1" thickBot="1" x14ac:dyDescent="0.2">
      <c r="B63" s="118"/>
      <c r="C63" s="1173" t="s">
        <v>45</v>
      </c>
      <c r="D63" s="1173"/>
      <c r="E63" s="1174"/>
      <c r="F63" s="119">
        <v>9991</v>
      </c>
      <c r="G63" s="119">
        <v>9782</v>
      </c>
      <c r="H63" s="120">
        <v>9720</v>
      </c>
    </row>
    <row r="64" spans="2:8" ht="15" customHeight="1" x14ac:dyDescent="0.15"/>
    <row r="65" ht="0" hidden="1" customHeight="1" x14ac:dyDescent="0.15"/>
    <row r="66" ht="0" hidden="1" customHeight="1" x14ac:dyDescent="0.15"/>
  </sheetData>
  <sheetProtection algorithmName="SHA-512" hashValue="xD+9AkNBqyzcmOJ5CGeNjuhtmKldl/6FFsl1p04T02AgKiM6KuQ46A2t4sa0NlyB7+CVRW9WdlZzY/4SZh/lRA==" saltValue="lRq6Y1uap+x0hbGDdL0O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243" customWidth="1"/>
    <col min="2" max="107" width="2.5" style="243" customWidth="1"/>
    <col min="108" max="108" width="6.125" style="249" customWidth="1"/>
    <col min="109" max="109" width="5.875" style="247" customWidth="1"/>
    <col min="110" max="110" width="19.125" style="243" hidden="1"/>
    <col min="111" max="115" width="12.625" style="243" hidden="1"/>
    <col min="116" max="349" width="8.625" style="243" hidden="1"/>
    <col min="350" max="355" width="14.875" style="243" hidden="1"/>
    <col min="356" max="357" width="15.875" style="243" hidden="1"/>
    <col min="358" max="363" width="16.125" style="243" hidden="1"/>
    <col min="364" max="364" width="6.125" style="243" hidden="1"/>
    <col min="365" max="365" width="3" style="243" hidden="1"/>
    <col min="366" max="605" width="8.625" style="243" hidden="1"/>
    <col min="606" max="611" width="14.875" style="243" hidden="1"/>
    <col min="612" max="613" width="15.875" style="243" hidden="1"/>
    <col min="614" max="619" width="16.125" style="243" hidden="1"/>
    <col min="620" max="620" width="6.125" style="243" hidden="1"/>
    <col min="621" max="621" width="3" style="243" hidden="1"/>
    <col min="622" max="861" width="8.625" style="243" hidden="1"/>
    <col min="862" max="867" width="14.875" style="243" hidden="1"/>
    <col min="868" max="869" width="15.875" style="243" hidden="1"/>
    <col min="870" max="875" width="16.125" style="243" hidden="1"/>
    <col min="876" max="876" width="6.125" style="243" hidden="1"/>
    <col min="877" max="877" width="3" style="243" hidden="1"/>
    <col min="878" max="1117" width="8.625" style="243" hidden="1"/>
    <col min="1118" max="1123" width="14.875" style="243" hidden="1"/>
    <col min="1124" max="1125" width="15.875" style="243" hidden="1"/>
    <col min="1126" max="1131" width="16.125" style="243" hidden="1"/>
    <col min="1132" max="1132" width="6.125" style="243" hidden="1"/>
    <col min="1133" max="1133" width="3" style="243" hidden="1"/>
    <col min="1134" max="1373" width="8.625" style="243" hidden="1"/>
    <col min="1374" max="1379" width="14.875" style="243" hidden="1"/>
    <col min="1380" max="1381" width="15.875" style="243" hidden="1"/>
    <col min="1382" max="1387" width="16.125" style="243" hidden="1"/>
    <col min="1388" max="1388" width="6.125" style="243" hidden="1"/>
    <col min="1389" max="1389" width="3" style="243" hidden="1"/>
    <col min="1390" max="1629" width="8.625" style="243" hidden="1"/>
    <col min="1630" max="1635" width="14.875" style="243" hidden="1"/>
    <col min="1636" max="1637" width="15.875" style="243" hidden="1"/>
    <col min="1638" max="1643" width="16.125" style="243" hidden="1"/>
    <col min="1644" max="1644" width="6.125" style="243" hidden="1"/>
    <col min="1645" max="1645" width="3" style="243" hidden="1"/>
    <col min="1646" max="1885" width="8.625" style="243" hidden="1"/>
    <col min="1886" max="1891" width="14.875" style="243" hidden="1"/>
    <col min="1892" max="1893" width="15.875" style="243" hidden="1"/>
    <col min="1894" max="1899" width="16.125" style="243" hidden="1"/>
    <col min="1900" max="1900" width="6.125" style="243" hidden="1"/>
    <col min="1901" max="1901" width="3" style="243" hidden="1"/>
    <col min="1902" max="2141" width="8.625" style="243" hidden="1"/>
    <col min="2142" max="2147" width="14.875" style="243" hidden="1"/>
    <col min="2148" max="2149" width="15.875" style="243" hidden="1"/>
    <col min="2150" max="2155" width="16.125" style="243" hidden="1"/>
    <col min="2156" max="2156" width="6.125" style="243" hidden="1"/>
    <col min="2157" max="2157" width="3" style="243" hidden="1"/>
    <col min="2158" max="2397" width="8.625" style="243" hidden="1"/>
    <col min="2398" max="2403" width="14.875" style="243" hidden="1"/>
    <col min="2404" max="2405" width="15.875" style="243" hidden="1"/>
    <col min="2406" max="2411" width="16.125" style="243" hidden="1"/>
    <col min="2412" max="2412" width="6.125" style="243" hidden="1"/>
    <col min="2413" max="2413" width="3" style="243" hidden="1"/>
    <col min="2414" max="2653" width="8.625" style="243" hidden="1"/>
    <col min="2654" max="2659" width="14.875" style="243" hidden="1"/>
    <col min="2660" max="2661" width="15.875" style="243" hidden="1"/>
    <col min="2662" max="2667" width="16.125" style="243" hidden="1"/>
    <col min="2668" max="2668" width="6.125" style="243" hidden="1"/>
    <col min="2669" max="2669" width="3" style="243" hidden="1"/>
    <col min="2670" max="2909" width="8.625" style="243" hidden="1"/>
    <col min="2910" max="2915" width="14.875" style="243" hidden="1"/>
    <col min="2916" max="2917" width="15.875" style="243" hidden="1"/>
    <col min="2918" max="2923" width="16.125" style="243" hidden="1"/>
    <col min="2924" max="2924" width="6.125" style="243" hidden="1"/>
    <col min="2925" max="2925" width="3" style="243" hidden="1"/>
    <col min="2926" max="3165" width="8.625" style="243" hidden="1"/>
    <col min="3166" max="3171" width="14.875" style="243" hidden="1"/>
    <col min="3172" max="3173" width="15.875" style="243" hidden="1"/>
    <col min="3174" max="3179" width="16.125" style="243" hidden="1"/>
    <col min="3180" max="3180" width="6.125" style="243" hidden="1"/>
    <col min="3181" max="3181" width="3" style="243" hidden="1"/>
    <col min="3182" max="3421" width="8.625" style="243" hidden="1"/>
    <col min="3422" max="3427" width="14.875" style="243" hidden="1"/>
    <col min="3428" max="3429" width="15.875" style="243" hidden="1"/>
    <col min="3430" max="3435" width="16.125" style="243" hidden="1"/>
    <col min="3436" max="3436" width="6.125" style="243" hidden="1"/>
    <col min="3437" max="3437" width="3" style="243" hidden="1"/>
    <col min="3438" max="3677" width="8.625" style="243" hidden="1"/>
    <col min="3678" max="3683" width="14.875" style="243" hidden="1"/>
    <col min="3684" max="3685" width="15.875" style="243" hidden="1"/>
    <col min="3686" max="3691" width="16.125" style="243" hidden="1"/>
    <col min="3692" max="3692" width="6.125" style="243" hidden="1"/>
    <col min="3693" max="3693" width="3" style="243" hidden="1"/>
    <col min="3694" max="3933" width="8.625" style="243" hidden="1"/>
    <col min="3934" max="3939" width="14.875" style="243" hidden="1"/>
    <col min="3940" max="3941" width="15.875" style="243" hidden="1"/>
    <col min="3942" max="3947" width="16.125" style="243" hidden="1"/>
    <col min="3948" max="3948" width="6.125" style="243" hidden="1"/>
    <col min="3949" max="3949" width="3" style="243" hidden="1"/>
    <col min="3950" max="4189" width="8.625" style="243" hidden="1"/>
    <col min="4190" max="4195" width="14.875" style="243" hidden="1"/>
    <col min="4196" max="4197" width="15.875" style="243" hidden="1"/>
    <col min="4198" max="4203" width="16.125" style="243" hidden="1"/>
    <col min="4204" max="4204" width="6.125" style="243" hidden="1"/>
    <col min="4205" max="4205" width="3" style="243" hidden="1"/>
    <col min="4206" max="4445" width="8.625" style="243" hidden="1"/>
    <col min="4446" max="4451" width="14.875" style="243" hidden="1"/>
    <col min="4452" max="4453" width="15.875" style="243" hidden="1"/>
    <col min="4454" max="4459" width="16.125" style="243" hidden="1"/>
    <col min="4460" max="4460" width="6.125" style="243" hidden="1"/>
    <col min="4461" max="4461" width="3" style="243" hidden="1"/>
    <col min="4462" max="4701" width="8.625" style="243" hidden="1"/>
    <col min="4702" max="4707" width="14.875" style="243" hidden="1"/>
    <col min="4708" max="4709" width="15.875" style="243" hidden="1"/>
    <col min="4710" max="4715" width="16.125" style="243" hidden="1"/>
    <col min="4716" max="4716" width="6.125" style="243" hidden="1"/>
    <col min="4717" max="4717" width="3" style="243" hidden="1"/>
    <col min="4718" max="4957" width="8.625" style="243" hidden="1"/>
    <col min="4958" max="4963" width="14.875" style="243" hidden="1"/>
    <col min="4964" max="4965" width="15.875" style="243" hidden="1"/>
    <col min="4966" max="4971" width="16.125" style="243" hidden="1"/>
    <col min="4972" max="4972" width="6.125" style="243" hidden="1"/>
    <col min="4973" max="4973" width="3" style="243" hidden="1"/>
    <col min="4974" max="5213" width="8.625" style="243" hidden="1"/>
    <col min="5214" max="5219" width="14.875" style="243" hidden="1"/>
    <col min="5220" max="5221" width="15.875" style="243" hidden="1"/>
    <col min="5222" max="5227" width="16.125" style="243" hidden="1"/>
    <col min="5228" max="5228" width="6.125" style="243" hidden="1"/>
    <col min="5229" max="5229" width="3" style="243" hidden="1"/>
    <col min="5230" max="5469" width="8.625" style="243" hidden="1"/>
    <col min="5470" max="5475" width="14.875" style="243" hidden="1"/>
    <col min="5476" max="5477" width="15.875" style="243" hidden="1"/>
    <col min="5478" max="5483" width="16.125" style="243" hidden="1"/>
    <col min="5484" max="5484" width="6.125" style="243" hidden="1"/>
    <col min="5485" max="5485" width="3" style="243" hidden="1"/>
    <col min="5486" max="5725" width="8.625" style="243" hidden="1"/>
    <col min="5726" max="5731" width="14.875" style="243" hidden="1"/>
    <col min="5732" max="5733" width="15.875" style="243" hidden="1"/>
    <col min="5734" max="5739" width="16.125" style="243" hidden="1"/>
    <col min="5740" max="5740" width="6.125" style="243" hidden="1"/>
    <col min="5741" max="5741" width="3" style="243" hidden="1"/>
    <col min="5742" max="5981" width="8.625" style="243" hidden="1"/>
    <col min="5982" max="5987" width="14.875" style="243" hidden="1"/>
    <col min="5988" max="5989" width="15.875" style="243" hidden="1"/>
    <col min="5990" max="5995" width="16.125" style="243" hidden="1"/>
    <col min="5996" max="5996" width="6.125" style="243" hidden="1"/>
    <col min="5997" max="5997" width="3" style="243" hidden="1"/>
    <col min="5998" max="6237" width="8.625" style="243" hidden="1"/>
    <col min="6238" max="6243" width="14.875" style="243" hidden="1"/>
    <col min="6244" max="6245" width="15.875" style="243" hidden="1"/>
    <col min="6246" max="6251" width="16.125" style="243" hidden="1"/>
    <col min="6252" max="6252" width="6.125" style="243" hidden="1"/>
    <col min="6253" max="6253" width="3" style="243" hidden="1"/>
    <col min="6254" max="6493" width="8.625" style="243" hidden="1"/>
    <col min="6494" max="6499" width="14.875" style="243" hidden="1"/>
    <col min="6500" max="6501" width="15.875" style="243" hidden="1"/>
    <col min="6502" max="6507" width="16.125" style="243" hidden="1"/>
    <col min="6508" max="6508" width="6.125" style="243" hidden="1"/>
    <col min="6509" max="6509" width="3" style="243" hidden="1"/>
    <col min="6510" max="6749" width="8.625" style="243" hidden="1"/>
    <col min="6750" max="6755" width="14.875" style="243" hidden="1"/>
    <col min="6756" max="6757" width="15.875" style="243" hidden="1"/>
    <col min="6758" max="6763" width="16.125" style="243" hidden="1"/>
    <col min="6764" max="6764" width="6.125" style="243" hidden="1"/>
    <col min="6765" max="6765" width="3" style="243" hidden="1"/>
    <col min="6766" max="7005" width="8.625" style="243" hidden="1"/>
    <col min="7006" max="7011" width="14.875" style="243" hidden="1"/>
    <col min="7012" max="7013" width="15.875" style="243" hidden="1"/>
    <col min="7014" max="7019" width="16.125" style="243" hidden="1"/>
    <col min="7020" max="7020" width="6.125" style="243" hidden="1"/>
    <col min="7021" max="7021" width="3" style="243" hidden="1"/>
    <col min="7022" max="7261" width="8.625" style="243" hidden="1"/>
    <col min="7262" max="7267" width="14.875" style="243" hidden="1"/>
    <col min="7268" max="7269" width="15.875" style="243" hidden="1"/>
    <col min="7270" max="7275" width="16.125" style="243" hidden="1"/>
    <col min="7276" max="7276" width="6.125" style="243" hidden="1"/>
    <col min="7277" max="7277" width="3" style="243" hidden="1"/>
    <col min="7278" max="7517" width="8.625" style="243" hidden="1"/>
    <col min="7518" max="7523" width="14.875" style="243" hidden="1"/>
    <col min="7524" max="7525" width="15.875" style="243" hidden="1"/>
    <col min="7526" max="7531" width="16.125" style="243" hidden="1"/>
    <col min="7532" max="7532" width="6.125" style="243" hidden="1"/>
    <col min="7533" max="7533" width="3" style="243" hidden="1"/>
    <col min="7534" max="7773" width="8.625" style="243" hidden="1"/>
    <col min="7774" max="7779" width="14.875" style="243" hidden="1"/>
    <col min="7780" max="7781" width="15.875" style="243" hidden="1"/>
    <col min="7782" max="7787" width="16.125" style="243" hidden="1"/>
    <col min="7788" max="7788" width="6.125" style="243" hidden="1"/>
    <col min="7789" max="7789" width="3" style="243" hidden="1"/>
    <col min="7790" max="8029" width="8.625" style="243" hidden="1"/>
    <col min="8030" max="8035" width="14.875" style="243" hidden="1"/>
    <col min="8036" max="8037" width="15.875" style="243" hidden="1"/>
    <col min="8038" max="8043" width="16.125" style="243" hidden="1"/>
    <col min="8044" max="8044" width="6.125" style="243" hidden="1"/>
    <col min="8045" max="8045" width="3" style="243" hidden="1"/>
    <col min="8046" max="8285" width="8.625" style="243" hidden="1"/>
    <col min="8286" max="8291" width="14.875" style="243" hidden="1"/>
    <col min="8292" max="8293" width="15.875" style="243" hidden="1"/>
    <col min="8294" max="8299" width="16.125" style="243" hidden="1"/>
    <col min="8300" max="8300" width="6.125" style="243" hidden="1"/>
    <col min="8301" max="8301" width="3" style="243" hidden="1"/>
    <col min="8302" max="8541" width="8.625" style="243" hidden="1"/>
    <col min="8542" max="8547" width="14.875" style="243" hidden="1"/>
    <col min="8548" max="8549" width="15.875" style="243" hidden="1"/>
    <col min="8550" max="8555" width="16.125" style="243" hidden="1"/>
    <col min="8556" max="8556" width="6.125" style="243" hidden="1"/>
    <col min="8557" max="8557" width="3" style="243" hidden="1"/>
    <col min="8558" max="8797" width="8.625" style="243" hidden="1"/>
    <col min="8798" max="8803" width="14.875" style="243" hidden="1"/>
    <col min="8804" max="8805" width="15.875" style="243" hidden="1"/>
    <col min="8806" max="8811" width="16.125" style="243" hidden="1"/>
    <col min="8812" max="8812" width="6.125" style="243" hidden="1"/>
    <col min="8813" max="8813" width="3" style="243" hidden="1"/>
    <col min="8814" max="9053" width="8.625" style="243" hidden="1"/>
    <col min="9054" max="9059" width="14.875" style="243" hidden="1"/>
    <col min="9060" max="9061" width="15.875" style="243" hidden="1"/>
    <col min="9062" max="9067" width="16.125" style="243" hidden="1"/>
    <col min="9068" max="9068" width="6.125" style="243" hidden="1"/>
    <col min="9069" max="9069" width="3" style="243" hidden="1"/>
    <col min="9070" max="9309" width="8.625" style="243" hidden="1"/>
    <col min="9310" max="9315" width="14.875" style="243" hidden="1"/>
    <col min="9316" max="9317" width="15.875" style="243" hidden="1"/>
    <col min="9318" max="9323" width="16.125" style="243" hidden="1"/>
    <col min="9324" max="9324" width="6.125" style="243" hidden="1"/>
    <col min="9325" max="9325" width="3" style="243" hidden="1"/>
    <col min="9326" max="9565" width="8.625" style="243" hidden="1"/>
    <col min="9566" max="9571" width="14.875" style="243" hidden="1"/>
    <col min="9572" max="9573" width="15.875" style="243" hidden="1"/>
    <col min="9574" max="9579" width="16.125" style="243" hidden="1"/>
    <col min="9580" max="9580" width="6.125" style="243" hidden="1"/>
    <col min="9581" max="9581" width="3" style="243" hidden="1"/>
    <col min="9582" max="9821" width="8.625" style="243" hidden="1"/>
    <col min="9822" max="9827" width="14.875" style="243" hidden="1"/>
    <col min="9828" max="9829" width="15.875" style="243" hidden="1"/>
    <col min="9830" max="9835" width="16.125" style="243" hidden="1"/>
    <col min="9836" max="9836" width="6.125" style="243" hidden="1"/>
    <col min="9837" max="9837" width="3" style="243" hidden="1"/>
    <col min="9838" max="10077" width="8.625" style="243" hidden="1"/>
    <col min="10078" max="10083" width="14.875" style="243" hidden="1"/>
    <col min="10084" max="10085" width="15.875" style="243" hidden="1"/>
    <col min="10086" max="10091" width="16.125" style="243" hidden="1"/>
    <col min="10092" max="10092" width="6.125" style="243" hidden="1"/>
    <col min="10093" max="10093" width="3" style="243" hidden="1"/>
    <col min="10094" max="10333" width="8.625" style="243" hidden="1"/>
    <col min="10334" max="10339" width="14.875" style="243" hidden="1"/>
    <col min="10340" max="10341" width="15.875" style="243" hidden="1"/>
    <col min="10342" max="10347" width="16.125" style="243" hidden="1"/>
    <col min="10348" max="10348" width="6.125" style="243" hidden="1"/>
    <col min="10349" max="10349" width="3" style="243" hidden="1"/>
    <col min="10350" max="10589" width="8.625" style="243" hidden="1"/>
    <col min="10590" max="10595" width="14.875" style="243" hidden="1"/>
    <col min="10596" max="10597" width="15.875" style="243" hidden="1"/>
    <col min="10598" max="10603" width="16.125" style="243" hidden="1"/>
    <col min="10604" max="10604" width="6.125" style="243" hidden="1"/>
    <col min="10605" max="10605" width="3" style="243" hidden="1"/>
    <col min="10606" max="10845" width="8.625" style="243" hidden="1"/>
    <col min="10846" max="10851" width="14.875" style="243" hidden="1"/>
    <col min="10852" max="10853" width="15.875" style="243" hidden="1"/>
    <col min="10854" max="10859" width="16.125" style="243" hidden="1"/>
    <col min="10860" max="10860" width="6.125" style="243" hidden="1"/>
    <col min="10861" max="10861" width="3" style="243" hidden="1"/>
    <col min="10862" max="11101" width="8.625" style="243" hidden="1"/>
    <col min="11102" max="11107" width="14.875" style="243" hidden="1"/>
    <col min="11108" max="11109" width="15.875" style="243" hidden="1"/>
    <col min="11110" max="11115" width="16.125" style="243" hidden="1"/>
    <col min="11116" max="11116" width="6.125" style="243" hidden="1"/>
    <col min="11117" max="11117" width="3" style="243" hidden="1"/>
    <col min="11118" max="11357" width="8.625" style="243" hidden="1"/>
    <col min="11358" max="11363" width="14.875" style="243" hidden="1"/>
    <col min="11364" max="11365" width="15.875" style="243" hidden="1"/>
    <col min="11366" max="11371" width="16.125" style="243" hidden="1"/>
    <col min="11372" max="11372" width="6.125" style="243" hidden="1"/>
    <col min="11373" max="11373" width="3" style="243" hidden="1"/>
    <col min="11374" max="11613" width="8.625" style="243" hidden="1"/>
    <col min="11614" max="11619" width="14.875" style="243" hidden="1"/>
    <col min="11620" max="11621" width="15.875" style="243" hidden="1"/>
    <col min="11622" max="11627" width="16.125" style="243" hidden="1"/>
    <col min="11628" max="11628" width="6.125" style="243" hidden="1"/>
    <col min="11629" max="11629" width="3" style="243" hidden="1"/>
    <col min="11630" max="11869" width="8.625" style="243" hidden="1"/>
    <col min="11870" max="11875" width="14.875" style="243" hidden="1"/>
    <col min="11876" max="11877" width="15.875" style="243" hidden="1"/>
    <col min="11878" max="11883" width="16.125" style="243" hidden="1"/>
    <col min="11884" max="11884" width="6.125" style="243" hidden="1"/>
    <col min="11885" max="11885" width="3" style="243" hidden="1"/>
    <col min="11886" max="12125" width="8.625" style="243" hidden="1"/>
    <col min="12126" max="12131" width="14.875" style="243" hidden="1"/>
    <col min="12132" max="12133" width="15.875" style="243" hidden="1"/>
    <col min="12134" max="12139" width="16.125" style="243" hidden="1"/>
    <col min="12140" max="12140" width="6.125" style="243" hidden="1"/>
    <col min="12141" max="12141" width="3" style="243" hidden="1"/>
    <col min="12142" max="12381" width="8.625" style="243" hidden="1"/>
    <col min="12382" max="12387" width="14.875" style="243" hidden="1"/>
    <col min="12388" max="12389" width="15.875" style="243" hidden="1"/>
    <col min="12390" max="12395" width="16.125" style="243" hidden="1"/>
    <col min="12396" max="12396" width="6.125" style="243" hidden="1"/>
    <col min="12397" max="12397" width="3" style="243" hidden="1"/>
    <col min="12398" max="12637" width="8.625" style="243" hidden="1"/>
    <col min="12638" max="12643" width="14.875" style="243" hidden="1"/>
    <col min="12644" max="12645" width="15.875" style="243" hidden="1"/>
    <col min="12646" max="12651" width="16.125" style="243" hidden="1"/>
    <col min="12652" max="12652" width="6.125" style="243" hidden="1"/>
    <col min="12653" max="12653" width="3" style="243" hidden="1"/>
    <col min="12654" max="12893" width="8.625" style="243" hidden="1"/>
    <col min="12894" max="12899" width="14.875" style="243" hidden="1"/>
    <col min="12900" max="12901" width="15.875" style="243" hidden="1"/>
    <col min="12902" max="12907" width="16.125" style="243" hidden="1"/>
    <col min="12908" max="12908" width="6.125" style="243" hidden="1"/>
    <col min="12909" max="12909" width="3" style="243" hidden="1"/>
    <col min="12910" max="13149" width="8.625" style="243" hidden="1"/>
    <col min="13150" max="13155" width="14.875" style="243" hidden="1"/>
    <col min="13156" max="13157" width="15.875" style="243" hidden="1"/>
    <col min="13158" max="13163" width="16.125" style="243" hidden="1"/>
    <col min="13164" max="13164" width="6.125" style="243" hidden="1"/>
    <col min="13165" max="13165" width="3" style="243" hidden="1"/>
    <col min="13166" max="13405" width="8.625" style="243" hidden="1"/>
    <col min="13406" max="13411" width="14.875" style="243" hidden="1"/>
    <col min="13412" max="13413" width="15.875" style="243" hidden="1"/>
    <col min="13414" max="13419" width="16.125" style="243" hidden="1"/>
    <col min="13420" max="13420" width="6.125" style="243" hidden="1"/>
    <col min="13421" max="13421" width="3" style="243" hidden="1"/>
    <col min="13422" max="13661" width="8.625" style="243" hidden="1"/>
    <col min="13662" max="13667" width="14.875" style="243" hidden="1"/>
    <col min="13668" max="13669" width="15.875" style="243" hidden="1"/>
    <col min="13670" max="13675" width="16.125" style="243" hidden="1"/>
    <col min="13676" max="13676" width="6.125" style="243" hidden="1"/>
    <col min="13677" max="13677" width="3" style="243" hidden="1"/>
    <col min="13678" max="13917" width="8.625" style="243" hidden="1"/>
    <col min="13918" max="13923" width="14.875" style="243" hidden="1"/>
    <col min="13924" max="13925" width="15.875" style="243" hidden="1"/>
    <col min="13926" max="13931" width="16.125" style="243" hidden="1"/>
    <col min="13932" max="13932" width="6.125" style="243" hidden="1"/>
    <col min="13933" max="13933" width="3" style="243" hidden="1"/>
    <col min="13934" max="14173" width="8.625" style="243" hidden="1"/>
    <col min="14174" max="14179" width="14.875" style="243" hidden="1"/>
    <col min="14180" max="14181" width="15.875" style="243" hidden="1"/>
    <col min="14182" max="14187" width="16.125" style="243" hidden="1"/>
    <col min="14188" max="14188" width="6.125" style="243" hidden="1"/>
    <col min="14189" max="14189" width="3" style="243" hidden="1"/>
    <col min="14190" max="14429" width="8.625" style="243" hidden="1"/>
    <col min="14430" max="14435" width="14.875" style="243" hidden="1"/>
    <col min="14436" max="14437" width="15.875" style="243" hidden="1"/>
    <col min="14438" max="14443" width="16.125" style="243" hidden="1"/>
    <col min="14444" max="14444" width="6.125" style="243" hidden="1"/>
    <col min="14445" max="14445" width="3" style="243" hidden="1"/>
    <col min="14446" max="14685" width="8.625" style="243" hidden="1"/>
    <col min="14686" max="14691" width="14.875" style="243" hidden="1"/>
    <col min="14692" max="14693" width="15.875" style="243" hidden="1"/>
    <col min="14694" max="14699" width="16.125" style="243" hidden="1"/>
    <col min="14700" max="14700" width="6.125" style="243" hidden="1"/>
    <col min="14701" max="14701" width="3" style="243" hidden="1"/>
    <col min="14702" max="14941" width="8.625" style="243" hidden="1"/>
    <col min="14942" max="14947" width="14.875" style="243" hidden="1"/>
    <col min="14948" max="14949" width="15.875" style="243" hidden="1"/>
    <col min="14950" max="14955" width="16.125" style="243" hidden="1"/>
    <col min="14956" max="14956" width="6.125" style="243" hidden="1"/>
    <col min="14957" max="14957" width="3" style="243" hidden="1"/>
    <col min="14958" max="15197" width="8.625" style="243" hidden="1"/>
    <col min="15198" max="15203" width="14.875" style="243" hidden="1"/>
    <col min="15204" max="15205" width="15.875" style="243" hidden="1"/>
    <col min="15206" max="15211" width="16.125" style="243" hidden="1"/>
    <col min="15212" max="15212" width="6.125" style="243" hidden="1"/>
    <col min="15213" max="15213" width="3" style="243" hidden="1"/>
    <col min="15214" max="15453" width="8.625" style="243" hidden="1"/>
    <col min="15454" max="15459" width="14.875" style="243" hidden="1"/>
    <col min="15460" max="15461" width="15.875" style="243" hidden="1"/>
    <col min="15462" max="15467" width="16.125" style="243" hidden="1"/>
    <col min="15468" max="15468" width="6.125" style="243" hidden="1"/>
    <col min="15469" max="15469" width="3" style="243" hidden="1"/>
    <col min="15470" max="15709" width="8.625" style="243" hidden="1"/>
    <col min="15710" max="15715" width="14.875" style="243" hidden="1"/>
    <col min="15716" max="15717" width="15.875" style="243" hidden="1"/>
    <col min="15718" max="15723" width="16.125" style="243" hidden="1"/>
    <col min="15724" max="15724" width="6.125" style="243" hidden="1"/>
    <col min="15725" max="15725" width="3" style="243" hidden="1"/>
    <col min="15726" max="15965" width="8.625" style="243" hidden="1"/>
    <col min="15966" max="15971" width="14.875" style="243" hidden="1"/>
    <col min="15972" max="15973" width="15.875" style="243" hidden="1"/>
    <col min="15974" max="15979" width="16.125" style="243" hidden="1"/>
    <col min="15980" max="15980" width="6.125" style="243" hidden="1"/>
    <col min="15981" max="15981" width="3" style="243" hidden="1"/>
    <col min="15982" max="16221" width="8.625" style="243" hidden="1"/>
    <col min="16222" max="16227" width="14.875" style="243" hidden="1"/>
    <col min="16228" max="16229" width="15.875" style="243" hidden="1"/>
    <col min="16230" max="16235" width="16.125" style="243" hidden="1"/>
    <col min="16236" max="16236" width="6.125" style="243" hidden="1"/>
    <col min="16237" max="16237" width="3" style="243" hidden="1"/>
    <col min="16238" max="16384" width="8.625" style="243" hidden="1"/>
  </cols>
  <sheetData>
    <row r="1" spans="1:143" ht="42.75" customHeight="1" x14ac:dyDescent="0.15">
      <c r="A1" s="330"/>
      <c r="B1" s="331"/>
      <c r="DD1" s="243"/>
      <c r="DE1" s="243"/>
    </row>
    <row r="2" spans="1:143" ht="25.5" customHeight="1" x14ac:dyDescent="0.15">
      <c r="A2" s="332"/>
      <c r="C2" s="332"/>
      <c r="O2" s="332"/>
      <c r="P2" s="332"/>
      <c r="Q2" s="332"/>
      <c r="R2" s="332"/>
      <c r="S2" s="332"/>
      <c r="T2" s="332"/>
      <c r="U2" s="332"/>
      <c r="V2" s="332"/>
      <c r="W2" s="332"/>
      <c r="X2" s="332"/>
      <c r="Y2" s="332"/>
      <c r="Z2" s="332"/>
      <c r="AA2" s="332"/>
      <c r="AB2" s="332"/>
      <c r="AC2" s="332"/>
      <c r="AD2" s="332"/>
      <c r="AE2" s="332"/>
      <c r="AF2" s="332"/>
      <c r="AG2" s="332"/>
      <c r="AH2" s="332"/>
      <c r="AI2" s="332"/>
      <c r="AU2" s="332"/>
      <c r="BG2" s="332"/>
      <c r="BS2" s="332"/>
      <c r="CE2" s="332"/>
      <c r="CQ2" s="332"/>
      <c r="DD2" s="243"/>
      <c r="DE2" s="243"/>
    </row>
    <row r="3" spans="1:143" ht="25.5" customHeight="1" x14ac:dyDescent="0.15">
      <c r="A3" s="332"/>
      <c r="C3" s="332"/>
      <c r="O3" s="332"/>
      <c r="P3" s="332"/>
      <c r="Q3" s="332"/>
      <c r="R3" s="332"/>
      <c r="S3" s="332"/>
      <c r="T3" s="332"/>
      <c r="U3" s="332"/>
      <c r="V3" s="332"/>
      <c r="W3" s="332"/>
      <c r="X3" s="332"/>
      <c r="Y3" s="332"/>
      <c r="Z3" s="332"/>
      <c r="AA3" s="332"/>
      <c r="AB3" s="332"/>
      <c r="AC3" s="332"/>
      <c r="AD3" s="332"/>
      <c r="AE3" s="332"/>
      <c r="AF3" s="332"/>
      <c r="AG3" s="332"/>
      <c r="AH3" s="332"/>
      <c r="AI3" s="332"/>
      <c r="AU3" s="332"/>
      <c r="BG3" s="332"/>
      <c r="BS3" s="332"/>
      <c r="CE3" s="332"/>
      <c r="CQ3" s="332"/>
      <c r="DD3" s="243"/>
      <c r="DE3" s="243"/>
    </row>
    <row r="4" spans="1:143" s="241" customFormat="1" x14ac:dyDescent="0.15">
      <c r="A4" s="332"/>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c r="BK4" s="332"/>
      <c r="BL4" s="332"/>
      <c r="BM4" s="332"/>
      <c r="BN4" s="332"/>
      <c r="BO4" s="332"/>
      <c r="BP4" s="332"/>
      <c r="BQ4" s="332"/>
      <c r="BR4" s="332"/>
      <c r="BS4" s="332"/>
      <c r="BT4" s="332"/>
      <c r="BU4" s="332"/>
      <c r="BV4" s="332"/>
      <c r="BW4" s="332"/>
      <c r="BX4" s="332"/>
      <c r="BY4" s="332"/>
      <c r="BZ4" s="332"/>
      <c r="CA4" s="332"/>
      <c r="CB4" s="332"/>
      <c r="CC4" s="332"/>
      <c r="CD4" s="332"/>
      <c r="CE4" s="332"/>
      <c r="CF4" s="332"/>
      <c r="CG4" s="332"/>
      <c r="CH4" s="332"/>
      <c r="CI4" s="332"/>
      <c r="CJ4" s="332"/>
      <c r="CK4" s="332"/>
      <c r="CL4" s="332"/>
      <c r="CM4" s="332"/>
      <c r="CN4" s="332"/>
      <c r="CO4" s="332"/>
      <c r="CP4" s="332"/>
      <c r="CQ4" s="332"/>
      <c r="CR4" s="332"/>
      <c r="CS4" s="332"/>
      <c r="CT4" s="332"/>
      <c r="CU4" s="332"/>
      <c r="CV4" s="332"/>
      <c r="CW4" s="332"/>
      <c r="CX4" s="332"/>
      <c r="CY4" s="332"/>
      <c r="CZ4" s="332"/>
      <c r="DA4" s="332"/>
      <c r="DB4" s="332"/>
      <c r="DC4" s="332"/>
      <c r="DD4" s="332"/>
      <c r="DE4" s="332"/>
      <c r="DF4" s="242"/>
      <c r="DG4" s="242"/>
      <c r="DH4" s="242"/>
      <c r="DI4" s="242"/>
      <c r="DJ4" s="242"/>
      <c r="DK4" s="242"/>
      <c r="DL4" s="242"/>
      <c r="DM4" s="242"/>
      <c r="DN4" s="242"/>
      <c r="DO4" s="242"/>
      <c r="DP4" s="242"/>
      <c r="DQ4" s="242"/>
      <c r="DR4" s="242"/>
      <c r="DS4" s="242"/>
      <c r="DT4" s="242"/>
      <c r="DU4" s="242"/>
      <c r="DV4" s="242"/>
      <c r="DW4" s="242"/>
    </row>
    <row r="5" spans="1:143" s="241" customFormat="1" x14ac:dyDescent="0.15">
      <c r="A5" s="332"/>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332"/>
      <c r="AX5" s="332"/>
      <c r="AY5" s="332"/>
      <c r="AZ5" s="332"/>
      <c r="BA5" s="332"/>
      <c r="BB5" s="332"/>
      <c r="BC5" s="332"/>
      <c r="BD5" s="332"/>
      <c r="BE5" s="332"/>
      <c r="BF5" s="332"/>
      <c r="BG5" s="332"/>
      <c r="BH5" s="332"/>
      <c r="BI5" s="332"/>
      <c r="BJ5" s="332"/>
      <c r="BK5" s="332"/>
      <c r="BL5" s="332"/>
      <c r="BM5" s="332"/>
      <c r="BN5" s="332"/>
      <c r="BO5" s="332"/>
      <c r="BP5" s="332"/>
      <c r="BQ5" s="332"/>
      <c r="BR5" s="332"/>
      <c r="BS5" s="332"/>
      <c r="BT5" s="332"/>
      <c r="BU5" s="332"/>
      <c r="BV5" s="332"/>
      <c r="BW5" s="332"/>
      <c r="BX5" s="332"/>
      <c r="BY5" s="332"/>
      <c r="BZ5" s="332"/>
      <c r="CA5" s="332"/>
      <c r="CB5" s="332"/>
      <c r="CC5" s="332"/>
      <c r="CD5" s="332"/>
      <c r="CE5" s="332"/>
      <c r="CF5" s="332"/>
      <c r="CG5" s="332"/>
      <c r="CH5" s="332"/>
      <c r="CI5" s="332"/>
      <c r="CJ5" s="332"/>
      <c r="CK5" s="332"/>
      <c r="CL5" s="332"/>
      <c r="CM5" s="332"/>
      <c r="CN5" s="332"/>
      <c r="CO5" s="332"/>
      <c r="CP5" s="332"/>
      <c r="CQ5" s="332"/>
      <c r="CR5" s="332"/>
      <c r="CS5" s="332"/>
      <c r="CT5" s="332"/>
      <c r="CU5" s="332"/>
      <c r="CV5" s="332"/>
      <c r="CW5" s="332"/>
      <c r="CX5" s="332"/>
      <c r="CY5" s="332"/>
      <c r="CZ5" s="332"/>
      <c r="DA5" s="332"/>
      <c r="DB5" s="332"/>
      <c r="DC5" s="332"/>
      <c r="DD5" s="332"/>
      <c r="DE5" s="332"/>
      <c r="DF5" s="242"/>
      <c r="DG5" s="242"/>
      <c r="DH5" s="242"/>
      <c r="DI5" s="242"/>
      <c r="DJ5" s="242"/>
      <c r="DK5" s="242"/>
      <c r="DL5" s="242"/>
      <c r="DM5" s="242"/>
      <c r="DN5" s="242"/>
      <c r="DO5" s="242"/>
      <c r="DP5" s="242"/>
      <c r="DQ5" s="242"/>
      <c r="DR5" s="242"/>
      <c r="DS5" s="242"/>
      <c r="DT5" s="242"/>
      <c r="DU5" s="242"/>
      <c r="DV5" s="242"/>
      <c r="DW5" s="242"/>
    </row>
    <row r="6" spans="1:143" s="241" customFormat="1" x14ac:dyDescent="0.15">
      <c r="A6" s="332"/>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2"/>
      <c r="BU6" s="332"/>
      <c r="BV6" s="332"/>
      <c r="BW6" s="332"/>
      <c r="BX6" s="332"/>
      <c r="BY6" s="332"/>
      <c r="BZ6" s="332"/>
      <c r="CA6" s="332"/>
      <c r="CB6" s="332"/>
      <c r="CC6" s="332"/>
      <c r="CD6" s="332"/>
      <c r="CE6" s="332"/>
      <c r="CF6" s="332"/>
      <c r="CG6" s="332"/>
      <c r="CH6" s="332"/>
      <c r="CI6" s="332"/>
      <c r="CJ6" s="332"/>
      <c r="CK6" s="332"/>
      <c r="CL6" s="332"/>
      <c r="CM6" s="332"/>
      <c r="CN6" s="332"/>
      <c r="CO6" s="332"/>
      <c r="CP6" s="332"/>
      <c r="CQ6" s="332"/>
      <c r="CR6" s="332"/>
      <c r="CS6" s="332"/>
      <c r="CT6" s="332"/>
      <c r="CU6" s="332"/>
      <c r="CV6" s="332"/>
      <c r="CW6" s="332"/>
      <c r="CX6" s="332"/>
      <c r="CY6" s="332"/>
      <c r="CZ6" s="332"/>
      <c r="DA6" s="332"/>
      <c r="DB6" s="332"/>
      <c r="DC6" s="332"/>
      <c r="DD6" s="332"/>
      <c r="DE6" s="332"/>
      <c r="DF6" s="242"/>
      <c r="DG6" s="242"/>
      <c r="DH6" s="242"/>
      <c r="DI6" s="242"/>
      <c r="DJ6" s="242"/>
      <c r="DK6" s="242"/>
      <c r="DL6" s="242"/>
      <c r="DM6" s="242"/>
      <c r="DN6" s="242"/>
      <c r="DO6" s="242"/>
      <c r="DP6" s="242"/>
      <c r="DQ6" s="242"/>
      <c r="DR6" s="242"/>
      <c r="DS6" s="242"/>
      <c r="DT6" s="242"/>
      <c r="DU6" s="242"/>
      <c r="DV6" s="242"/>
      <c r="DW6" s="242"/>
    </row>
    <row r="7" spans="1:143" s="241" customFormat="1" x14ac:dyDescent="0.15">
      <c r="A7" s="332"/>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c r="BM7" s="332"/>
      <c r="BN7" s="332"/>
      <c r="BO7" s="332"/>
      <c r="BP7" s="332"/>
      <c r="BQ7" s="332"/>
      <c r="BR7" s="332"/>
      <c r="BS7" s="332"/>
      <c r="BT7" s="332"/>
      <c r="BU7" s="332"/>
      <c r="BV7" s="332"/>
      <c r="BW7" s="332"/>
      <c r="BX7" s="332"/>
      <c r="BY7" s="332"/>
      <c r="BZ7" s="332"/>
      <c r="CA7" s="332"/>
      <c r="CB7" s="332"/>
      <c r="CC7" s="332"/>
      <c r="CD7" s="332"/>
      <c r="CE7" s="332"/>
      <c r="CF7" s="332"/>
      <c r="CG7" s="332"/>
      <c r="CH7" s="332"/>
      <c r="CI7" s="332"/>
      <c r="CJ7" s="332"/>
      <c r="CK7" s="332"/>
      <c r="CL7" s="332"/>
      <c r="CM7" s="332"/>
      <c r="CN7" s="332"/>
      <c r="CO7" s="332"/>
      <c r="CP7" s="332"/>
      <c r="CQ7" s="332"/>
      <c r="CR7" s="332"/>
      <c r="CS7" s="332"/>
      <c r="CT7" s="332"/>
      <c r="CU7" s="332"/>
      <c r="CV7" s="332"/>
      <c r="CW7" s="332"/>
      <c r="CX7" s="332"/>
      <c r="CY7" s="332"/>
      <c r="CZ7" s="332"/>
      <c r="DA7" s="332"/>
      <c r="DB7" s="332"/>
      <c r="DC7" s="332"/>
      <c r="DD7" s="332"/>
      <c r="DE7" s="332"/>
      <c r="DF7" s="242"/>
      <c r="DG7" s="242"/>
      <c r="DH7" s="242"/>
      <c r="DI7" s="242"/>
      <c r="DJ7" s="242"/>
      <c r="DK7" s="242"/>
      <c r="DL7" s="242"/>
      <c r="DM7" s="242"/>
      <c r="DN7" s="242"/>
      <c r="DO7" s="242"/>
      <c r="DP7" s="242"/>
      <c r="DQ7" s="242"/>
      <c r="DR7" s="242"/>
      <c r="DS7" s="242"/>
      <c r="DT7" s="242"/>
      <c r="DU7" s="242"/>
      <c r="DV7" s="242"/>
      <c r="DW7" s="242"/>
    </row>
    <row r="8" spans="1:143" s="241" customFormat="1" x14ac:dyDescent="0.15">
      <c r="A8" s="332"/>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332"/>
      <c r="BK8" s="332"/>
      <c r="BL8" s="332"/>
      <c r="BM8" s="332"/>
      <c r="BN8" s="332"/>
      <c r="BO8" s="332"/>
      <c r="BP8" s="332"/>
      <c r="BQ8" s="332"/>
      <c r="BR8" s="332"/>
      <c r="BS8" s="332"/>
      <c r="BT8" s="332"/>
      <c r="BU8" s="332"/>
      <c r="BV8" s="332"/>
      <c r="BW8" s="332"/>
      <c r="BX8" s="332"/>
      <c r="BY8" s="332"/>
      <c r="BZ8" s="332"/>
      <c r="CA8" s="332"/>
      <c r="CB8" s="332"/>
      <c r="CC8" s="332"/>
      <c r="CD8" s="332"/>
      <c r="CE8" s="332"/>
      <c r="CF8" s="332"/>
      <c r="CG8" s="332"/>
      <c r="CH8" s="332"/>
      <c r="CI8" s="332"/>
      <c r="CJ8" s="332"/>
      <c r="CK8" s="332"/>
      <c r="CL8" s="332"/>
      <c r="CM8" s="332"/>
      <c r="CN8" s="332"/>
      <c r="CO8" s="332"/>
      <c r="CP8" s="332"/>
      <c r="CQ8" s="332"/>
      <c r="CR8" s="332"/>
      <c r="CS8" s="332"/>
      <c r="CT8" s="332"/>
      <c r="CU8" s="332"/>
      <c r="CV8" s="332"/>
      <c r="CW8" s="332"/>
      <c r="CX8" s="332"/>
      <c r="CY8" s="332"/>
      <c r="CZ8" s="332"/>
      <c r="DA8" s="332"/>
      <c r="DB8" s="332"/>
      <c r="DC8" s="332"/>
      <c r="DD8" s="332"/>
      <c r="DE8" s="332"/>
      <c r="DF8" s="242"/>
      <c r="DG8" s="242"/>
      <c r="DH8" s="242"/>
      <c r="DI8" s="242"/>
      <c r="DJ8" s="242"/>
      <c r="DK8" s="242"/>
      <c r="DL8" s="242"/>
      <c r="DM8" s="242"/>
      <c r="DN8" s="242"/>
      <c r="DO8" s="242"/>
      <c r="DP8" s="242"/>
      <c r="DQ8" s="242"/>
      <c r="DR8" s="242"/>
      <c r="DS8" s="242"/>
      <c r="DT8" s="242"/>
      <c r="DU8" s="242"/>
      <c r="DV8" s="242"/>
      <c r="DW8" s="242"/>
    </row>
    <row r="9" spans="1:143" s="241" customFormat="1" x14ac:dyDescent="0.15">
      <c r="A9" s="332"/>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332"/>
      <c r="BN9" s="332"/>
      <c r="BO9" s="332"/>
      <c r="BP9" s="332"/>
      <c r="BQ9" s="332"/>
      <c r="BR9" s="332"/>
      <c r="BS9" s="332"/>
      <c r="BT9" s="332"/>
      <c r="BU9" s="332"/>
      <c r="BV9" s="332"/>
      <c r="BW9" s="332"/>
      <c r="BX9" s="332"/>
      <c r="BY9" s="332"/>
      <c r="BZ9" s="332"/>
      <c r="CA9" s="332"/>
      <c r="CB9" s="332"/>
      <c r="CC9" s="332"/>
      <c r="CD9" s="332"/>
      <c r="CE9" s="332"/>
      <c r="CF9" s="332"/>
      <c r="CG9" s="332"/>
      <c r="CH9" s="332"/>
      <c r="CI9" s="332"/>
      <c r="CJ9" s="332"/>
      <c r="CK9" s="332"/>
      <c r="CL9" s="332"/>
      <c r="CM9" s="332"/>
      <c r="CN9" s="332"/>
      <c r="CO9" s="332"/>
      <c r="CP9" s="332"/>
      <c r="CQ9" s="332"/>
      <c r="CR9" s="332"/>
      <c r="CS9" s="332"/>
      <c r="CT9" s="332"/>
      <c r="CU9" s="332"/>
      <c r="CV9" s="332"/>
      <c r="CW9" s="332"/>
      <c r="CX9" s="332"/>
      <c r="CY9" s="332"/>
      <c r="CZ9" s="332"/>
      <c r="DA9" s="332"/>
      <c r="DB9" s="332"/>
      <c r="DC9" s="332"/>
      <c r="DD9" s="332"/>
      <c r="DE9" s="332"/>
      <c r="DF9" s="242"/>
      <c r="DG9" s="242"/>
      <c r="DH9" s="242"/>
      <c r="DI9" s="242"/>
      <c r="DJ9" s="242"/>
      <c r="DK9" s="242"/>
      <c r="DL9" s="242"/>
      <c r="DM9" s="242"/>
      <c r="DN9" s="242"/>
      <c r="DO9" s="242"/>
      <c r="DP9" s="242"/>
      <c r="DQ9" s="242"/>
      <c r="DR9" s="242"/>
      <c r="DS9" s="242"/>
      <c r="DT9" s="242"/>
      <c r="DU9" s="242"/>
      <c r="DV9" s="242"/>
      <c r="DW9" s="242"/>
    </row>
    <row r="10" spans="1:143" s="241" customFormat="1" x14ac:dyDescent="0.15">
      <c r="A10" s="332"/>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2"/>
      <c r="AZ10" s="332"/>
      <c r="BA10" s="332"/>
      <c r="BB10" s="332"/>
      <c r="BC10" s="332"/>
      <c r="BD10" s="332"/>
      <c r="BE10" s="332"/>
      <c r="BF10" s="332"/>
      <c r="BG10" s="332"/>
      <c r="BH10" s="332"/>
      <c r="BI10" s="332"/>
      <c r="BJ10" s="332"/>
      <c r="BK10" s="332"/>
      <c r="BL10" s="332"/>
      <c r="BM10" s="332"/>
      <c r="BN10" s="332"/>
      <c r="BO10" s="332"/>
      <c r="BP10" s="332"/>
      <c r="BQ10" s="332"/>
      <c r="BR10" s="332"/>
      <c r="BS10" s="332"/>
      <c r="BT10" s="332"/>
      <c r="BU10" s="332"/>
      <c r="BV10" s="332"/>
      <c r="BW10" s="332"/>
      <c r="BX10" s="332"/>
      <c r="BY10" s="332"/>
      <c r="BZ10" s="332"/>
      <c r="CA10" s="332"/>
      <c r="CB10" s="332"/>
      <c r="CC10" s="332"/>
      <c r="CD10" s="332"/>
      <c r="CE10" s="332"/>
      <c r="CF10" s="332"/>
      <c r="CG10" s="332"/>
      <c r="CH10" s="332"/>
      <c r="CI10" s="332"/>
      <c r="CJ10" s="332"/>
      <c r="CK10" s="332"/>
      <c r="CL10" s="332"/>
      <c r="CM10" s="332"/>
      <c r="CN10" s="332"/>
      <c r="CO10" s="332"/>
      <c r="CP10" s="332"/>
      <c r="CQ10" s="332"/>
      <c r="CR10" s="332"/>
      <c r="CS10" s="332"/>
      <c r="CT10" s="332"/>
      <c r="CU10" s="332"/>
      <c r="CV10" s="332"/>
      <c r="CW10" s="332"/>
      <c r="CX10" s="332"/>
      <c r="CY10" s="332"/>
      <c r="CZ10" s="332"/>
      <c r="DA10" s="332"/>
      <c r="DB10" s="332"/>
      <c r="DC10" s="332"/>
      <c r="DD10" s="332"/>
      <c r="DE10" s="332"/>
      <c r="DF10" s="242"/>
      <c r="DG10" s="242"/>
      <c r="DH10" s="242"/>
      <c r="DI10" s="242"/>
      <c r="DJ10" s="242"/>
      <c r="DK10" s="242"/>
      <c r="DL10" s="242"/>
      <c r="DM10" s="242"/>
      <c r="DN10" s="242"/>
      <c r="DO10" s="242"/>
      <c r="DP10" s="242"/>
      <c r="DQ10" s="242"/>
      <c r="DR10" s="242"/>
      <c r="DS10" s="242"/>
      <c r="DT10" s="242"/>
      <c r="DU10" s="242"/>
      <c r="DV10" s="242"/>
      <c r="DW10" s="242"/>
      <c r="EM10" s="241" t="s">
        <v>591</v>
      </c>
    </row>
    <row r="11" spans="1:143" s="241" customFormat="1" x14ac:dyDescent="0.15">
      <c r="A11" s="332"/>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2"/>
      <c r="BS11" s="332"/>
      <c r="BT11" s="332"/>
      <c r="BU11" s="332"/>
      <c r="BV11" s="332"/>
      <c r="BW11" s="332"/>
      <c r="BX11" s="33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c r="DC11" s="332"/>
      <c r="DD11" s="332"/>
      <c r="DE11" s="332"/>
      <c r="DF11" s="242"/>
      <c r="DG11" s="242"/>
      <c r="DH11" s="242"/>
      <c r="DI11" s="242"/>
      <c r="DJ11" s="242"/>
      <c r="DK11" s="242"/>
      <c r="DL11" s="242"/>
      <c r="DM11" s="242"/>
      <c r="DN11" s="242"/>
      <c r="DO11" s="242"/>
      <c r="DP11" s="242"/>
      <c r="DQ11" s="242"/>
      <c r="DR11" s="242"/>
      <c r="DS11" s="242"/>
      <c r="DT11" s="242"/>
      <c r="DU11" s="242"/>
      <c r="DV11" s="242"/>
      <c r="DW11" s="242"/>
    </row>
    <row r="12" spans="1:143" s="241" customFormat="1" x14ac:dyDescent="0.15">
      <c r="A12" s="332"/>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c r="BW12" s="332"/>
      <c r="BX12" s="332"/>
      <c r="BY12" s="332"/>
      <c r="BZ12" s="332"/>
      <c r="CA12" s="332"/>
      <c r="CB12" s="332"/>
      <c r="CC12" s="332"/>
      <c r="CD12" s="332"/>
      <c r="CE12" s="332"/>
      <c r="CF12" s="332"/>
      <c r="CG12" s="332"/>
      <c r="CH12" s="332"/>
      <c r="CI12" s="332"/>
      <c r="CJ12" s="332"/>
      <c r="CK12" s="332"/>
      <c r="CL12" s="332"/>
      <c r="CM12" s="332"/>
      <c r="CN12" s="332"/>
      <c r="CO12" s="332"/>
      <c r="CP12" s="332"/>
      <c r="CQ12" s="332"/>
      <c r="CR12" s="332"/>
      <c r="CS12" s="332"/>
      <c r="CT12" s="332"/>
      <c r="CU12" s="332"/>
      <c r="CV12" s="332"/>
      <c r="CW12" s="332"/>
      <c r="CX12" s="332"/>
      <c r="CY12" s="332"/>
      <c r="CZ12" s="332"/>
      <c r="DA12" s="332"/>
      <c r="DB12" s="332"/>
      <c r="DC12" s="332"/>
      <c r="DD12" s="332"/>
      <c r="DE12" s="332"/>
      <c r="DF12" s="242"/>
      <c r="DG12" s="242"/>
      <c r="DH12" s="242"/>
      <c r="DI12" s="242"/>
      <c r="DJ12" s="242"/>
      <c r="DK12" s="242"/>
      <c r="DL12" s="242"/>
      <c r="DM12" s="242"/>
      <c r="DN12" s="242"/>
      <c r="DO12" s="242"/>
      <c r="DP12" s="242"/>
      <c r="DQ12" s="242"/>
      <c r="DR12" s="242"/>
      <c r="DS12" s="242"/>
      <c r="DT12" s="242"/>
      <c r="DU12" s="242"/>
      <c r="DV12" s="242"/>
      <c r="DW12" s="242"/>
      <c r="EM12" s="241" t="s">
        <v>591</v>
      </c>
    </row>
    <row r="13" spans="1:143" s="241" customFormat="1" x14ac:dyDescent="0.15">
      <c r="A13" s="332"/>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c r="AW13" s="332"/>
      <c r="AX13" s="332"/>
      <c r="AY13" s="332"/>
      <c r="AZ13" s="332"/>
      <c r="BA13" s="332"/>
      <c r="BB13" s="332"/>
      <c r="BC13" s="332"/>
      <c r="BD13" s="332"/>
      <c r="BE13" s="332"/>
      <c r="BF13" s="332"/>
      <c r="BG13" s="332"/>
      <c r="BH13" s="332"/>
      <c r="BI13" s="332"/>
      <c r="BJ13" s="332"/>
      <c r="BK13" s="332"/>
      <c r="BL13" s="332"/>
      <c r="BM13" s="332"/>
      <c r="BN13" s="332"/>
      <c r="BO13" s="332"/>
      <c r="BP13" s="332"/>
      <c r="BQ13" s="332"/>
      <c r="BR13" s="332"/>
      <c r="BS13" s="332"/>
      <c r="BT13" s="332"/>
      <c r="BU13" s="332"/>
      <c r="BV13" s="332"/>
      <c r="BW13" s="332"/>
      <c r="BX13" s="332"/>
      <c r="BY13" s="332"/>
      <c r="BZ13" s="332"/>
      <c r="CA13" s="332"/>
      <c r="CB13" s="332"/>
      <c r="CC13" s="332"/>
      <c r="CD13" s="332"/>
      <c r="CE13" s="332"/>
      <c r="CF13" s="332"/>
      <c r="CG13" s="332"/>
      <c r="CH13" s="332"/>
      <c r="CI13" s="332"/>
      <c r="CJ13" s="332"/>
      <c r="CK13" s="332"/>
      <c r="CL13" s="332"/>
      <c r="CM13" s="332"/>
      <c r="CN13" s="332"/>
      <c r="CO13" s="332"/>
      <c r="CP13" s="332"/>
      <c r="CQ13" s="332"/>
      <c r="CR13" s="332"/>
      <c r="CS13" s="332"/>
      <c r="CT13" s="332"/>
      <c r="CU13" s="332"/>
      <c r="CV13" s="332"/>
      <c r="CW13" s="332"/>
      <c r="CX13" s="332"/>
      <c r="CY13" s="332"/>
      <c r="CZ13" s="332"/>
      <c r="DA13" s="332"/>
      <c r="DB13" s="332"/>
      <c r="DC13" s="332"/>
      <c r="DD13" s="332"/>
      <c r="DE13" s="332"/>
      <c r="DF13" s="242"/>
      <c r="DG13" s="242"/>
      <c r="DH13" s="242"/>
      <c r="DI13" s="242"/>
      <c r="DJ13" s="242"/>
      <c r="DK13" s="242"/>
      <c r="DL13" s="242"/>
      <c r="DM13" s="242"/>
      <c r="DN13" s="242"/>
      <c r="DO13" s="242"/>
      <c r="DP13" s="242"/>
      <c r="DQ13" s="242"/>
      <c r="DR13" s="242"/>
      <c r="DS13" s="242"/>
      <c r="DT13" s="242"/>
      <c r="DU13" s="242"/>
      <c r="DV13" s="242"/>
      <c r="DW13" s="242"/>
    </row>
    <row r="14" spans="1:143" s="241" customFormat="1" x14ac:dyDescent="0.15">
      <c r="A14" s="332"/>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c r="BC14" s="332"/>
      <c r="BD14" s="332"/>
      <c r="BE14" s="332"/>
      <c r="BF14" s="332"/>
      <c r="BG14" s="332"/>
      <c r="BH14" s="332"/>
      <c r="BI14" s="332"/>
      <c r="BJ14" s="332"/>
      <c r="BK14" s="332"/>
      <c r="BL14" s="332"/>
      <c r="BM14" s="332"/>
      <c r="BN14" s="332"/>
      <c r="BO14" s="332"/>
      <c r="BP14" s="332"/>
      <c r="BQ14" s="332"/>
      <c r="BR14" s="332"/>
      <c r="BS14" s="332"/>
      <c r="BT14" s="332"/>
      <c r="BU14" s="332"/>
      <c r="BV14" s="332"/>
      <c r="BW14" s="332"/>
      <c r="BX14" s="332"/>
      <c r="BY14" s="332"/>
      <c r="BZ14" s="332"/>
      <c r="CA14" s="332"/>
      <c r="CB14" s="332"/>
      <c r="CC14" s="332"/>
      <c r="CD14" s="332"/>
      <c r="CE14" s="332"/>
      <c r="CF14" s="332"/>
      <c r="CG14" s="332"/>
      <c r="CH14" s="332"/>
      <c r="CI14" s="332"/>
      <c r="CJ14" s="332"/>
      <c r="CK14" s="332"/>
      <c r="CL14" s="332"/>
      <c r="CM14" s="332"/>
      <c r="CN14" s="332"/>
      <c r="CO14" s="332"/>
      <c r="CP14" s="332"/>
      <c r="CQ14" s="332"/>
      <c r="CR14" s="332"/>
      <c r="CS14" s="332"/>
      <c r="CT14" s="332"/>
      <c r="CU14" s="332"/>
      <c r="CV14" s="332"/>
      <c r="CW14" s="332"/>
      <c r="CX14" s="332"/>
      <c r="CY14" s="332"/>
      <c r="CZ14" s="332"/>
      <c r="DA14" s="332"/>
      <c r="DB14" s="332"/>
      <c r="DC14" s="332"/>
      <c r="DD14" s="332"/>
      <c r="DE14" s="332"/>
      <c r="DF14" s="242"/>
      <c r="DG14" s="242"/>
      <c r="DH14" s="242"/>
      <c r="DI14" s="242"/>
      <c r="DJ14" s="242"/>
      <c r="DK14" s="242"/>
      <c r="DL14" s="242"/>
      <c r="DM14" s="242"/>
      <c r="DN14" s="242"/>
      <c r="DO14" s="242"/>
      <c r="DP14" s="242"/>
      <c r="DQ14" s="242"/>
      <c r="DR14" s="242"/>
      <c r="DS14" s="242"/>
      <c r="DT14" s="242"/>
      <c r="DU14" s="242"/>
      <c r="DV14" s="242"/>
      <c r="DW14" s="242"/>
    </row>
    <row r="15" spans="1:143" s="241" customFormat="1" x14ac:dyDescent="0.15">
      <c r="A15" s="243"/>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332"/>
      <c r="AX15" s="332"/>
      <c r="AY15" s="332"/>
      <c r="AZ15" s="332"/>
      <c r="BA15" s="332"/>
      <c r="BB15" s="332"/>
      <c r="BC15" s="332"/>
      <c r="BD15" s="332"/>
      <c r="BE15" s="332"/>
      <c r="BF15" s="332"/>
      <c r="BG15" s="332"/>
      <c r="BH15" s="332"/>
      <c r="BI15" s="332"/>
      <c r="BJ15" s="332"/>
      <c r="BK15" s="332"/>
      <c r="BL15" s="332"/>
      <c r="BM15" s="332"/>
      <c r="BN15" s="332"/>
      <c r="BO15" s="332"/>
      <c r="BP15" s="332"/>
      <c r="BQ15" s="332"/>
      <c r="BR15" s="332"/>
      <c r="BS15" s="332"/>
      <c r="BT15" s="332"/>
      <c r="BU15" s="332"/>
      <c r="BV15" s="332"/>
      <c r="BW15" s="332"/>
      <c r="BX15" s="332"/>
      <c r="BY15" s="332"/>
      <c r="BZ15" s="332"/>
      <c r="CA15" s="332"/>
      <c r="CB15" s="332"/>
      <c r="CC15" s="332"/>
      <c r="CD15" s="332"/>
      <c r="CE15" s="332"/>
      <c r="CF15" s="332"/>
      <c r="CG15" s="332"/>
      <c r="CH15" s="332"/>
      <c r="CI15" s="332"/>
      <c r="CJ15" s="332"/>
      <c r="CK15" s="332"/>
      <c r="CL15" s="332"/>
      <c r="CM15" s="332"/>
      <c r="CN15" s="332"/>
      <c r="CO15" s="332"/>
      <c r="CP15" s="332"/>
      <c r="CQ15" s="332"/>
      <c r="CR15" s="332"/>
      <c r="CS15" s="332"/>
      <c r="CT15" s="332"/>
      <c r="CU15" s="332"/>
      <c r="CV15" s="332"/>
      <c r="CW15" s="332"/>
      <c r="CX15" s="332"/>
      <c r="CY15" s="332"/>
      <c r="CZ15" s="332"/>
      <c r="DA15" s="332"/>
      <c r="DB15" s="332"/>
      <c r="DC15" s="332"/>
      <c r="DD15" s="332"/>
      <c r="DE15" s="332"/>
      <c r="DF15" s="242"/>
      <c r="DG15" s="242"/>
      <c r="DH15" s="242"/>
      <c r="DI15" s="242"/>
      <c r="DJ15" s="242"/>
      <c r="DK15" s="242"/>
      <c r="DL15" s="242"/>
      <c r="DM15" s="242"/>
      <c r="DN15" s="242"/>
      <c r="DO15" s="242"/>
      <c r="DP15" s="242"/>
      <c r="DQ15" s="242"/>
      <c r="DR15" s="242"/>
      <c r="DS15" s="242"/>
      <c r="DT15" s="242"/>
      <c r="DU15" s="242"/>
      <c r="DV15" s="242"/>
      <c r="DW15" s="242"/>
    </row>
    <row r="16" spans="1:143" s="241" customFormat="1" x14ac:dyDescent="0.15">
      <c r="A16" s="243"/>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c r="AW16" s="332"/>
      <c r="AX16" s="332"/>
      <c r="AY16" s="332"/>
      <c r="AZ16" s="332"/>
      <c r="BA16" s="332"/>
      <c r="BB16" s="332"/>
      <c r="BC16" s="332"/>
      <c r="BD16" s="332"/>
      <c r="BE16" s="332"/>
      <c r="BF16" s="332"/>
      <c r="BG16" s="332"/>
      <c r="BH16" s="332"/>
      <c r="BI16" s="332"/>
      <c r="BJ16" s="332"/>
      <c r="BK16" s="332"/>
      <c r="BL16" s="332"/>
      <c r="BM16" s="332"/>
      <c r="BN16" s="332"/>
      <c r="BO16" s="332"/>
      <c r="BP16" s="332"/>
      <c r="BQ16" s="332"/>
      <c r="BR16" s="332"/>
      <c r="BS16" s="332"/>
      <c r="BT16" s="332"/>
      <c r="BU16" s="332"/>
      <c r="BV16" s="332"/>
      <c r="BW16" s="332"/>
      <c r="BX16" s="332"/>
      <c r="BY16" s="332"/>
      <c r="BZ16" s="332"/>
      <c r="CA16" s="332"/>
      <c r="CB16" s="332"/>
      <c r="CC16" s="332"/>
      <c r="CD16" s="332"/>
      <c r="CE16" s="332"/>
      <c r="CF16" s="332"/>
      <c r="CG16" s="332"/>
      <c r="CH16" s="332"/>
      <c r="CI16" s="332"/>
      <c r="CJ16" s="332"/>
      <c r="CK16" s="332"/>
      <c r="CL16" s="332"/>
      <c r="CM16" s="332"/>
      <c r="CN16" s="332"/>
      <c r="CO16" s="332"/>
      <c r="CP16" s="332"/>
      <c r="CQ16" s="332"/>
      <c r="CR16" s="332"/>
      <c r="CS16" s="332"/>
      <c r="CT16" s="332"/>
      <c r="CU16" s="332"/>
      <c r="CV16" s="332"/>
      <c r="CW16" s="332"/>
      <c r="CX16" s="332"/>
      <c r="CY16" s="332"/>
      <c r="CZ16" s="332"/>
      <c r="DA16" s="332"/>
      <c r="DB16" s="332"/>
      <c r="DC16" s="332"/>
      <c r="DD16" s="332"/>
      <c r="DE16" s="332"/>
      <c r="DF16" s="242"/>
      <c r="DG16" s="242"/>
      <c r="DH16" s="242"/>
      <c r="DI16" s="242"/>
      <c r="DJ16" s="242"/>
      <c r="DK16" s="242"/>
      <c r="DL16" s="242"/>
      <c r="DM16" s="242"/>
      <c r="DN16" s="242"/>
      <c r="DO16" s="242"/>
      <c r="DP16" s="242"/>
      <c r="DQ16" s="242"/>
      <c r="DR16" s="242"/>
      <c r="DS16" s="242"/>
      <c r="DT16" s="242"/>
      <c r="DU16" s="242"/>
      <c r="DV16" s="242"/>
      <c r="DW16" s="242"/>
    </row>
    <row r="17" spans="1:351" s="241" customFormat="1" x14ac:dyDescent="0.15">
      <c r="A17" s="243"/>
      <c r="B17" s="332"/>
      <c r="C17" s="332"/>
      <c r="D17" s="332"/>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2"/>
      <c r="BD17" s="332"/>
      <c r="BE17" s="332"/>
      <c r="BF17" s="332"/>
      <c r="BG17" s="332"/>
      <c r="BH17" s="332"/>
      <c r="BI17" s="332"/>
      <c r="BJ17" s="332"/>
      <c r="BK17" s="332"/>
      <c r="BL17" s="332"/>
      <c r="BM17" s="332"/>
      <c r="BN17" s="332"/>
      <c r="BO17" s="332"/>
      <c r="BP17" s="332"/>
      <c r="BQ17" s="332"/>
      <c r="BR17" s="332"/>
      <c r="BS17" s="332"/>
      <c r="BT17" s="332"/>
      <c r="BU17" s="332"/>
      <c r="BV17" s="332"/>
      <c r="BW17" s="332"/>
      <c r="BX17" s="332"/>
      <c r="BY17" s="332"/>
      <c r="BZ17" s="332"/>
      <c r="CA17" s="332"/>
      <c r="CB17" s="332"/>
      <c r="CC17" s="332"/>
      <c r="CD17" s="332"/>
      <c r="CE17" s="332"/>
      <c r="CF17" s="332"/>
      <c r="CG17" s="332"/>
      <c r="CH17" s="332"/>
      <c r="CI17" s="332"/>
      <c r="CJ17" s="332"/>
      <c r="CK17" s="332"/>
      <c r="CL17" s="332"/>
      <c r="CM17" s="332"/>
      <c r="CN17" s="332"/>
      <c r="CO17" s="332"/>
      <c r="CP17" s="332"/>
      <c r="CQ17" s="332"/>
      <c r="CR17" s="332"/>
      <c r="CS17" s="332"/>
      <c r="CT17" s="332"/>
      <c r="CU17" s="332"/>
      <c r="CV17" s="332"/>
      <c r="CW17" s="332"/>
      <c r="CX17" s="332"/>
      <c r="CY17" s="332"/>
      <c r="CZ17" s="332"/>
      <c r="DA17" s="332"/>
      <c r="DB17" s="332"/>
      <c r="DC17" s="332"/>
      <c r="DD17" s="332"/>
      <c r="DE17" s="332"/>
      <c r="DF17" s="242"/>
      <c r="DG17" s="242"/>
      <c r="DH17" s="242"/>
      <c r="DI17" s="242"/>
      <c r="DJ17" s="242"/>
      <c r="DK17" s="242"/>
      <c r="DL17" s="242"/>
      <c r="DM17" s="242"/>
      <c r="DN17" s="242"/>
      <c r="DO17" s="242"/>
      <c r="DP17" s="242"/>
      <c r="DQ17" s="242"/>
      <c r="DR17" s="242"/>
      <c r="DS17" s="242"/>
      <c r="DT17" s="242"/>
      <c r="DU17" s="242"/>
      <c r="DV17" s="242"/>
      <c r="DW17" s="242"/>
    </row>
    <row r="18" spans="1:351" s="241" customFormat="1" x14ac:dyDescent="0.15">
      <c r="A18" s="243"/>
      <c r="B18" s="332"/>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2"/>
      <c r="BH18" s="332"/>
      <c r="BI18" s="332"/>
      <c r="BJ18" s="332"/>
      <c r="BK18" s="332"/>
      <c r="BL18" s="332"/>
      <c r="BM18" s="332"/>
      <c r="BN18" s="332"/>
      <c r="BO18" s="332"/>
      <c r="BP18" s="332"/>
      <c r="BQ18" s="332"/>
      <c r="BR18" s="332"/>
      <c r="BS18" s="332"/>
      <c r="BT18" s="332"/>
      <c r="BU18" s="332"/>
      <c r="BV18" s="332"/>
      <c r="BW18" s="332"/>
      <c r="BX18" s="332"/>
      <c r="BY18" s="332"/>
      <c r="BZ18" s="332"/>
      <c r="CA18" s="332"/>
      <c r="CB18" s="332"/>
      <c r="CC18" s="332"/>
      <c r="CD18" s="332"/>
      <c r="CE18" s="332"/>
      <c r="CF18" s="332"/>
      <c r="CG18" s="332"/>
      <c r="CH18" s="332"/>
      <c r="CI18" s="332"/>
      <c r="CJ18" s="332"/>
      <c r="CK18" s="332"/>
      <c r="CL18" s="332"/>
      <c r="CM18" s="332"/>
      <c r="CN18" s="332"/>
      <c r="CO18" s="332"/>
      <c r="CP18" s="332"/>
      <c r="CQ18" s="332"/>
      <c r="CR18" s="332"/>
      <c r="CS18" s="332"/>
      <c r="CT18" s="332"/>
      <c r="CU18" s="332"/>
      <c r="CV18" s="332"/>
      <c r="CW18" s="332"/>
      <c r="CX18" s="332"/>
      <c r="CY18" s="332"/>
      <c r="CZ18" s="332"/>
      <c r="DA18" s="332"/>
      <c r="DB18" s="332"/>
      <c r="DC18" s="332"/>
      <c r="DD18" s="332"/>
      <c r="DE18" s="332"/>
      <c r="DF18" s="242"/>
      <c r="DG18" s="242"/>
      <c r="DH18" s="242"/>
      <c r="DI18" s="242"/>
      <c r="DJ18" s="242"/>
      <c r="DK18" s="242"/>
      <c r="DL18" s="242"/>
      <c r="DM18" s="242"/>
      <c r="DN18" s="242"/>
      <c r="DO18" s="242"/>
      <c r="DP18" s="242"/>
      <c r="DQ18" s="242"/>
      <c r="DR18" s="242"/>
      <c r="DS18" s="242"/>
      <c r="DT18" s="242"/>
      <c r="DU18" s="242"/>
      <c r="DV18" s="242"/>
      <c r="DW18" s="242"/>
    </row>
    <row r="19" spans="1:351" x14ac:dyDescent="0.15">
      <c r="DD19" s="243"/>
      <c r="DE19" s="243"/>
    </row>
    <row r="20" spans="1:351" x14ac:dyDescent="0.15">
      <c r="DD20" s="243"/>
      <c r="DE20" s="243"/>
    </row>
    <row r="21" spans="1:351" ht="17.25" x14ac:dyDescent="0.15">
      <c r="B21" s="333"/>
      <c r="C21" s="245"/>
      <c r="D21" s="245"/>
      <c r="E21" s="245"/>
      <c r="F21" s="245"/>
      <c r="G21" s="245"/>
      <c r="H21" s="245"/>
      <c r="I21" s="245"/>
      <c r="J21" s="245"/>
      <c r="K21" s="245"/>
      <c r="L21" s="245"/>
      <c r="M21" s="245"/>
      <c r="N21" s="334"/>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334"/>
      <c r="AU21" s="245"/>
      <c r="AV21" s="245"/>
      <c r="AW21" s="245"/>
      <c r="AX21" s="245"/>
      <c r="AY21" s="245"/>
      <c r="AZ21" s="245"/>
      <c r="BA21" s="245"/>
      <c r="BB21" s="245"/>
      <c r="BC21" s="245"/>
      <c r="BD21" s="245"/>
      <c r="BE21" s="245"/>
      <c r="BF21" s="334"/>
      <c r="BG21" s="245"/>
      <c r="BH21" s="245"/>
      <c r="BI21" s="245"/>
      <c r="BJ21" s="245"/>
      <c r="BK21" s="245"/>
      <c r="BL21" s="245"/>
      <c r="BM21" s="245"/>
      <c r="BN21" s="245"/>
      <c r="BO21" s="245"/>
      <c r="BP21" s="245"/>
      <c r="BQ21" s="245"/>
      <c r="BR21" s="334"/>
      <c r="BS21" s="245"/>
      <c r="BT21" s="245"/>
      <c r="BU21" s="245"/>
      <c r="BV21" s="245"/>
      <c r="BW21" s="245"/>
      <c r="BX21" s="245"/>
      <c r="BY21" s="245"/>
      <c r="BZ21" s="245"/>
      <c r="CA21" s="245"/>
      <c r="CB21" s="245"/>
      <c r="CC21" s="245"/>
      <c r="CD21" s="334"/>
      <c r="CE21" s="245"/>
      <c r="CF21" s="245"/>
      <c r="CG21" s="245"/>
      <c r="CH21" s="245"/>
      <c r="CI21" s="245"/>
      <c r="CJ21" s="245"/>
      <c r="CK21" s="245"/>
      <c r="CL21" s="245"/>
      <c r="CM21" s="245"/>
      <c r="CN21" s="245"/>
      <c r="CO21" s="245"/>
      <c r="CP21" s="334"/>
      <c r="CQ21" s="245"/>
      <c r="CR21" s="245"/>
      <c r="CS21" s="245"/>
      <c r="CT21" s="245"/>
      <c r="CU21" s="245"/>
      <c r="CV21" s="245"/>
      <c r="CW21" s="245"/>
      <c r="CX21" s="245"/>
      <c r="CY21" s="245"/>
      <c r="CZ21" s="245"/>
      <c r="DA21" s="245"/>
      <c r="DB21" s="334"/>
      <c r="DC21" s="245"/>
      <c r="DD21" s="246"/>
      <c r="DE21" s="243"/>
      <c r="MM21" s="335"/>
    </row>
    <row r="22" spans="1:351" ht="17.25" x14ac:dyDescent="0.15">
      <c r="B22" s="247"/>
      <c r="MM22" s="335"/>
    </row>
    <row r="23" spans="1:351" x14ac:dyDescent="0.15">
      <c r="B23" s="247"/>
    </row>
    <row r="24" spans="1:351" x14ac:dyDescent="0.15">
      <c r="B24" s="247"/>
    </row>
    <row r="25" spans="1:351" x14ac:dyDescent="0.15">
      <c r="B25" s="247"/>
    </row>
    <row r="26" spans="1:351" x14ac:dyDescent="0.15">
      <c r="B26" s="247"/>
    </row>
    <row r="27" spans="1:351" x14ac:dyDescent="0.15">
      <c r="B27" s="247"/>
    </row>
    <row r="28" spans="1:351" x14ac:dyDescent="0.15">
      <c r="B28" s="247"/>
    </row>
    <row r="29" spans="1:351" x14ac:dyDescent="0.15">
      <c r="B29" s="247"/>
    </row>
    <row r="30" spans="1:351" x14ac:dyDescent="0.15">
      <c r="B30" s="247"/>
    </row>
    <row r="31" spans="1:351" x14ac:dyDescent="0.15">
      <c r="B31" s="247"/>
    </row>
    <row r="32" spans="1:351" x14ac:dyDescent="0.15">
      <c r="B32" s="247"/>
    </row>
    <row r="33" spans="2:109" x14ac:dyDescent="0.15">
      <c r="B33" s="247"/>
    </row>
    <row r="34" spans="2:109" x14ac:dyDescent="0.15">
      <c r="B34" s="247"/>
    </row>
    <row r="35" spans="2:109" x14ac:dyDescent="0.15">
      <c r="B35" s="247"/>
    </row>
    <row r="36" spans="2:109" x14ac:dyDescent="0.15">
      <c r="B36" s="247"/>
    </row>
    <row r="37" spans="2:109" x14ac:dyDescent="0.15">
      <c r="B37" s="247"/>
    </row>
    <row r="38" spans="2:109" x14ac:dyDescent="0.15">
      <c r="B38" s="247"/>
    </row>
    <row r="39" spans="2:109" x14ac:dyDescent="0.15">
      <c r="B39" s="328"/>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299"/>
      <c r="BR39" s="299"/>
      <c r="BS39" s="299"/>
      <c r="BT39" s="299"/>
      <c r="BU39" s="299"/>
      <c r="BV39" s="299"/>
      <c r="BW39" s="299"/>
      <c r="BX39" s="299"/>
      <c r="BY39" s="299"/>
      <c r="BZ39" s="299"/>
      <c r="CA39" s="299"/>
      <c r="CB39" s="299"/>
      <c r="CC39" s="299"/>
      <c r="CD39" s="299"/>
      <c r="CE39" s="299"/>
      <c r="CF39" s="299"/>
      <c r="CG39" s="299"/>
      <c r="CH39" s="299"/>
      <c r="CI39" s="299"/>
      <c r="CJ39" s="299"/>
      <c r="CK39" s="299"/>
      <c r="CL39" s="299"/>
      <c r="CM39" s="299"/>
      <c r="CN39" s="299"/>
      <c r="CO39" s="299"/>
      <c r="CP39" s="299"/>
      <c r="CQ39" s="299"/>
      <c r="CR39" s="299"/>
      <c r="CS39" s="299"/>
      <c r="CT39" s="299"/>
      <c r="CU39" s="299"/>
      <c r="CV39" s="299"/>
      <c r="CW39" s="299"/>
      <c r="CX39" s="299"/>
      <c r="CY39" s="299"/>
      <c r="CZ39" s="299"/>
      <c r="DA39" s="299"/>
      <c r="DB39" s="299"/>
      <c r="DC39" s="299"/>
      <c r="DD39" s="329"/>
    </row>
    <row r="40" spans="2:109" x14ac:dyDescent="0.15">
      <c r="B40" s="336"/>
      <c r="DD40" s="336"/>
      <c r="DE40" s="243"/>
    </row>
    <row r="41" spans="2:109" ht="17.25" x14ac:dyDescent="0.15">
      <c r="B41" s="244" t="s">
        <v>592</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c r="CK41" s="245"/>
      <c r="CL41" s="245"/>
      <c r="CM41" s="245"/>
      <c r="CN41" s="245"/>
      <c r="CO41" s="245"/>
      <c r="CP41" s="245"/>
      <c r="CQ41" s="245"/>
      <c r="CR41" s="245"/>
      <c r="CS41" s="245"/>
      <c r="CT41" s="245"/>
      <c r="CU41" s="245"/>
      <c r="CV41" s="245"/>
      <c r="CW41" s="245"/>
      <c r="CX41" s="245"/>
      <c r="CY41" s="245"/>
      <c r="CZ41" s="245"/>
      <c r="DA41" s="245"/>
      <c r="DB41" s="245"/>
      <c r="DC41" s="245"/>
      <c r="DD41" s="246"/>
    </row>
    <row r="42" spans="2:109" x14ac:dyDescent="0.15">
      <c r="B42" s="247"/>
      <c r="G42" s="337"/>
      <c r="I42" s="338"/>
      <c r="J42" s="338"/>
      <c r="K42" s="338"/>
      <c r="AM42" s="337"/>
      <c r="AN42" s="337" t="s">
        <v>593</v>
      </c>
      <c r="AP42" s="338"/>
      <c r="AQ42" s="338"/>
      <c r="AR42" s="338"/>
      <c r="AY42" s="337"/>
      <c r="BA42" s="338"/>
      <c r="BB42" s="338"/>
      <c r="BC42" s="338"/>
      <c r="BK42" s="337"/>
      <c r="BM42" s="338"/>
      <c r="BN42" s="338"/>
      <c r="BO42" s="338"/>
      <c r="BW42" s="337"/>
      <c r="BY42" s="338"/>
      <c r="BZ42" s="338"/>
      <c r="CA42" s="338"/>
      <c r="CI42" s="337"/>
      <c r="CK42" s="338"/>
      <c r="CL42" s="338"/>
      <c r="CM42" s="338"/>
      <c r="CU42" s="337"/>
      <c r="CW42" s="338"/>
      <c r="CX42" s="338"/>
      <c r="CY42" s="338"/>
    </row>
    <row r="43" spans="2:109" ht="13.5" customHeight="1" x14ac:dyDescent="0.15">
      <c r="B43" s="247"/>
      <c r="AN43" s="1194" t="s">
        <v>594</v>
      </c>
      <c r="AO43" s="1195"/>
      <c r="AP43" s="1195"/>
      <c r="AQ43" s="1195"/>
      <c r="AR43" s="1195"/>
      <c r="AS43" s="1195"/>
      <c r="AT43" s="1195"/>
      <c r="AU43" s="1195"/>
      <c r="AV43" s="1195"/>
      <c r="AW43" s="1195"/>
      <c r="AX43" s="1195"/>
      <c r="AY43" s="1195"/>
      <c r="AZ43" s="1195"/>
      <c r="BA43" s="1195"/>
      <c r="BB43" s="1195"/>
      <c r="BC43" s="1195"/>
      <c r="BD43" s="1195"/>
      <c r="BE43" s="1195"/>
      <c r="BF43" s="1195"/>
      <c r="BG43" s="1195"/>
      <c r="BH43" s="1195"/>
      <c r="BI43" s="1195"/>
      <c r="BJ43" s="1195"/>
      <c r="BK43" s="1195"/>
      <c r="BL43" s="1195"/>
      <c r="BM43" s="1195"/>
      <c r="BN43" s="1195"/>
      <c r="BO43" s="1195"/>
      <c r="BP43" s="1195"/>
      <c r="BQ43" s="1195"/>
      <c r="BR43" s="1195"/>
      <c r="BS43" s="1195"/>
      <c r="BT43" s="1195"/>
      <c r="BU43" s="1195"/>
      <c r="BV43" s="1195"/>
      <c r="BW43" s="1195"/>
      <c r="BX43" s="1195"/>
      <c r="BY43" s="1195"/>
      <c r="BZ43" s="1195"/>
      <c r="CA43" s="1195"/>
      <c r="CB43" s="1195"/>
      <c r="CC43" s="1195"/>
      <c r="CD43" s="1195"/>
      <c r="CE43" s="1195"/>
      <c r="CF43" s="1195"/>
      <c r="CG43" s="1195"/>
      <c r="CH43" s="1195"/>
      <c r="CI43" s="1195"/>
      <c r="CJ43" s="1195"/>
      <c r="CK43" s="1195"/>
      <c r="CL43" s="1195"/>
      <c r="CM43" s="1195"/>
      <c r="CN43" s="1195"/>
      <c r="CO43" s="1195"/>
      <c r="CP43" s="1195"/>
      <c r="CQ43" s="1195"/>
      <c r="CR43" s="1195"/>
      <c r="CS43" s="1195"/>
      <c r="CT43" s="1195"/>
      <c r="CU43" s="1195"/>
      <c r="CV43" s="1195"/>
      <c r="CW43" s="1195"/>
      <c r="CX43" s="1195"/>
      <c r="CY43" s="1195"/>
      <c r="CZ43" s="1195"/>
      <c r="DA43" s="1195"/>
      <c r="DB43" s="1195"/>
      <c r="DC43" s="1196"/>
    </row>
    <row r="44" spans="2:109" x14ac:dyDescent="0.15">
      <c r="B44" s="247"/>
      <c r="AN44" s="1197"/>
      <c r="AO44" s="1198"/>
      <c r="AP44" s="1198"/>
      <c r="AQ44" s="1198"/>
      <c r="AR44" s="1198"/>
      <c r="AS44" s="1198"/>
      <c r="AT44" s="1198"/>
      <c r="AU44" s="1198"/>
      <c r="AV44" s="1198"/>
      <c r="AW44" s="1198"/>
      <c r="AX44" s="1198"/>
      <c r="AY44" s="1198"/>
      <c r="AZ44" s="1198"/>
      <c r="BA44" s="1198"/>
      <c r="BB44" s="1198"/>
      <c r="BC44" s="1198"/>
      <c r="BD44" s="1198"/>
      <c r="BE44" s="1198"/>
      <c r="BF44" s="1198"/>
      <c r="BG44" s="1198"/>
      <c r="BH44" s="1198"/>
      <c r="BI44" s="1198"/>
      <c r="BJ44" s="1198"/>
      <c r="BK44" s="1198"/>
      <c r="BL44" s="1198"/>
      <c r="BM44" s="1198"/>
      <c r="BN44" s="1198"/>
      <c r="BO44" s="1198"/>
      <c r="BP44" s="1198"/>
      <c r="BQ44" s="1198"/>
      <c r="BR44" s="1198"/>
      <c r="BS44" s="1198"/>
      <c r="BT44" s="1198"/>
      <c r="BU44" s="1198"/>
      <c r="BV44" s="1198"/>
      <c r="BW44" s="1198"/>
      <c r="BX44" s="1198"/>
      <c r="BY44" s="1198"/>
      <c r="BZ44" s="1198"/>
      <c r="CA44" s="1198"/>
      <c r="CB44" s="1198"/>
      <c r="CC44" s="1198"/>
      <c r="CD44" s="1198"/>
      <c r="CE44" s="1198"/>
      <c r="CF44" s="1198"/>
      <c r="CG44" s="1198"/>
      <c r="CH44" s="1198"/>
      <c r="CI44" s="1198"/>
      <c r="CJ44" s="1198"/>
      <c r="CK44" s="1198"/>
      <c r="CL44" s="1198"/>
      <c r="CM44" s="1198"/>
      <c r="CN44" s="1198"/>
      <c r="CO44" s="1198"/>
      <c r="CP44" s="1198"/>
      <c r="CQ44" s="1198"/>
      <c r="CR44" s="1198"/>
      <c r="CS44" s="1198"/>
      <c r="CT44" s="1198"/>
      <c r="CU44" s="1198"/>
      <c r="CV44" s="1198"/>
      <c r="CW44" s="1198"/>
      <c r="CX44" s="1198"/>
      <c r="CY44" s="1198"/>
      <c r="CZ44" s="1198"/>
      <c r="DA44" s="1198"/>
      <c r="DB44" s="1198"/>
      <c r="DC44" s="1199"/>
    </row>
    <row r="45" spans="2:109" x14ac:dyDescent="0.15">
      <c r="B45" s="247"/>
      <c r="AN45" s="1197"/>
      <c r="AO45" s="1198"/>
      <c r="AP45" s="1198"/>
      <c r="AQ45" s="1198"/>
      <c r="AR45" s="1198"/>
      <c r="AS45" s="1198"/>
      <c r="AT45" s="1198"/>
      <c r="AU45" s="1198"/>
      <c r="AV45" s="1198"/>
      <c r="AW45" s="1198"/>
      <c r="AX45" s="1198"/>
      <c r="AY45" s="1198"/>
      <c r="AZ45" s="1198"/>
      <c r="BA45" s="1198"/>
      <c r="BB45" s="1198"/>
      <c r="BC45" s="1198"/>
      <c r="BD45" s="1198"/>
      <c r="BE45" s="1198"/>
      <c r="BF45" s="1198"/>
      <c r="BG45" s="1198"/>
      <c r="BH45" s="1198"/>
      <c r="BI45" s="1198"/>
      <c r="BJ45" s="1198"/>
      <c r="BK45" s="1198"/>
      <c r="BL45" s="1198"/>
      <c r="BM45" s="1198"/>
      <c r="BN45" s="1198"/>
      <c r="BO45" s="1198"/>
      <c r="BP45" s="1198"/>
      <c r="BQ45" s="1198"/>
      <c r="BR45" s="1198"/>
      <c r="BS45" s="1198"/>
      <c r="BT45" s="1198"/>
      <c r="BU45" s="1198"/>
      <c r="BV45" s="1198"/>
      <c r="BW45" s="1198"/>
      <c r="BX45" s="1198"/>
      <c r="BY45" s="1198"/>
      <c r="BZ45" s="1198"/>
      <c r="CA45" s="1198"/>
      <c r="CB45" s="1198"/>
      <c r="CC45" s="1198"/>
      <c r="CD45" s="1198"/>
      <c r="CE45" s="1198"/>
      <c r="CF45" s="1198"/>
      <c r="CG45" s="1198"/>
      <c r="CH45" s="1198"/>
      <c r="CI45" s="1198"/>
      <c r="CJ45" s="1198"/>
      <c r="CK45" s="1198"/>
      <c r="CL45" s="1198"/>
      <c r="CM45" s="1198"/>
      <c r="CN45" s="1198"/>
      <c r="CO45" s="1198"/>
      <c r="CP45" s="1198"/>
      <c r="CQ45" s="1198"/>
      <c r="CR45" s="1198"/>
      <c r="CS45" s="1198"/>
      <c r="CT45" s="1198"/>
      <c r="CU45" s="1198"/>
      <c r="CV45" s="1198"/>
      <c r="CW45" s="1198"/>
      <c r="CX45" s="1198"/>
      <c r="CY45" s="1198"/>
      <c r="CZ45" s="1198"/>
      <c r="DA45" s="1198"/>
      <c r="DB45" s="1198"/>
      <c r="DC45" s="1199"/>
    </row>
    <row r="46" spans="2:109" x14ac:dyDescent="0.15">
      <c r="B46" s="247"/>
      <c r="AN46" s="1197"/>
      <c r="AO46" s="1198"/>
      <c r="AP46" s="1198"/>
      <c r="AQ46" s="1198"/>
      <c r="AR46" s="1198"/>
      <c r="AS46" s="1198"/>
      <c r="AT46" s="1198"/>
      <c r="AU46" s="1198"/>
      <c r="AV46" s="1198"/>
      <c r="AW46" s="1198"/>
      <c r="AX46" s="1198"/>
      <c r="AY46" s="1198"/>
      <c r="AZ46" s="1198"/>
      <c r="BA46" s="1198"/>
      <c r="BB46" s="1198"/>
      <c r="BC46" s="1198"/>
      <c r="BD46" s="1198"/>
      <c r="BE46" s="1198"/>
      <c r="BF46" s="1198"/>
      <c r="BG46" s="1198"/>
      <c r="BH46" s="1198"/>
      <c r="BI46" s="1198"/>
      <c r="BJ46" s="1198"/>
      <c r="BK46" s="1198"/>
      <c r="BL46" s="1198"/>
      <c r="BM46" s="1198"/>
      <c r="BN46" s="1198"/>
      <c r="BO46" s="1198"/>
      <c r="BP46" s="1198"/>
      <c r="BQ46" s="1198"/>
      <c r="BR46" s="1198"/>
      <c r="BS46" s="1198"/>
      <c r="BT46" s="1198"/>
      <c r="BU46" s="1198"/>
      <c r="BV46" s="1198"/>
      <c r="BW46" s="1198"/>
      <c r="BX46" s="1198"/>
      <c r="BY46" s="1198"/>
      <c r="BZ46" s="1198"/>
      <c r="CA46" s="1198"/>
      <c r="CB46" s="1198"/>
      <c r="CC46" s="1198"/>
      <c r="CD46" s="1198"/>
      <c r="CE46" s="1198"/>
      <c r="CF46" s="1198"/>
      <c r="CG46" s="1198"/>
      <c r="CH46" s="1198"/>
      <c r="CI46" s="1198"/>
      <c r="CJ46" s="1198"/>
      <c r="CK46" s="1198"/>
      <c r="CL46" s="1198"/>
      <c r="CM46" s="1198"/>
      <c r="CN46" s="1198"/>
      <c r="CO46" s="1198"/>
      <c r="CP46" s="1198"/>
      <c r="CQ46" s="1198"/>
      <c r="CR46" s="1198"/>
      <c r="CS46" s="1198"/>
      <c r="CT46" s="1198"/>
      <c r="CU46" s="1198"/>
      <c r="CV46" s="1198"/>
      <c r="CW46" s="1198"/>
      <c r="CX46" s="1198"/>
      <c r="CY46" s="1198"/>
      <c r="CZ46" s="1198"/>
      <c r="DA46" s="1198"/>
      <c r="DB46" s="1198"/>
      <c r="DC46" s="1199"/>
    </row>
    <row r="47" spans="2:109" x14ac:dyDescent="0.15">
      <c r="B47" s="247"/>
      <c r="AN47" s="1200"/>
      <c r="AO47" s="1201"/>
      <c r="AP47" s="1201"/>
      <c r="AQ47" s="1201"/>
      <c r="AR47" s="1201"/>
      <c r="AS47" s="1201"/>
      <c r="AT47" s="1201"/>
      <c r="AU47" s="1201"/>
      <c r="AV47" s="1201"/>
      <c r="AW47" s="1201"/>
      <c r="AX47" s="1201"/>
      <c r="AY47" s="1201"/>
      <c r="AZ47" s="1201"/>
      <c r="BA47" s="1201"/>
      <c r="BB47" s="1201"/>
      <c r="BC47" s="1201"/>
      <c r="BD47" s="1201"/>
      <c r="BE47" s="1201"/>
      <c r="BF47" s="1201"/>
      <c r="BG47" s="1201"/>
      <c r="BH47" s="1201"/>
      <c r="BI47" s="1201"/>
      <c r="BJ47" s="1201"/>
      <c r="BK47" s="1201"/>
      <c r="BL47" s="1201"/>
      <c r="BM47" s="1201"/>
      <c r="BN47" s="1201"/>
      <c r="BO47" s="1201"/>
      <c r="BP47" s="1201"/>
      <c r="BQ47" s="1201"/>
      <c r="BR47" s="1201"/>
      <c r="BS47" s="1201"/>
      <c r="BT47" s="1201"/>
      <c r="BU47" s="1201"/>
      <c r="BV47" s="1201"/>
      <c r="BW47" s="1201"/>
      <c r="BX47" s="1201"/>
      <c r="BY47" s="1201"/>
      <c r="BZ47" s="1201"/>
      <c r="CA47" s="1201"/>
      <c r="CB47" s="1201"/>
      <c r="CC47" s="1201"/>
      <c r="CD47" s="1201"/>
      <c r="CE47" s="1201"/>
      <c r="CF47" s="1201"/>
      <c r="CG47" s="1201"/>
      <c r="CH47" s="1201"/>
      <c r="CI47" s="1201"/>
      <c r="CJ47" s="1201"/>
      <c r="CK47" s="1201"/>
      <c r="CL47" s="1201"/>
      <c r="CM47" s="1201"/>
      <c r="CN47" s="1201"/>
      <c r="CO47" s="1201"/>
      <c r="CP47" s="1201"/>
      <c r="CQ47" s="1201"/>
      <c r="CR47" s="1201"/>
      <c r="CS47" s="1201"/>
      <c r="CT47" s="1201"/>
      <c r="CU47" s="1201"/>
      <c r="CV47" s="1201"/>
      <c r="CW47" s="1201"/>
      <c r="CX47" s="1201"/>
      <c r="CY47" s="1201"/>
      <c r="CZ47" s="1201"/>
      <c r="DA47" s="1201"/>
      <c r="DB47" s="1201"/>
      <c r="DC47" s="1202"/>
    </row>
    <row r="48" spans="2:109" x14ac:dyDescent="0.15">
      <c r="B48" s="247"/>
      <c r="H48" s="339"/>
      <c r="I48" s="339"/>
      <c r="J48" s="339"/>
      <c r="AN48" s="339"/>
      <c r="AO48" s="339"/>
      <c r="AP48" s="339"/>
      <c r="AZ48" s="339"/>
      <c r="BA48" s="339"/>
      <c r="BB48" s="339"/>
      <c r="BL48" s="339"/>
      <c r="BM48" s="339"/>
      <c r="BN48" s="339"/>
      <c r="BX48" s="339"/>
      <c r="BY48" s="339"/>
      <c r="BZ48" s="339"/>
      <c r="CJ48" s="339"/>
      <c r="CK48" s="339"/>
      <c r="CL48" s="339"/>
      <c r="CV48" s="339"/>
      <c r="CW48" s="339"/>
      <c r="CX48" s="339"/>
    </row>
    <row r="49" spans="1:109" x14ac:dyDescent="0.15">
      <c r="B49" s="247"/>
      <c r="AN49" s="243" t="s">
        <v>595</v>
      </c>
    </row>
    <row r="50" spans="1:109" x14ac:dyDescent="0.15">
      <c r="B50" s="247"/>
      <c r="G50" s="1187"/>
      <c r="H50" s="1187"/>
      <c r="I50" s="1187"/>
      <c r="J50" s="1187"/>
      <c r="K50" s="340"/>
      <c r="L50" s="340"/>
      <c r="M50" s="341"/>
      <c r="N50" s="341"/>
      <c r="AN50" s="1190"/>
      <c r="AO50" s="1191"/>
      <c r="AP50" s="1191"/>
      <c r="AQ50" s="1191"/>
      <c r="AR50" s="1191"/>
      <c r="AS50" s="1191"/>
      <c r="AT50" s="1191"/>
      <c r="AU50" s="1191"/>
      <c r="AV50" s="1191"/>
      <c r="AW50" s="1191"/>
      <c r="AX50" s="1191"/>
      <c r="AY50" s="1191"/>
      <c r="AZ50" s="1191"/>
      <c r="BA50" s="1191"/>
      <c r="BB50" s="1191"/>
      <c r="BC50" s="1191"/>
      <c r="BD50" s="1191"/>
      <c r="BE50" s="1191"/>
      <c r="BF50" s="1191"/>
      <c r="BG50" s="1191"/>
      <c r="BH50" s="1191"/>
      <c r="BI50" s="1191"/>
      <c r="BJ50" s="1191"/>
      <c r="BK50" s="1191"/>
      <c r="BL50" s="1191"/>
      <c r="BM50" s="1191"/>
      <c r="BN50" s="1191"/>
      <c r="BO50" s="1192"/>
      <c r="BP50" s="1186" t="s">
        <v>545</v>
      </c>
      <c r="BQ50" s="1186"/>
      <c r="BR50" s="1186"/>
      <c r="BS50" s="1186"/>
      <c r="BT50" s="1186"/>
      <c r="BU50" s="1186"/>
      <c r="BV50" s="1186"/>
      <c r="BW50" s="1186"/>
      <c r="BX50" s="1186" t="s">
        <v>546</v>
      </c>
      <c r="BY50" s="1186"/>
      <c r="BZ50" s="1186"/>
      <c r="CA50" s="1186"/>
      <c r="CB50" s="1186"/>
      <c r="CC50" s="1186"/>
      <c r="CD50" s="1186"/>
      <c r="CE50" s="1186"/>
      <c r="CF50" s="1186" t="s">
        <v>547</v>
      </c>
      <c r="CG50" s="1186"/>
      <c r="CH50" s="1186"/>
      <c r="CI50" s="1186"/>
      <c r="CJ50" s="1186"/>
      <c r="CK50" s="1186"/>
      <c r="CL50" s="1186"/>
      <c r="CM50" s="1186"/>
      <c r="CN50" s="1186" t="s">
        <v>548</v>
      </c>
      <c r="CO50" s="1186"/>
      <c r="CP50" s="1186"/>
      <c r="CQ50" s="1186"/>
      <c r="CR50" s="1186"/>
      <c r="CS50" s="1186"/>
      <c r="CT50" s="1186"/>
      <c r="CU50" s="1186"/>
      <c r="CV50" s="1186" t="s">
        <v>549</v>
      </c>
      <c r="CW50" s="1186"/>
      <c r="CX50" s="1186"/>
      <c r="CY50" s="1186"/>
      <c r="CZ50" s="1186"/>
      <c r="DA50" s="1186"/>
      <c r="DB50" s="1186"/>
      <c r="DC50" s="1186"/>
    </row>
    <row r="51" spans="1:109" ht="13.5" customHeight="1" x14ac:dyDescent="0.15">
      <c r="B51" s="247"/>
      <c r="G51" s="1189"/>
      <c r="H51" s="1189"/>
      <c r="I51" s="1203"/>
      <c r="J51" s="1203"/>
      <c r="K51" s="1188"/>
      <c r="L51" s="1188"/>
      <c r="M51" s="1188"/>
      <c r="N51" s="1188"/>
      <c r="AM51" s="339"/>
      <c r="AN51" s="1184" t="s">
        <v>596</v>
      </c>
      <c r="AO51" s="1184"/>
      <c r="AP51" s="1184"/>
      <c r="AQ51" s="1184"/>
      <c r="AR51" s="1184"/>
      <c r="AS51" s="1184"/>
      <c r="AT51" s="1184"/>
      <c r="AU51" s="1184"/>
      <c r="AV51" s="1184"/>
      <c r="AW51" s="1184"/>
      <c r="AX51" s="1184"/>
      <c r="AY51" s="1184"/>
      <c r="AZ51" s="1184"/>
      <c r="BA51" s="1184"/>
      <c r="BB51" s="1184" t="s">
        <v>597</v>
      </c>
      <c r="BC51" s="1184"/>
      <c r="BD51" s="1184"/>
      <c r="BE51" s="1184"/>
      <c r="BF51" s="1184"/>
      <c r="BG51" s="1184"/>
      <c r="BH51" s="1184"/>
      <c r="BI51" s="1184"/>
      <c r="BJ51" s="1184"/>
      <c r="BK51" s="1184"/>
      <c r="BL51" s="1184"/>
      <c r="BM51" s="1184"/>
      <c r="BN51" s="1184"/>
      <c r="BO51" s="1184"/>
      <c r="BP51" s="1193"/>
      <c r="BQ51" s="1181"/>
      <c r="BR51" s="1181"/>
      <c r="BS51" s="1181"/>
      <c r="BT51" s="1181"/>
      <c r="BU51" s="1181"/>
      <c r="BV51" s="1181"/>
      <c r="BW51" s="1181"/>
      <c r="BX51" s="1193"/>
      <c r="BY51" s="1181"/>
      <c r="BZ51" s="1181"/>
      <c r="CA51" s="1181"/>
      <c r="CB51" s="1181"/>
      <c r="CC51" s="1181"/>
      <c r="CD51" s="1181"/>
      <c r="CE51" s="1181"/>
      <c r="CF51" s="1193"/>
      <c r="CG51" s="1181"/>
      <c r="CH51" s="1181"/>
      <c r="CI51" s="1181"/>
      <c r="CJ51" s="1181"/>
      <c r="CK51" s="1181"/>
      <c r="CL51" s="1181"/>
      <c r="CM51" s="1181"/>
      <c r="CN51" s="1181">
        <v>53</v>
      </c>
      <c r="CO51" s="1181"/>
      <c r="CP51" s="1181"/>
      <c r="CQ51" s="1181"/>
      <c r="CR51" s="1181"/>
      <c r="CS51" s="1181"/>
      <c r="CT51" s="1181"/>
      <c r="CU51" s="1181"/>
      <c r="CV51" s="1181">
        <v>55.7</v>
      </c>
      <c r="CW51" s="1181"/>
      <c r="CX51" s="1181"/>
      <c r="CY51" s="1181"/>
      <c r="CZ51" s="1181"/>
      <c r="DA51" s="1181"/>
      <c r="DB51" s="1181"/>
      <c r="DC51" s="1181"/>
    </row>
    <row r="52" spans="1:109" x14ac:dyDescent="0.15">
      <c r="B52" s="247"/>
      <c r="G52" s="1189"/>
      <c r="H52" s="1189"/>
      <c r="I52" s="1203"/>
      <c r="J52" s="1203"/>
      <c r="K52" s="1188"/>
      <c r="L52" s="1188"/>
      <c r="M52" s="1188"/>
      <c r="N52" s="1188"/>
      <c r="AM52" s="339"/>
      <c r="AN52" s="1184"/>
      <c r="AO52" s="1184"/>
      <c r="AP52" s="1184"/>
      <c r="AQ52" s="1184"/>
      <c r="AR52" s="1184"/>
      <c r="AS52" s="1184"/>
      <c r="AT52" s="1184"/>
      <c r="AU52" s="1184"/>
      <c r="AV52" s="1184"/>
      <c r="AW52" s="1184"/>
      <c r="AX52" s="1184"/>
      <c r="AY52" s="1184"/>
      <c r="AZ52" s="1184"/>
      <c r="BA52" s="1184"/>
      <c r="BB52" s="1184"/>
      <c r="BC52" s="1184"/>
      <c r="BD52" s="1184"/>
      <c r="BE52" s="1184"/>
      <c r="BF52" s="1184"/>
      <c r="BG52" s="1184"/>
      <c r="BH52" s="1184"/>
      <c r="BI52" s="1184"/>
      <c r="BJ52" s="1184"/>
      <c r="BK52" s="1184"/>
      <c r="BL52" s="1184"/>
      <c r="BM52" s="1184"/>
      <c r="BN52" s="1184"/>
      <c r="BO52" s="1184"/>
      <c r="BP52" s="1181"/>
      <c r="BQ52" s="1181"/>
      <c r="BR52" s="1181"/>
      <c r="BS52" s="1181"/>
      <c r="BT52" s="1181"/>
      <c r="BU52" s="1181"/>
      <c r="BV52" s="1181"/>
      <c r="BW52" s="1181"/>
      <c r="BX52" s="1181"/>
      <c r="BY52" s="1181"/>
      <c r="BZ52" s="1181"/>
      <c r="CA52" s="1181"/>
      <c r="CB52" s="1181"/>
      <c r="CC52" s="1181"/>
      <c r="CD52" s="1181"/>
      <c r="CE52" s="1181"/>
      <c r="CF52" s="1181"/>
      <c r="CG52" s="1181"/>
      <c r="CH52" s="1181"/>
      <c r="CI52" s="1181"/>
      <c r="CJ52" s="1181"/>
      <c r="CK52" s="1181"/>
      <c r="CL52" s="1181"/>
      <c r="CM52" s="1181"/>
      <c r="CN52" s="1181"/>
      <c r="CO52" s="1181"/>
      <c r="CP52" s="1181"/>
      <c r="CQ52" s="1181"/>
      <c r="CR52" s="1181"/>
      <c r="CS52" s="1181"/>
      <c r="CT52" s="1181"/>
      <c r="CU52" s="1181"/>
      <c r="CV52" s="1181"/>
      <c r="CW52" s="1181"/>
      <c r="CX52" s="1181"/>
      <c r="CY52" s="1181"/>
      <c r="CZ52" s="1181"/>
      <c r="DA52" s="1181"/>
      <c r="DB52" s="1181"/>
      <c r="DC52" s="1181"/>
    </row>
    <row r="53" spans="1:109" x14ac:dyDescent="0.15">
      <c r="A53" s="338"/>
      <c r="B53" s="247"/>
      <c r="G53" s="1189"/>
      <c r="H53" s="1189"/>
      <c r="I53" s="1187"/>
      <c r="J53" s="1187"/>
      <c r="K53" s="1188"/>
      <c r="L53" s="1188"/>
      <c r="M53" s="1188"/>
      <c r="N53" s="1188"/>
      <c r="AM53" s="339"/>
      <c r="AN53" s="1184"/>
      <c r="AO53" s="1184"/>
      <c r="AP53" s="1184"/>
      <c r="AQ53" s="1184"/>
      <c r="AR53" s="1184"/>
      <c r="AS53" s="1184"/>
      <c r="AT53" s="1184"/>
      <c r="AU53" s="1184"/>
      <c r="AV53" s="1184"/>
      <c r="AW53" s="1184"/>
      <c r="AX53" s="1184"/>
      <c r="AY53" s="1184"/>
      <c r="AZ53" s="1184"/>
      <c r="BA53" s="1184"/>
      <c r="BB53" s="1184" t="s">
        <v>598</v>
      </c>
      <c r="BC53" s="1184"/>
      <c r="BD53" s="1184"/>
      <c r="BE53" s="1184"/>
      <c r="BF53" s="1184"/>
      <c r="BG53" s="1184"/>
      <c r="BH53" s="1184"/>
      <c r="BI53" s="1184"/>
      <c r="BJ53" s="1184"/>
      <c r="BK53" s="1184"/>
      <c r="BL53" s="1184"/>
      <c r="BM53" s="1184"/>
      <c r="BN53" s="1184"/>
      <c r="BO53" s="1184"/>
      <c r="BP53" s="1193"/>
      <c r="BQ53" s="1181"/>
      <c r="BR53" s="1181"/>
      <c r="BS53" s="1181"/>
      <c r="BT53" s="1181"/>
      <c r="BU53" s="1181"/>
      <c r="BV53" s="1181"/>
      <c r="BW53" s="1181"/>
      <c r="BX53" s="1193"/>
      <c r="BY53" s="1181"/>
      <c r="BZ53" s="1181"/>
      <c r="CA53" s="1181"/>
      <c r="CB53" s="1181"/>
      <c r="CC53" s="1181"/>
      <c r="CD53" s="1181"/>
      <c r="CE53" s="1181"/>
      <c r="CF53" s="1193"/>
      <c r="CG53" s="1181"/>
      <c r="CH53" s="1181"/>
      <c r="CI53" s="1181"/>
      <c r="CJ53" s="1181"/>
      <c r="CK53" s="1181"/>
      <c r="CL53" s="1181"/>
      <c r="CM53" s="1181"/>
      <c r="CN53" s="1181">
        <v>52.5</v>
      </c>
      <c r="CO53" s="1181"/>
      <c r="CP53" s="1181"/>
      <c r="CQ53" s="1181"/>
      <c r="CR53" s="1181"/>
      <c r="CS53" s="1181"/>
      <c r="CT53" s="1181"/>
      <c r="CU53" s="1181"/>
      <c r="CV53" s="1181">
        <v>52.9</v>
      </c>
      <c r="CW53" s="1181"/>
      <c r="CX53" s="1181"/>
      <c r="CY53" s="1181"/>
      <c r="CZ53" s="1181"/>
      <c r="DA53" s="1181"/>
      <c r="DB53" s="1181"/>
      <c r="DC53" s="1181"/>
    </row>
    <row r="54" spans="1:109" x14ac:dyDescent="0.15">
      <c r="A54" s="338"/>
      <c r="B54" s="247"/>
      <c r="G54" s="1189"/>
      <c r="H54" s="1189"/>
      <c r="I54" s="1187"/>
      <c r="J54" s="1187"/>
      <c r="K54" s="1188"/>
      <c r="L54" s="1188"/>
      <c r="M54" s="1188"/>
      <c r="N54" s="1188"/>
      <c r="AM54" s="339"/>
      <c r="AN54" s="1184"/>
      <c r="AO54" s="1184"/>
      <c r="AP54" s="1184"/>
      <c r="AQ54" s="1184"/>
      <c r="AR54" s="1184"/>
      <c r="AS54" s="1184"/>
      <c r="AT54" s="1184"/>
      <c r="AU54" s="1184"/>
      <c r="AV54" s="1184"/>
      <c r="AW54" s="1184"/>
      <c r="AX54" s="1184"/>
      <c r="AY54" s="1184"/>
      <c r="AZ54" s="1184"/>
      <c r="BA54" s="1184"/>
      <c r="BB54" s="1184"/>
      <c r="BC54" s="1184"/>
      <c r="BD54" s="1184"/>
      <c r="BE54" s="1184"/>
      <c r="BF54" s="1184"/>
      <c r="BG54" s="1184"/>
      <c r="BH54" s="1184"/>
      <c r="BI54" s="1184"/>
      <c r="BJ54" s="1184"/>
      <c r="BK54" s="1184"/>
      <c r="BL54" s="1184"/>
      <c r="BM54" s="1184"/>
      <c r="BN54" s="1184"/>
      <c r="BO54" s="1184"/>
      <c r="BP54" s="1181"/>
      <c r="BQ54" s="1181"/>
      <c r="BR54" s="1181"/>
      <c r="BS54" s="1181"/>
      <c r="BT54" s="1181"/>
      <c r="BU54" s="1181"/>
      <c r="BV54" s="1181"/>
      <c r="BW54" s="1181"/>
      <c r="BX54" s="1181"/>
      <c r="BY54" s="1181"/>
      <c r="BZ54" s="1181"/>
      <c r="CA54" s="1181"/>
      <c r="CB54" s="1181"/>
      <c r="CC54" s="1181"/>
      <c r="CD54" s="1181"/>
      <c r="CE54" s="1181"/>
      <c r="CF54" s="1181"/>
      <c r="CG54" s="1181"/>
      <c r="CH54" s="1181"/>
      <c r="CI54" s="1181"/>
      <c r="CJ54" s="1181"/>
      <c r="CK54" s="1181"/>
      <c r="CL54" s="1181"/>
      <c r="CM54" s="1181"/>
      <c r="CN54" s="1181"/>
      <c r="CO54" s="1181"/>
      <c r="CP54" s="1181"/>
      <c r="CQ54" s="1181"/>
      <c r="CR54" s="1181"/>
      <c r="CS54" s="1181"/>
      <c r="CT54" s="1181"/>
      <c r="CU54" s="1181"/>
      <c r="CV54" s="1181"/>
      <c r="CW54" s="1181"/>
      <c r="CX54" s="1181"/>
      <c r="CY54" s="1181"/>
      <c r="CZ54" s="1181"/>
      <c r="DA54" s="1181"/>
      <c r="DB54" s="1181"/>
      <c r="DC54" s="1181"/>
    </row>
    <row r="55" spans="1:109" x14ac:dyDescent="0.15">
      <c r="A55" s="338"/>
      <c r="B55" s="247"/>
      <c r="G55" s="1187"/>
      <c r="H55" s="1187"/>
      <c r="I55" s="1187"/>
      <c r="J55" s="1187"/>
      <c r="K55" s="1188"/>
      <c r="L55" s="1188"/>
      <c r="M55" s="1188"/>
      <c r="N55" s="1188"/>
      <c r="AN55" s="1186" t="s">
        <v>599</v>
      </c>
      <c r="AO55" s="1186"/>
      <c r="AP55" s="1186"/>
      <c r="AQ55" s="1186"/>
      <c r="AR55" s="1186"/>
      <c r="AS55" s="1186"/>
      <c r="AT55" s="1186"/>
      <c r="AU55" s="1186"/>
      <c r="AV55" s="1186"/>
      <c r="AW55" s="1186"/>
      <c r="AX55" s="1186"/>
      <c r="AY55" s="1186"/>
      <c r="AZ55" s="1186"/>
      <c r="BA55" s="1186"/>
      <c r="BB55" s="1184" t="s">
        <v>597</v>
      </c>
      <c r="BC55" s="1184"/>
      <c r="BD55" s="1184"/>
      <c r="BE55" s="1184"/>
      <c r="BF55" s="1184"/>
      <c r="BG55" s="1184"/>
      <c r="BH55" s="1184"/>
      <c r="BI55" s="1184"/>
      <c r="BJ55" s="1184"/>
      <c r="BK55" s="1184"/>
      <c r="BL55" s="1184"/>
      <c r="BM55" s="1184"/>
      <c r="BN55" s="1184"/>
      <c r="BO55" s="1184"/>
      <c r="BP55" s="1193"/>
      <c r="BQ55" s="1181"/>
      <c r="BR55" s="1181"/>
      <c r="BS55" s="1181"/>
      <c r="BT55" s="1181"/>
      <c r="BU55" s="1181"/>
      <c r="BV55" s="1181"/>
      <c r="BW55" s="1181"/>
      <c r="BX55" s="1193"/>
      <c r="BY55" s="1181"/>
      <c r="BZ55" s="1181"/>
      <c r="CA55" s="1181"/>
      <c r="CB55" s="1181"/>
      <c r="CC55" s="1181"/>
      <c r="CD55" s="1181"/>
      <c r="CE55" s="1181"/>
      <c r="CF55" s="1193"/>
      <c r="CG55" s="1181"/>
      <c r="CH55" s="1181"/>
      <c r="CI55" s="1181"/>
      <c r="CJ55" s="1181"/>
      <c r="CK55" s="1181"/>
      <c r="CL55" s="1181"/>
      <c r="CM55" s="1181"/>
      <c r="CN55" s="1181">
        <v>27.1</v>
      </c>
      <c r="CO55" s="1181"/>
      <c r="CP55" s="1181"/>
      <c r="CQ55" s="1181"/>
      <c r="CR55" s="1181"/>
      <c r="CS55" s="1181"/>
      <c r="CT55" s="1181"/>
      <c r="CU55" s="1181"/>
      <c r="CV55" s="1181">
        <v>24.5</v>
      </c>
      <c r="CW55" s="1181"/>
      <c r="CX55" s="1181"/>
      <c r="CY55" s="1181"/>
      <c r="CZ55" s="1181"/>
      <c r="DA55" s="1181"/>
      <c r="DB55" s="1181"/>
      <c r="DC55" s="1181"/>
    </row>
    <row r="56" spans="1:109" x14ac:dyDescent="0.15">
      <c r="A56" s="338"/>
      <c r="B56" s="247"/>
      <c r="G56" s="1187"/>
      <c r="H56" s="1187"/>
      <c r="I56" s="1187"/>
      <c r="J56" s="1187"/>
      <c r="K56" s="1188"/>
      <c r="L56" s="1188"/>
      <c r="M56" s="1188"/>
      <c r="N56" s="1188"/>
      <c r="AN56" s="1186"/>
      <c r="AO56" s="1186"/>
      <c r="AP56" s="1186"/>
      <c r="AQ56" s="1186"/>
      <c r="AR56" s="1186"/>
      <c r="AS56" s="1186"/>
      <c r="AT56" s="1186"/>
      <c r="AU56" s="1186"/>
      <c r="AV56" s="1186"/>
      <c r="AW56" s="1186"/>
      <c r="AX56" s="1186"/>
      <c r="AY56" s="1186"/>
      <c r="AZ56" s="1186"/>
      <c r="BA56" s="1186"/>
      <c r="BB56" s="1184"/>
      <c r="BC56" s="1184"/>
      <c r="BD56" s="1184"/>
      <c r="BE56" s="1184"/>
      <c r="BF56" s="1184"/>
      <c r="BG56" s="1184"/>
      <c r="BH56" s="1184"/>
      <c r="BI56" s="1184"/>
      <c r="BJ56" s="1184"/>
      <c r="BK56" s="1184"/>
      <c r="BL56" s="1184"/>
      <c r="BM56" s="1184"/>
      <c r="BN56" s="1184"/>
      <c r="BO56" s="1184"/>
      <c r="BP56" s="1181"/>
      <c r="BQ56" s="1181"/>
      <c r="BR56" s="1181"/>
      <c r="BS56" s="1181"/>
      <c r="BT56" s="1181"/>
      <c r="BU56" s="1181"/>
      <c r="BV56" s="1181"/>
      <c r="BW56" s="1181"/>
      <c r="BX56" s="1181"/>
      <c r="BY56" s="1181"/>
      <c r="BZ56" s="1181"/>
      <c r="CA56" s="1181"/>
      <c r="CB56" s="1181"/>
      <c r="CC56" s="1181"/>
      <c r="CD56" s="1181"/>
      <c r="CE56" s="1181"/>
      <c r="CF56" s="1181"/>
      <c r="CG56" s="1181"/>
      <c r="CH56" s="1181"/>
      <c r="CI56" s="1181"/>
      <c r="CJ56" s="1181"/>
      <c r="CK56" s="1181"/>
      <c r="CL56" s="1181"/>
      <c r="CM56" s="1181"/>
      <c r="CN56" s="1181"/>
      <c r="CO56" s="1181"/>
      <c r="CP56" s="1181"/>
      <c r="CQ56" s="1181"/>
      <c r="CR56" s="1181"/>
      <c r="CS56" s="1181"/>
      <c r="CT56" s="1181"/>
      <c r="CU56" s="1181"/>
      <c r="CV56" s="1181"/>
      <c r="CW56" s="1181"/>
      <c r="CX56" s="1181"/>
      <c r="CY56" s="1181"/>
      <c r="CZ56" s="1181"/>
      <c r="DA56" s="1181"/>
      <c r="DB56" s="1181"/>
      <c r="DC56" s="1181"/>
    </row>
    <row r="57" spans="1:109" s="338" customFormat="1" x14ac:dyDescent="0.15">
      <c r="B57" s="342"/>
      <c r="G57" s="1187"/>
      <c r="H57" s="1187"/>
      <c r="I57" s="1182"/>
      <c r="J57" s="1182"/>
      <c r="K57" s="1188"/>
      <c r="L57" s="1188"/>
      <c r="M57" s="1188"/>
      <c r="N57" s="1188"/>
      <c r="AM57" s="243"/>
      <c r="AN57" s="1186"/>
      <c r="AO57" s="1186"/>
      <c r="AP57" s="1186"/>
      <c r="AQ57" s="1186"/>
      <c r="AR57" s="1186"/>
      <c r="AS57" s="1186"/>
      <c r="AT57" s="1186"/>
      <c r="AU57" s="1186"/>
      <c r="AV57" s="1186"/>
      <c r="AW57" s="1186"/>
      <c r="AX57" s="1186"/>
      <c r="AY57" s="1186"/>
      <c r="AZ57" s="1186"/>
      <c r="BA57" s="1186"/>
      <c r="BB57" s="1184" t="s">
        <v>598</v>
      </c>
      <c r="BC57" s="1184"/>
      <c r="BD57" s="1184"/>
      <c r="BE57" s="1184"/>
      <c r="BF57" s="1184"/>
      <c r="BG57" s="1184"/>
      <c r="BH57" s="1184"/>
      <c r="BI57" s="1184"/>
      <c r="BJ57" s="1184"/>
      <c r="BK57" s="1184"/>
      <c r="BL57" s="1184"/>
      <c r="BM57" s="1184"/>
      <c r="BN57" s="1184"/>
      <c r="BO57" s="1184"/>
      <c r="BP57" s="1193"/>
      <c r="BQ57" s="1181"/>
      <c r="BR57" s="1181"/>
      <c r="BS57" s="1181"/>
      <c r="BT57" s="1181"/>
      <c r="BU57" s="1181"/>
      <c r="BV57" s="1181"/>
      <c r="BW57" s="1181"/>
      <c r="BX57" s="1193"/>
      <c r="BY57" s="1181"/>
      <c r="BZ57" s="1181"/>
      <c r="CA57" s="1181"/>
      <c r="CB57" s="1181"/>
      <c r="CC57" s="1181"/>
      <c r="CD57" s="1181"/>
      <c r="CE57" s="1181"/>
      <c r="CF57" s="1193"/>
      <c r="CG57" s="1181"/>
      <c r="CH57" s="1181"/>
      <c r="CI57" s="1181"/>
      <c r="CJ57" s="1181"/>
      <c r="CK57" s="1181"/>
      <c r="CL57" s="1181"/>
      <c r="CM57" s="1181"/>
      <c r="CN57" s="1181">
        <v>58.7</v>
      </c>
      <c r="CO57" s="1181"/>
      <c r="CP57" s="1181"/>
      <c r="CQ57" s="1181"/>
      <c r="CR57" s="1181"/>
      <c r="CS57" s="1181"/>
      <c r="CT57" s="1181"/>
      <c r="CU57" s="1181"/>
      <c r="CV57" s="1181">
        <v>56.4</v>
      </c>
      <c r="CW57" s="1181"/>
      <c r="CX57" s="1181"/>
      <c r="CY57" s="1181"/>
      <c r="CZ57" s="1181"/>
      <c r="DA57" s="1181"/>
      <c r="DB57" s="1181"/>
      <c r="DC57" s="1181"/>
      <c r="DD57" s="343"/>
      <c r="DE57" s="342"/>
    </row>
    <row r="58" spans="1:109" s="338" customFormat="1" x14ac:dyDescent="0.15">
      <c r="A58" s="243"/>
      <c r="B58" s="342"/>
      <c r="G58" s="1187"/>
      <c r="H58" s="1187"/>
      <c r="I58" s="1182"/>
      <c r="J58" s="1182"/>
      <c r="K58" s="1188"/>
      <c r="L58" s="1188"/>
      <c r="M58" s="1188"/>
      <c r="N58" s="1188"/>
      <c r="AM58" s="243"/>
      <c r="AN58" s="1186"/>
      <c r="AO58" s="1186"/>
      <c r="AP58" s="1186"/>
      <c r="AQ58" s="1186"/>
      <c r="AR58" s="1186"/>
      <c r="AS58" s="1186"/>
      <c r="AT58" s="1186"/>
      <c r="AU58" s="1186"/>
      <c r="AV58" s="1186"/>
      <c r="AW58" s="1186"/>
      <c r="AX58" s="1186"/>
      <c r="AY58" s="1186"/>
      <c r="AZ58" s="1186"/>
      <c r="BA58" s="1186"/>
      <c r="BB58" s="1184"/>
      <c r="BC58" s="1184"/>
      <c r="BD58" s="1184"/>
      <c r="BE58" s="1184"/>
      <c r="BF58" s="1184"/>
      <c r="BG58" s="1184"/>
      <c r="BH58" s="1184"/>
      <c r="BI58" s="1184"/>
      <c r="BJ58" s="1184"/>
      <c r="BK58" s="1184"/>
      <c r="BL58" s="1184"/>
      <c r="BM58" s="1184"/>
      <c r="BN58" s="1184"/>
      <c r="BO58" s="1184"/>
      <c r="BP58" s="1181"/>
      <c r="BQ58" s="1181"/>
      <c r="BR58" s="1181"/>
      <c r="BS58" s="1181"/>
      <c r="BT58" s="1181"/>
      <c r="BU58" s="1181"/>
      <c r="BV58" s="1181"/>
      <c r="BW58" s="1181"/>
      <c r="BX58" s="1181"/>
      <c r="BY58" s="1181"/>
      <c r="BZ58" s="1181"/>
      <c r="CA58" s="1181"/>
      <c r="CB58" s="1181"/>
      <c r="CC58" s="1181"/>
      <c r="CD58" s="1181"/>
      <c r="CE58" s="1181"/>
      <c r="CF58" s="1181"/>
      <c r="CG58" s="1181"/>
      <c r="CH58" s="1181"/>
      <c r="CI58" s="1181"/>
      <c r="CJ58" s="1181"/>
      <c r="CK58" s="1181"/>
      <c r="CL58" s="1181"/>
      <c r="CM58" s="1181"/>
      <c r="CN58" s="1181"/>
      <c r="CO58" s="1181"/>
      <c r="CP58" s="1181"/>
      <c r="CQ58" s="1181"/>
      <c r="CR58" s="1181"/>
      <c r="CS58" s="1181"/>
      <c r="CT58" s="1181"/>
      <c r="CU58" s="1181"/>
      <c r="CV58" s="1181"/>
      <c r="CW58" s="1181"/>
      <c r="CX58" s="1181"/>
      <c r="CY58" s="1181"/>
      <c r="CZ58" s="1181"/>
      <c r="DA58" s="1181"/>
      <c r="DB58" s="1181"/>
      <c r="DC58" s="1181"/>
      <c r="DD58" s="343"/>
      <c r="DE58" s="342"/>
    </row>
    <row r="59" spans="1:109" s="338" customFormat="1" x14ac:dyDescent="0.15">
      <c r="A59" s="243"/>
      <c r="B59" s="342"/>
      <c r="K59" s="344"/>
      <c r="L59" s="344"/>
      <c r="M59" s="344"/>
      <c r="N59" s="344"/>
      <c r="AQ59" s="344"/>
      <c r="AR59" s="344"/>
      <c r="AS59" s="344"/>
      <c r="AT59" s="344"/>
      <c r="BC59" s="344"/>
      <c r="BD59" s="344"/>
      <c r="BE59" s="344"/>
      <c r="BF59" s="344"/>
      <c r="BO59" s="344"/>
      <c r="BP59" s="344"/>
      <c r="BQ59" s="344"/>
      <c r="BR59" s="344"/>
      <c r="CA59" s="344"/>
      <c r="CB59" s="344"/>
      <c r="CC59" s="344"/>
      <c r="CD59" s="344"/>
      <c r="CM59" s="344"/>
      <c r="CN59" s="344"/>
      <c r="CO59" s="344"/>
      <c r="CP59" s="344"/>
      <c r="CY59" s="344"/>
      <c r="CZ59" s="344"/>
      <c r="DA59" s="344"/>
      <c r="DB59" s="344"/>
      <c r="DC59" s="344"/>
      <c r="DD59" s="343"/>
      <c r="DE59" s="342"/>
    </row>
    <row r="60" spans="1:109" s="338" customFormat="1" x14ac:dyDescent="0.15">
      <c r="A60" s="243"/>
      <c r="B60" s="342"/>
      <c r="K60" s="344"/>
      <c r="L60" s="344"/>
      <c r="M60" s="344"/>
      <c r="N60" s="344"/>
      <c r="AQ60" s="344"/>
      <c r="AR60" s="344"/>
      <c r="AS60" s="344"/>
      <c r="AT60" s="344"/>
      <c r="BC60" s="344"/>
      <c r="BD60" s="344"/>
      <c r="BE60" s="344"/>
      <c r="BF60" s="344"/>
      <c r="BO60" s="344"/>
      <c r="BP60" s="344"/>
      <c r="BQ60" s="344"/>
      <c r="BR60" s="344"/>
      <c r="CA60" s="344"/>
      <c r="CB60" s="344"/>
      <c r="CC60" s="344"/>
      <c r="CD60" s="344"/>
      <c r="CM60" s="344"/>
      <c r="CN60" s="344"/>
      <c r="CO60" s="344"/>
      <c r="CP60" s="344"/>
      <c r="CY60" s="344"/>
      <c r="CZ60" s="344"/>
      <c r="DA60" s="344"/>
      <c r="DB60" s="344"/>
      <c r="DC60" s="344"/>
      <c r="DD60" s="343"/>
      <c r="DE60" s="342"/>
    </row>
    <row r="61" spans="1:109" s="338" customFormat="1" x14ac:dyDescent="0.15">
      <c r="A61" s="243"/>
      <c r="B61" s="345"/>
      <c r="C61" s="346"/>
      <c r="D61" s="346"/>
      <c r="E61" s="346"/>
      <c r="F61" s="346"/>
      <c r="G61" s="346"/>
      <c r="H61" s="346"/>
      <c r="I61" s="346"/>
      <c r="J61" s="346"/>
      <c r="K61" s="346"/>
      <c r="L61" s="346"/>
      <c r="M61" s="347"/>
      <c r="N61" s="347"/>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7"/>
      <c r="AT61" s="347"/>
      <c r="AU61" s="346"/>
      <c r="AV61" s="346"/>
      <c r="AW61" s="346"/>
      <c r="AX61" s="346"/>
      <c r="AY61" s="346"/>
      <c r="AZ61" s="346"/>
      <c r="BA61" s="346"/>
      <c r="BB61" s="346"/>
      <c r="BC61" s="346"/>
      <c r="BD61" s="346"/>
      <c r="BE61" s="347"/>
      <c r="BF61" s="347"/>
      <c r="BG61" s="346"/>
      <c r="BH61" s="346"/>
      <c r="BI61" s="346"/>
      <c r="BJ61" s="346"/>
      <c r="BK61" s="346"/>
      <c r="BL61" s="346"/>
      <c r="BM61" s="346"/>
      <c r="BN61" s="346"/>
      <c r="BO61" s="346"/>
      <c r="BP61" s="346"/>
      <c r="BQ61" s="347"/>
      <c r="BR61" s="347"/>
      <c r="BS61" s="346"/>
      <c r="BT61" s="346"/>
      <c r="BU61" s="346"/>
      <c r="BV61" s="346"/>
      <c r="BW61" s="346"/>
      <c r="BX61" s="346"/>
      <c r="BY61" s="346"/>
      <c r="BZ61" s="346"/>
      <c r="CA61" s="346"/>
      <c r="CB61" s="346"/>
      <c r="CC61" s="347"/>
      <c r="CD61" s="347"/>
      <c r="CE61" s="346"/>
      <c r="CF61" s="346"/>
      <c r="CG61" s="346"/>
      <c r="CH61" s="346"/>
      <c r="CI61" s="346"/>
      <c r="CJ61" s="346"/>
      <c r="CK61" s="346"/>
      <c r="CL61" s="346"/>
      <c r="CM61" s="346"/>
      <c r="CN61" s="346"/>
      <c r="CO61" s="347"/>
      <c r="CP61" s="347"/>
      <c r="CQ61" s="346"/>
      <c r="CR61" s="346"/>
      <c r="CS61" s="346"/>
      <c r="CT61" s="346"/>
      <c r="CU61" s="346"/>
      <c r="CV61" s="346"/>
      <c r="CW61" s="346"/>
      <c r="CX61" s="346"/>
      <c r="CY61" s="346"/>
      <c r="CZ61" s="346"/>
      <c r="DA61" s="347"/>
      <c r="DB61" s="347"/>
      <c r="DC61" s="347"/>
      <c r="DD61" s="348"/>
      <c r="DE61" s="342"/>
    </row>
    <row r="62" spans="1:109" x14ac:dyDescent="0.15">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243"/>
    </row>
    <row r="63" spans="1:109" ht="17.25" x14ac:dyDescent="0.15">
      <c r="B63" s="300" t="s">
        <v>600</v>
      </c>
    </row>
    <row r="64" spans="1:109" x14ac:dyDescent="0.15">
      <c r="B64" s="247"/>
      <c r="G64" s="337"/>
      <c r="I64" s="349"/>
      <c r="J64" s="349"/>
      <c r="K64" s="349"/>
      <c r="L64" s="349"/>
      <c r="M64" s="349"/>
      <c r="N64" s="350"/>
      <c r="AM64" s="337"/>
      <c r="AN64" s="337" t="s">
        <v>593</v>
      </c>
      <c r="AP64" s="338"/>
      <c r="AQ64" s="338"/>
      <c r="AR64" s="338"/>
      <c r="AY64" s="337"/>
      <c r="BA64" s="338"/>
      <c r="BB64" s="338"/>
      <c r="BC64" s="338"/>
      <c r="BK64" s="337"/>
      <c r="BM64" s="338"/>
      <c r="BN64" s="338"/>
      <c r="BO64" s="338"/>
      <c r="BW64" s="337"/>
      <c r="BY64" s="338"/>
      <c r="BZ64" s="338"/>
      <c r="CA64" s="338"/>
      <c r="CI64" s="337"/>
      <c r="CK64" s="338"/>
      <c r="CL64" s="338"/>
      <c r="CM64" s="338"/>
      <c r="CU64" s="337"/>
      <c r="CW64" s="338"/>
      <c r="CX64" s="338"/>
      <c r="CY64" s="338"/>
    </row>
    <row r="65" spans="2:107" x14ac:dyDescent="0.15">
      <c r="B65" s="247"/>
      <c r="AN65" s="1194" t="s">
        <v>601</v>
      </c>
      <c r="AO65" s="1195"/>
      <c r="AP65" s="1195"/>
      <c r="AQ65" s="1195"/>
      <c r="AR65" s="1195"/>
      <c r="AS65" s="1195"/>
      <c r="AT65" s="1195"/>
      <c r="AU65" s="1195"/>
      <c r="AV65" s="1195"/>
      <c r="AW65" s="1195"/>
      <c r="AX65" s="1195"/>
      <c r="AY65" s="1195"/>
      <c r="AZ65" s="1195"/>
      <c r="BA65" s="1195"/>
      <c r="BB65" s="1195"/>
      <c r="BC65" s="1195"/>
      <c r="BD65" s="1195"/>
      <c r="BE65" s="1195"/>
      <c r="BF65" s="1195"/>
      <c r="BG65" s="1195"/>
      <c r="BH65" s="1195"/>
      <c r="BI65" s="1195"/>
      <c r="BJ65" s="1195"/>
      <c r="BK65" s="1195"/>
      <c r="BL65" s="1195"/>
      <c r="BM65" s="1195"/>
      <c r="BN65" s="1195"/>
      <c r="BO65" s="1195"/>
      <c r="BP65" s="1195"/>
      <c r="BQ65" s="1195"/>
      <c r="BR65" s="1195"/>
      <c r="BS65" s="1195"/>
      <c r="BT65" s="1195"/>
      <c r="BU65" s="1195"/>
      <c r="BV65" s="1195"/>
      <c r="BW65" s="1195"/>
      <c r="BX65" s="1195"/>
      <c r="BY65" s="1195"/>
      <c r="BZ65" s="1195"/>
      <c r="CA65" s="1195"/>
      <c r="CB65" s="1195"/>
      <c r="CC65" s="1195"/>
      <c r="CD65" s="1195"/>
      <c r="CE65" s="1195"/>
      <c r="CF65" s="1195"/>
      <c r="CG65" s="1195"/>
      <c r="CH65" s="1195"/>
      <c r="CI65" s="1195"/>
      <c r="CJ65" s="1195"/>
      <c r="CK65" s="1195"/>
      <c r="CL65" s="1195"/>
      <c r="CM65" s="1195"/>
      <c r="CN65" s="1195"/>
      <c r="CO65" s="1195"/>
      <c r="CP65" s="1195"/>
      <c r="CQ65" s="1195"/>
      <c r="CR65" s="1195"/>
      <c r="CS65" s="1195"/>
      <c r="CT65" s="1195"/>
      <c r="CU65" s="1195"/>
      <c r="CV65" s="1195"/>
      <c r="CW65" s="1195"/>
      <c r="CX65" s="1195"/>
      <c r="CY65" s="1195"/>
      <c r="CZ65" s="1195"/>
      <c r="DA65" s="1195"/>
      <c r="DB65" s="1195"/>
      <c r="DC65" s="1196"/>
    </row>
    <row r="66" spans="2:107" x14ac:dyDescent="0.15">
      <c r="B66" s="247"/>
      <c r="AN66" s="1197"/>
      <c r="AO66" s="1198"/>
      <c r="AP66" s="1198"/>
      <c r="AQ66" s="1198"/>
      <c r="AR66" s="1198"/>
      <c r="AS66" s="1198"/>
      <c r="AT66" s="1198"/>
      <c r="AU66" s="1198"/>
      <c r="AV66" s="1198"/>
      <c r="AW66" s="1198"/>
      <c r="AX66" s="1198"/>
      <c r="AY66" s="1198"/>
      <c r="AZ66" s="1198"/>
      <c r="BA66" s="1198"/>
      <c r="BB66" s="1198"/>
      <c r="BC66" s="1198"/>
      <c r="BD66" s="1198"/>
      <c r="BE66" s="1198"/>
      <c r="BF66" s="1198"/>
      <c r="BG66" s="1198"/>
      <c r="BH66" s="1198"/>
      <c r="BI66" s="1198"/>
      <c r="BJ66" s="1198"/>
      <c r="BK66" s="1198"/>
      <c r="BL66" s="1198"/>
      <c r="BM66" s="1198"/>
      <c r="BN66" s="1198"/>
      <c r="BO66" s="1198"/>
      <c r="BP66" s="1198"/>
      <c r="BQ66" s="1198"/>
      <c r="BR66" s="1198"/>
      <c r="BS66" s="1198"/>
      <c r="BT66" s="1198"/>
      <c r="BU66" s="1198"/>
      <c r="BV66" s="1198"/>
      <c r="BW66" s="1198"/>
      <c r="BX66" s="1198"/>
      <c r="BY66" s="1198"/>
      <c r="BZ66" s="1198"/>
      <c r="CA66" s="1198"/>
      <c r="CB66" s="1198"/>
      <c r="CC66" s="1198"/>
      <c r="CD66" s="1198"/>
      <c r="CE66" s="1198"/>
      <c r="CF66" s="1198"/>
      <c r="CG66" s="1198"/>
      <c r="CH66" s="1198"/>
      <c r="CI66" s="1198"/>
      <c r="CJ66" s="1198"/>
      <c r="CK66" s="1198"/>
      <c r="CL66" s="1198"/>
      <c r="CM66" s="1198"/>
      <c r="CN66" s="1198"/>
      <c r="CO66" s="1198"/>
      <c r="CP66" s="1198"/>
      <c r="CQ66" s="1198"/>
      <c r="CR66" s="1198"/>
      <c r="CS66" s="1198"/>
      <c r="CT66" s="1198"/>
      <c r="CU66" s="1198"/>
      <c r="CV66" s="1198"/>
      <c r="CW66" s="1198"/>
      <c r="CX66" s="1198"/>
      <c r="CY66" s="1198"/>
      <c r="CZ66" s="1198"/>
      <c r="DA66" s="1198"/>
      <c r="DB66" s="1198"/>
      <c r="DC66" s="1199"/>
    </row>
    <row r="67" spans="2:107" x14ac:dyDescent="0.15">
      <c r="B67" s="247"/>
      <c r="AN67" s="1197"/>
      <c r="AO67" s="1198"/>
      <c r="AP67" s="1198"/>
      <c r="AQ67" s="1198"/>
      <c r="AR67" s="1198"/>
      <c r="AS67" s="1198"/>
      <c r="AT67" s="1198"/>
      <c r="AU67" s="1198"/>
      <c r="AV67" s="1198"/>
      <c r="AW67" s="1198"/>
      <c r="AX67" s="1198"/>
      <c r="AY67" s="1198"/>
      <c r="AZ67" s="1198"/>
      <c r="BA67" s="1198"/>
      <c r="BB67" s="1198"/>
      <c r="BC67" s="1198"/>
      <c r="BD67" s="1198"/>
      <c r="BE67" s="1198"/>
      <c r="BF67" s="1198"/>
      <c r="BG67" s="1198"/>
      <c r="BH67" s="1198"/>
      <c r="BI67" s="1198"/>
      <c r="BJ67" s="1198"/>
      <c r="BK67" s="1198"/>
      <c r="BL67" s="1198"/>
      <c r="BM67" s="1198"/>
      <c r="BN67" s="1198"/>
      <c r="BO67" s="1198"/>
      <c r="BP67" s="1198"/>
      <c r="BQ67" s="1198"/>
      <c r="BR67" s="1198"/>
      <c r="BS67" s="1198"/>
      <c r="BT67" s="1198"/>
      <c r="BU67" s="1198"/>
      <c r="BV67" s="1198"/>
      <c r="BW67" s="1198"/>
      <c r="BX67" s="1198"/>
      <c r="BY67" s="1198"/>
      <c r="BZ67" s="1198"/>
      <c r="CA67" s="1198"/>
      <c r="CB67" s="1198"/>
      <c r="CC67" s="1198"/>
      <c r="CD67" s="1198"/>
      <c r="CE67" s="1198"/>
      <c r="CF67" s="1198"/>
      <c r="CG67" s="1198"/>
      <c r="CH67" s="1198"/>
      <c r="CI67" s="1198"/>
      <c r="CJ67" s="1198"/>
      <c r="CK67" s="1198"/>
      <c r="CL67" s="1198"/>
      <c r="CM67" s="1198"/>
      <c r="CN67" s="1198"/>
      <c r="CO67" s="1198"/>
      <c r="CP67" s="1198"/>
      <c r="CQ67" s="1198"/>
      <c r="CR67" s="1198"/>
      <c r="CS67" s="1198"/>
      <c r="CT67" s="1198"/>
      <c r="CU67" s="1198"/>
      <c r="CV67" s="1198"/>
      <c r="CW67" s="1198"/>
      <c r="CX67" s="1198"/>
      <c r="CY67" s="1198"/>
      <c r="CZ67" s="1198"/>
      <c r="DA67" s="1198"/>
      <c r="DB67" s="1198"/>
      <c r="DC67" s="1199"/>
    </row>
    <row r="68" spans="2:107" x14ac:dyDescent="0.15">
      <c r="B68" s="247"/>
      <c r="AN68" s="1197"/>
      <c r="AO68" s="1198"/>
      <c r="AP68" s="1198"/>
      <c r="AQ68" s="1198"/>
      <c r="AR68" s="1198"/>
      <c r="AS68" s="1198"/>
      <c r="AT68" s="1198"/>
      <c r="AU68" s="1198"/>
      <c r="AV68" s="1198"/>
      <c r="AW68" s="1198"/>
      <c r="AX68" s="1198"/>
      <c r="AY68" s="1198"/>
      <c r="AZ68" s="1198"/>
      <c r="BA68" s="1198"/>
      <c r="BB68" s="1198"/>
      <c r="BC68" s="1198"/>
      <c r="BD68" s="1198"/>
      <c r="BE68" s="1198"/>
      <c r="BF68" s="1198"/>
      <c r="BG68" s="1198"/>
      <c r="BH68" s="1198"/>
      <c r="BI68" s="1198"/>
      <c r="BJ68" s="1198"/>
      <c r="BK68" s="1198"/>
      <c r="BL68" s="1198"/>
      <c r="BM68" s="1198"/>
      <c r="BN68" s="1198"/>
      <c r="BO68" s="1198"/>
      <c r="BP68" s="1198"/>
      <c r="BQ68" s="1198"/>
      <c r="BR68" s="1198"/>
      <c r="BS68" s="1198"/>
      <c r="BT68" s="1198"/>
      <c r="BU68" s="1198"/>
      <c r="BV68" s="1198"/>
      <c r="BW68" s="1198"/>
      <c r="BX68" s="1198"/>
      <c r="BY68" s="1198"/>
      <c r="BZ68" s="1198"/>
      <c r="CA68" s="1198"/>
      <c r="CB68" s="1198"/>
      <c r="CC68" s="1198"/>
      <c r="CD68" s="1198"/>
      <c r="CE68" s="1198"/>
      <c r="CF68" s="1198"/>
      <c r="CG68" s="1198"/>
      <c r="CH68" s="1198"/>
      <c r="CI68" s="1198"/>
      <c r="CJ68" s="1198"/>
      <c r="CK68" s="1198"/>
      <c r="CL68" s="1198"/>
      <c r="CM68" s="1198"/>
      <c r="CN68" s="1198"/>
      <c r="CO68" s="1198"/>
      <c r="CP68" s="1198"/>
      <c r="CQ68" s="1198"/>
      <c r="CR68" s="1198"/>
      <c r="CS68" s="1198"/>
      <c r="CT68" s="1198"/>
      <c r="CU68" s="1198"/>
      <c r="CV68" s="1198"/>
      <c r="CW68" s="1198"/>
      <c r="CX68" s="1198"/>
      <c r="CY68" s="1198"/>
      <c r="CZ68" s="1198"/>
      <c r="DA68" s="1198"/>
      <c r="DB68" s="1198"/>
      <c r="DC68" s="1199"/>
    </row>
    <row r="69" spans="2:107" x14ac:dyDescent="0.15">
      <c r="B69" s="247"/>
      <c r="AN69" s="1200"/>
      <c r="AO69" s="1201"/>
      <c r="AP69" s="1201"/>
      <c r="AQ69" s="1201"/>
      <c r="AR69" s="1201"/>
      <c r="AS69" s="1201"/>
      <c r="AT69" s="1201"/>
      <c r="AU69" s="1201"/>
      <c r="AV69" s="1201"/>
      <c r="AW69" s="1201"/>
      <c r="AX69" s="1201"/>
      <c r="AY69" s="1201"/>
      <c r="AZ69" s="1201"/>
      <c r="BA69" s="1201"/>
      <c r="BB69" s="1201"/>
      <c r="BC69" s="1201"/>
      <c r="BD69" s="1201"/>
      <c r="BE69" s="1201"/>
      <c r="BF69" s="1201"/>
      <c r="BG69" s="1201"/>
      <c r="BH69" s="1201"/>
      <c r="BI69" s="1201"/>
      <c r="BJ69" s="1201"/>
      <c r="BK69" s="1201"/>
      <c r="BL69" s="1201"/>
      <c r="BM69" s="1201"/>
      <c r="BN69" s="1201"/>
      <c r="BO69" s="1201"/>
      <c r="BP69" s="1201"/>
      <c r="BQ69" s="1201"/>
      <c r="BR69" s="1201"/>
      <c r="BS69" s="1201"/>
      <c r="BT69" s="1201"/>
      <c r="BU69" s="1201"/>
      <c r="BV69" s="1201"/>
      <c r="BW69" s="1201"/>
      <c r="BX69" s="1201"/>
      <c r="BY69" s="1201"/>
      <c r="BZ69" s="1201"/>
      <c r="CA69" s="1201"/>
      <c r="CB69" s="1201"/>
      <c r="CC69" s="1201"/>
      <c r="CD69" s="1201"/>
      <c r="CE69" s="1201"/>
      <c r="CF69" s="1201"/>
      <c r="CG69" s="1201"/>
      <c r="CH69" s="1201"/>
      <c r="CI69" s="1201"/>
      <c r="CJ69" s="1201"/>
      <c r="CK69" s="1201"/>
      <c r="CL69" s="1201"/>
      <c r="CM69" s="1201"/>
      <c r="CN69" s="1201"/>
      <c r="CO69" s="1201"/>
      <c r="CP69" s="1201"/>
      <c r="CQ69" s="1201"/>
      <c r="CR69" s="1201"/>
      <c r="CS69" s="1201"/>
      <c r="CT69" s="1201"/>
      <c r="CU69" s="1201"/>
      <c r="CV69" s="1201"/>
      <c r="CW69" s="1201"/>
      <c r="CX69" s="1201"/>
      <c r="CY69" s="1201"/>
      <c r="CZ69" s="1201"/>
      <c r="DA69" s="1201"/>
      <c r="DB69" s="1201"/>
      <c r="DC69" s="1202"/>
    </row>
    <row r="70" spans="2:107" x14ac:dyDescent="0.15">
      <c r="B70" s="247"/>
      <c r="H70" s="351"/>
      <c r="I70" s="351"/>
      <c r="J70" s="352"/>
      <c r="K70" s="352"/>
      <c r="L70" s="353"/>
      <c r="M70" s="352"/>
      <c r="N70" s="353"/>
      <c r="AN70" s="339"/>
      <c r="AO70" s="339"/>
      <c r="AP70" s="339"/>
      <c r="AZ70" s="339"/>
      <c r="BA70" s="339"/>
      <c r="BB70" s="339"/>
      <c r="BL70" s="339"/>
      <c r="BM70" s="339"/>
      <c r="BN70" s="339"/>
      <c r="BX70" s="339"/>
      <c r="BY70" s="339"/>
      <c r="BZ70" s="339"/>
      <c r="CJ70" s="339"/>
      <c r="CK70" s="339"/>
      <c r="CL70" s="339"/>
      <c r="CV70" s="339"/>
      <c r="CW70" s="339"/>
      <c r="CX70" s="339"/>
    </row>
    <row r="71" spans="2:107" x14ac:dyDescent="0.15">
      <c r="B71" s="247"/>
      <c r="G71" s="354"/>
      <c r="I71" s="355"/>
      <c r="J71" s="352"/>
      <c r="K71" s="352"/>
      <c r="L71" s="353"/>
      <c r="M71" s="352"/>
      <c r="N71" s="353"/>
      <c r="AM71" s="354"/>
      <c r="AN71" s="243" t="s">
        <v>595</v>
      </c>
    </row>
    <row r="72" spans="2:107" x14ac:dyDescent="0.15">
      <c r="B72" s="247"/>
      <c r="G72" s="1187"/>
      <c r="H72" s="1187"/>
      <c r="I72" s="1187"/>
      <c r="J72" s="1187"/>
      <c r="K72" s="340"/>
      <c r="L72" s="340"/>
      <c r="M72" s="341"/>
      <c r="N72" s="341"/>
      <c r="AN72" s="1190"/>
      <c r="AO72" s="1191"/>
      <c r="AP72" s="1191"/>
      <c r="AQ72" s="1191"/>
      <c r="AR72" s="1191"/>
      <c r="AS72" s="1191"/>
      <c r="AT72" s="1191"/>
      <c r="AU72" s="1191"/>
      <c r="AV72" s="1191"/>
      <c r="AW72" s="1191"/>
      <c r="AX72" s="1191"/>
      <c r="AY72" s="1191"/>
      <c r="AZ72" s="1191"/>
      <c r="BA72" s="1191"/>
      <c r="BB72" s="1191"/>
      <c r="BC72" s="1191"/>
      <c r="BD72" s="1191"/>
      <c r="BE72" s="1191"/>
      <c r="BF72" s="1191"/>
      <c r="BG72" s="1191"/>
      <c r="BH72" s="1191"/>
      <c r="BI72" s="1191"/>
      <c r="BJ72" s="1191"/>
      <c r="BK72" s="1191"/>
      <c r="BL72" s="1191"/>
      <c r="BM72" s="1191"/>
      <c r="BN72" s="1191"/>
      <c r="BO72" s="1192"/>
      <c r="BP72" s="1186" t="s">
        <v>545</v>
      </c>
      <c r="BQ72" s="1186"/>
      <c r="BR72" s="1186"/>
      <c r="BS72" s="1186"/>
      <c r="BT72" s="1186"/>
      <c r="BU72" s="1186"/>
      <c r="BV72" s="1186"/>
      <c r="BW72" s="1186"/>
      <c r="BX72" s="1186" t="s">
        <v>546</v>
      </c>
      <c r="BY72" s="1186"/>
      <c r="BZ72" s="1186"/>
      <c r="CA72" s="1186"/>
      <c r="CB72" s="1186"/>
      <c r="CC72" s="1186"/>
      <c r="CD72" s="1186"/>
      <c r="CE72" s="1186"/>
      <c r="CF72" s="1186" t="s">
        <v>547</v>
      </c>
      <c r="CG72" s="1186"/>
      <c r="CH72" s="1186"/>
      <c r="CI72" s="1186"/>
      <c r="CJ72" s="1186"/>
      <c r="CK72" s="1186"/>
      <c r="CL72" s="1186"/>
      <c r="CM72" s="1186"/>
      <c r="CN72" s="1186" t="s">
        <v>548</v>
      </c>
      <c r="CO72" s="1186"/>
      <c r="CP72" s="1186"/>
      <c r="CQ72" s="1186"/>
      <c r="CR72" s="1186"/>
      <c r="CS72" s="1186"/>
      <c r="CT72" s="1186"/>
      <c r="CU72" s="1186"/>
      <c r="CV72" s="1186" t="s">
        <v>549</v>
      </c>
      <c r="CW72" s="1186"/>
      <c r="CX72" s="1186"/>
      <c r="CY72" s="1186"/>
      <c r="CZ72" s="1186"/>
      <c r="DA72" s="1186"/>
      <c r="DB72" s="1186"/>
      <c r="DC72" s="1186"/>
    </row>
    <row r="73" spans="2:107" x14ac:dyDescent="0.15">
      <c r="B73" s="247"/>
      <c r="G73" s="1189"/>
      <c r="H73" s="1189"/>
      <c r="I73" s="1189"/>
      <c r="J73" s="1189"/>
      <c r="K73" s="1185"/>
      <c r="L73" s="1185"/>
      <c r="M73" s="1185"/>
      <c r="N73" s="1185"/>
      <c r="AM73" s="339"/>
      <c r="AN73" s="1184" t="s">
        <v>596</v>
      </c>
      <c r="AO73" s="1184"/>
      <c r="AP73" s="1184"/>
      <c r="AQ73" s="1184"/>
      <c r="AR73" s="1184"/>
      <c r="AS73" s="1184"/>
      <c r="AT73" s="1184"/>
      <c r="AU73" s="1184"/>
      <c r="AV73" s="1184"/>
      <c r="AW73" s="1184"/>
      <c r="AX73" s="1184"/>
      <c r="AY73" s="1184"/>
      <c r="AZ73" s="1184"/>
      <c r="BA73" s="1184"/>
      <c r="BB73" s="1184" t="s">
        <v>597</v>
      </c>
      <c r="BC73" s="1184"/>
      <c r="BD73" s="1184"/>
      <c r="BE73" s="1184"/>
      <c r="BF73" s="1184"/>
      <c r="BG73" s="1184"/>
      <c r="BH73" s="1184"/>
      <c r="BI73" s="1184"/>
      <c r="BJ73" s="1184"/>
      <c r="BK73" s="1184"/>
      <c r="BL73" s="1184"/>
      <c r="BM73" s="1184"/>
      <c r="BN73" s="1184"/>
      <c r="BO73" s="1184"/>
      <c r="BP73" s="1181">
        <v>60.3</v>
      </c>
      <c r="BQ73" s="1181"/>
      <c r="BR73" s="1181"/>
      <c r="BS73" s="1181"/>
      <c r="BT73" s="1181"/>
      <c r="BU73" s="1181"/>
      <c r="BV73" s="1181"/>
      <c r="BW73" s="1181"/>
      <c r="BX73" s="1181">
        <v>50.9</v>
      </c>
      <c r="BY73" s="1181"/>
      <c r="BZ73" s="1181"/>
      <c r="CA73" s="1181"/>
      <c r="CB73" s="1181"/>
      <c r="CC73" s="1181"/>
      <c r="CD73" s="1181"/>
      <c r="CE73" s="1181"/>
      <c r="CF73" s="1181">
        <v>51.6</v>
      </c>
      <c r="CG73" s="1181"/>
      <c r="CH73" s="1181"/>
      <c r="CI73" s="1181"/>
      <c r="CJ73" s="1181"/>
      <c r="CK73" s="1181"/>
      <c r="CL73" s="1181"/>
      <c r="CM73" s="1181"/>
      <c r="CN73" s="1181">
        <v>53</v>
      </c>
      <c r="CO73" s="1181"/>
      <c r="CP73" s="1181"/>
      <c r="CQ73" s="1181"/>
      <c r="CR73" s="1181"/>
      <c r="CS73" s="1181"/>
      <c r="CT73" s="1181"/>
      <c r="CU73" s="1181"/>
      <c r="CV73" s="1181">
        <v>55.7</v>
      </c>
      <c r="CW73" s="1181"/>
      <c r="CX73" s="1181"/>
      <c r="CY73" s="1181"/>
      <c r="CZ73" s="1181"/>
      <c r="DA73" s="1181"/>
      <c r="DB73" s="1181"/>
      <c r="DC73" s="1181"/>
    </row>
    <row r="74" spans="2:107" x14ac:dyDescent="0.15">
      <c r="B74" s="247"/>
      <c r="G74" s="1189"/>
      <c r="H74" s="1189"/>
      <c r="I74" s="1189"/>
      <c r="J74" s="1189"/>
      <c r="K74" s="1185"/>
      <c r="L74" s="1185"/>
      <c r="M74" s="1185"/>
      <c r="N74" s="1185"/>
      <c r="AM74" s="339"/>
      <c r="AN74" s="1184"/>
      <c r="AO74" s="1184"/>
      <c r="AP74" s="1184"/>
      <c r="AQ74" s="1184"/>
      <c r="AR74" s="1184"/>
      <c r="AS74" s="1184"/>
      <c r="AT74" s="1184"/>
      <c r="AU74" s="1184"/>
      <c r="AV74" s="1184"/>
      <c r="AW74" s="1184"/>
      <c r="AX74" s="1184"/>
      <c r="AY74" s="1184"/>
      <c r="AZ74" s="1184"/>
      <c r="BA74" s="1184"/>
      <c r="BB74" s="1184"/>
      <c r="BC74" s="1184"/>
      <c r="BD74" s="1184"/>
      <c r="BE74" s="1184"/>
      <c r="BF74" s="1184"/>
      <c r="BG74" s="1184"/>
      <c r="BH74" s="1184"/>
      <c r="BI74" s="1184"/>
      <c r="BJ74" s="1184"/>
      <c r="BK74" s="1184"/>
      <c r="BL74" s="1184"/>
      <c r="BM74" s="1184"/>
      <c r="BN74" s="1184"/>
      <c r="BO74" s="1184"/>
      <c r="BP74" s="1181"/>
      <c r="BQ74" s="1181"/>
      <c r="BR74" s="1181"/>
      <c r="BS74" s="1181"/>
      <c r="BT74" s="1181"/>
      <c r="BU74" s="1181"/>
      <c r="BV74" s="1181"/>
      <c r="BW74" s="1181"/>
      <c r="BX74" s="1181"/>
      <c r="BY74" s="1181"/>
      <c r="BZ74" s="1181"/>
      <c r="CA74" s="1181"/>
      <c r="CB74" s="1181"/>
      <c r="CC74" s="1181"/>
      <c r="CD74" s="1181"/>
      <c r="CE74" s="1181"/>
      <c r="CF74" s="1181"/>
      <c r="CG74" s="1181"/>
      <c r="CH74" s="1181"/>
      <c r="CI74" s="1181"/>
      <c r="CJ74" s="1181"/>
      <c r="CK74" s="1181"/>
      <c r="CL74" s="1181"/>
      <c r="CM74" s="1181"/>
      <c r="CN74" s="1181"/>
      <c r="CO74" s="1181"/>
      <c r="CP74" s="1181"/>
      <c r="CQ74" s="1181"/>
      <c r="CR74" s="1181"/>
      <c r="CS74" s="1181"/>
      <c r="CT74" s="1181"/>
      <c r="CU74" s="1181"/>
      <c r="CV74" s="1181"/>
      <c r="CW74" s="1181"/>
      <c r="CX74" s="1181"/>
      <c r="CY74" s="1181"/>
      <c r="CZ74" s="1181"/>
      <c r="DA74" s="1181"/>
      <c r="DB74" s="1181"/>
      <c r="DC74" s="1181"/>
    </row>
    <row r="75" spans="2:107" x14ac:dyDescent="0.15">
      <c r="B75" s="247"/>
      <c r="G75" s="1189"/>
      <c r="H75" s="1189"/>
      <c r="I75" s="1187"/>
      <c r="J75" s="1187"/>
      <c r="K75" s="1188"/>
      <c r="L75" s="1188"/>
      <c r="M75" s="1188"/>
      <c r="N75" s="1188"/>
      <c r="AM75" s="339"/>
      <c r="AN75" s="1184"/>
      <c r="AO75" s="1184"/>
      <c r="AP75" s="1184"/>
      <c r="AQ75" s="1184"/>
      <c r="AR75" s="1184"/>
      <c r="AS75" s="1184"/>
      <c r="AT75" s="1184"/>
      <c r="AU75" s="1184"/>
      <c r="AV75" s="1184"/>
      <c r="AW75" s="1184"/>
      <c r="AX75" s="1184"/>
      <c r="AY75" s="1184"/>
      <c r="AZ75" s="1184"/>
      <c r="BA75" s="1184"/>
      <c r="BB75" s="1184" t="s">
        <v>602</v>
      </c>
      <c r="BC75" s="1184"/>
      <c r="BD75" s="1184"/>
      <c r="BE75" s="1184"/>
      <c r="BF75" s="1184"/>
      <c r="BG75" s="1184"/>
      <c r="BH75" s="1184"/>
      <c r="BI75" s="1184"/>
      <c r="BJ75" s="1184"/>
      <c r="BK75" s="1184"/>
      <c r="BL75" s="1184"/>
      <c r="BM75" s="1184"/>
      <c r="BN75" s="1184"/>
      <c r="BO75" s="1184"/>
      <c r="BP75" s="1181">
        <v>10.1</v>
      </c>
      <c r="BQ75" s="1181"/>
      <c r="BR75" s="1181"/>
      <c r="BS75" s="1181"/>
      <c r="BT75" s="1181"/>
      <c r="BU75" s="1181"/>
      <c r="BV75" s="1181"/>
      <c r="BW75" s="1181"/>
      <c r="BX75" s="1181">
        <v>9.1</v>
      </c>
      <c r="BY75" s="1181"/>
      <c r="BZ75" s="1181"/>
      <c r="CA75" s="1181"/>
      <c r="CB75" s="1181"/>
      <c r="CC75" s="1181"/>
      <c r="CD75" s="1181"/>
      <c r="CE75" s="1181"/>
      <c r="CF75" s="1181">
        <v>8.6</v>
      </c>
      <c r="CG75" s="1181"/>
      <c r="CH75" s="1181"/>
      <c r="CI75" s="1181"/>
      <c r="CJ75" s="1181"/>
      <c r="CK75" s="1181"/>
      <c r="CL75" s="1181"/>
      <c r="CM75" s="1181"/>
      <c r="CN75" s="1181">
        <v>8.5</v>
      </c>
      <c r="CO75" s="1181"/>
      <c r="CP75" s="1181"/>
      <c r="CQ75" s="1181"/>
      <c r="CR75" s="1181"/>
      <c r="CS75" s="1181"/>
      <c r="CT75" s="1181"/>
      <c r="CU75" s="1181"/>
      <c r="CV75" s="1181">
        <v>8.3000000000000007</v>
      </c>
      <c r="CW75" s="1181"/>
      <c r="CX75" s="1181"/>
      <c r="CY75" s="1181"/>
      <c r="CZ75" s="1181"/>
      <c r="DA75" s="1181"/>
      <c r="DB75" s="1181"/>
      <c r="DC75" s="1181"/>
    </row>
    <row r="76" spans="2:107" x14ac:dyDescent="0.15">
      <c r="B76" s="247"/>
      <c r="G76" s="1189"/>
      <c r="H76" s="1189"/>
      <c r="I76" s="1187"/>
      <c r="J76" s="1187"/>
      <c r="K76" s="1188"/>
      <c r="L76" s="1188"/>
      <c r="M76" s="1188"/>
      <c r="N76" s="1188"/>
      <c r="AM76" s="339"/>
      <c r="AN76" s="1184"/>
      <c r="AO76" s="1184"/>
      <c r="AP76" s="1184"/>
      <c r="AQ76" s="1184"/>
      <c r="AR76" s="1184"/>
      <c r="AS76" s="1184"/>
      <c r="AT76" s="1184"/>
      <c r="AU76" s="1184"/>
      <c r="AV76" s="1184"/>
      <c r="AW76" s="1184"/>
      <c r="AX76" s="1184"/>
      <c r="AY76" s="1184"/>
      <c r="AZ76" s="1184"/>
      <c r="BA76" s="1184"/>
      <c r="BB76" s="1184"/>
      <c r="BC76" s="1184"/>
      <c r="BD76" s="1184"/>
      <c r="BE76" s="1184"/>
      <c r="BF76" s="1184"/>
      <c r="BG76" s="1184"/>
      <c r="BH76" s="1184"/>
      <c r="BI76" s="1184"/>
      <c r="BJ76" s="1184"/>
      <c r="BK76" s="1184"/>
      <c r="BL76" s="1184"/>
      <c r="BM76" s="1184"/>
      <c r="BN76" s="1184"/>
      <c r="BO76" s="1184"/>
      <c r="BP76" s="1181"/>
      <c r="BQ76" s="1181"/>
      <c r="BR76" s="1181"/>
      <c r="BS76" s="1181"/>
      <c r="BT76" s="1181"/>
      <c r="BU76" s="1181"/>
      <c r="BV76" s="1181"/>
      <c r="BW76" s="1181"/>
      <c r="BX76" s="1181"/>
      <c r="BY76" s="1181"/>
      <c r="BZ76" s="1181"/>
      <c r="CA76" s="1181"/>
      <c r="CB76" s="1181"/>
      <c r="CC76" s="1181"/>
      <c r="CD76" s="1181"/>
      <c r="CE76" s="1181"/>
      <c r="CF76" s="1181"/>
      <c r="CG76" s="1181"/>
      <c r="CH76" s="1181"/>
      <c r="CI76" s="1181"/>
      <c r="CJ76" s="1181"/>
      <c r="CK76" s="1181"/>
      <c r="CL76" s="1181"/>
      <c r="CM76" s="1181"/>
      <c r="CN76" s="1181"/>
      <c r="CO76" s="1181"/>
      <c r="CP76" s="1181"/>
      <c r="CQ76" s="1181"/>
      <c r="CR76" s="1181"/>
      <c r="CS76" s="1181"/>
      <c r="CT76" s="1181"/>
      <c r="CU76" s="1181"/>
      <c r="CV76" s="1181"/>
      <c r="CW76" s="1181"/>
      <c r="CX76" s="1181"/>
      <c r="CY76" s="1181"/>
      <c r="CZ76" s="1181"/>
      <c r="DA76" s="1181"/>
      <c r="DB76" s="1181"/>
      <c r="DC76" s="1181"/>
    </row>
    <row r="77" spans="2:107" x14ac:dyDescent="0.15">
      <c r="B77" s="247"/>
      <c r="G77" s="1187"/>
      <c r="H77" s="1187"/>
      <c r="I77" s="1187"/>
      <c r="J77" s="1187"/>
      <c r="K77" s="1185"/>
      <c r="L77" s="1185"/>
      <c r="M77" s="1185"/>
      <c r="N77" s="1185"/>
      <c r="AN77" s="1186" t="s">
        <v>599</v>
      </c>
      <c r="AO77" s="1186"/>
      <c r="AP77" s="1186"/>
      <c r="AQ77" s="1186"/>
      <c r="AR77" s="1186"/>
      <c r="AS77" s="1186"/>
      <c r="AT77" s="1186"/>
      <c r="AU77" s="1186"/>
      <c r="AV77" s="1186"/>
      <c r="AW77" s="1186"/>
      <c r="AX77" s="1186"/>
      <c r="AY77" s="1186"/>
      <c r="AZ77" s="1186"/>
      <c r="BA77" s="1186"/>
      <c r="BB77" s="1184" t="s">
        <v>597</v>
      </c>
      <c r="BC77" s="1184"/>
      <c r="BD77" s="1184"/>
      <c r="BE77" s="1184"/>
      <c r="BF77" s="1184"/>
      <c r="BG77" s="1184"/>
      <c r="BH77" s="1184"/>
      <c r="BI77" s="1184"/>
      <c r="BJ77" s="1184"/>
      <c r="BK77" s="1184"/>
      <c r="BL77" s="1184"/>
      <c r="BM77" s="1184"/>
      <c r="BN77" s="1184"/>
      <c r="BO77" s="1184"/>
      <c r="BP77" s="1181">
        <v>32.6</v>
      </c>
      <c r="BQ77" s="1181"/>
      <c r="BR77" s="1181"/>
      <c r="BS77" s="1181"/>
      <c r="BT77" s="1181"/>
      <c r="BU77" s="1181"/>
      <c r="BV77" s="1181"/>
      <c r="BW77" s="1181"/>
      <c r="BX77" s="1181">
        <v>30.5</v>
      </c>
      <c r="BY77" s="1181"/>
      <c r="BZ77" s="1181"/>
      <c r="CA77" s="1181"/>
      <c r="CB77" s="1181"/>
      <c r="CC77" s="1181"/>
      <c r="CD77" s="1181"/>
      <c r="CE77" s="1181"/>
      <c r="CF77" s="1181">
        <v>21.2</v>
      </c>
      <c r="CG77" s="1181"/>
      <c r="CH77" s="1181"/>
      <c r="CI77" s="1181"/>
      <c r="CJ77" s="1181"/>
      <c r="CK77" s="1181"/>
      <c r="CL77" s="1181"/>
      <c r="CM77" s="1181"/>
      <c r="CN77" s="1181">
        <v>27.1</v>
      </c>
      <c r="CO77" s="1181"/>
      <c r="CP77" s="1181"/>
      <c r="CQ77" s="1181"/>
      <c r="CR77" s="1181"/>
      <c r="CS77" s="1181"/>
      <c r="CT77" s="1181"/>
      <c r="CU77" s="1181"/>
      <c r="CV77" s="1181">
        <v>24.5</v>
      </c>
      <c r="CW77" s="1181"/>
      <c r="CX77" s="1181"/>
      <c r="CY77" s="1181"/>
      <c r="CZ77" s="1181"/>
      <c r="DA77" s="1181"/>
      <c r="DB77" s="1181"/>
      <c r="DC77" s="1181"/>
    </row>
    <row r="78" spans="2:107" x14ac:dyDescent="0.15">
      <c r="B78" s="247"/>
      <c r="G78" s="1187"/>
      <c r="H78" s="1187"/>
      <c r="I78" s="1187"/>
      <c r="J78" s="1187"/>
      <c r="K78" s="1185"/>
      <c r="L78" s="1185"/>
      <c r="M78" s="1185"/>
      <c r="N78" s="1185"/>
      <c r="AN78" s="1186"/>
      <c r="AO78" s="1186"/>
      <c r="AP78" s="1186"/>
      <c r="AQ78" s="1186"/>
      <c r="AR78" s="1186"/>
      <c r="AS78" s="1186"/>
      <c r="AT78" s="1186"/>
      <c r="AU78" s="1186"/>
      <c r="AV78" s="1186"/>
      <c r="AW78" s="1186"/>
      <c r="AX78" s="1186"/>
      <c r="AY78" s="1186"/>
      <c r="AZ78" s="1186"/>
      <c r="BA78" s="1186"/>
      <c r="BB78" s="1184"/>
      <c r="BC78" s="1184"/>
      <c r="BD78" s="1184"/>
      <c r="BE78" s="1184"/>
      <c r="BF78" s="1184"/>
      <c r="BG78" s="1184"/>
      <c r="BH78" s="1184"/>
      <c r="BI78" s="1184"/>
      <c r="BJ78" s="1184"/>
      <c r="BK78" s="1184"/>
      <c r="BL78" s="1184"/>
      <c r="BM78" s="1184"/>
      <c r="BN78" s="1184"/>
      <c r="BO78" s="1184"/>
      <c r="BP78" s="1181"/>
      <c r="BQ78" s="1181"/>
      <c r="BR78" s="1181"/>
      <c r="BS78" s="1181"/>
      <c r="BT78" s="1181"/>
      <c r="BU78" s="1181"/>
      <c r="BV78" s="1181"/>
      <c r="BW78" s="1181"/>
      <c r="BX78" s="1181"/>
      <c r="BY78" s="1181"/>
      <c r="BZ78" s="1181"/>
      <c r="CA78" s="1181"/>
      <c r="CB78" s="1181"/>
      <c r="CC78" s="1181"/>
      <c r="CD78" s="1181"/>
      <c r="CE78" s="1181"/>
      <c r="CF78" s="1181"/>
      <c r="CG78" s="1181"/>
      <c r="CH78" s="1181"/>
      <c r="CI78" s="1181"/>
      <c r="CJ78" s="1181"/>
      <c r="CK78" s="1181"/>
      <c r="CL78" s="1181"/>
      <c r="CM78" s="1181"/>
      <c r="CN78" s="1181"/>
      <c r="CO78" s="1181"/>
      <c r="CP78" s="1181"/>
      <c r="CQ78" s="1181"/>
      <c r="CR78" s="1181"/>
      <c r="CS78" s="1181"/>
      <c r="CT78" s="1181"/>
      <c r="CU78" s="1181"/>
      <c r="CV78" s="1181"/>
      <c r="CW78" s="1181"/>
      <c r="CX78" s="1181"/>
      <c r="CY78" s="1181"/>
      <c r="CZ78" s="1181"/>
      <c r="DA78" s="1181"/>
      <c r="DB78" s="1181"/>
      <c r="DC78" s="1181"/>
    </row>
    <row r="79" spans="2:107" x14ac:dyDescent="0.15">
      <c r="B79" s="247"/>
      <c r="G79" s="1187"/>
      <c r="H79" s="1187"/>
      <c r="I79" s="1182"/>
      <c r="J79" s="1182"/>
      <c r="K79" s="1183"/>
      <c r="L79" s="1183"/>
      <c r="M79" s="1183"/>
      <c r="N79" s="1183"/>
      <c r="AN79" s="1186"/>
      <c r="AO79" s="1186"/>
      <c r="AP79" s="1186"/>
      <c r="AQ79" s="1186"/>
      <c r="AR79" s="1186"/>
      <c r="AS79" s="1186"/>
      <c r="AT79" s="1186"/>
      <c r="AU79" s="1186"/>
      <c r="AV79" s="1186"/>
      <c r="AW79" s="1186"/>
      <c r="AX79" s="1186"/>
      <c r="AY79" s="1186"/>
      <c r="AZ79" s="1186"/>
      <c r="BA79" s="1186"/>
      <c r="BB79" s="1184" t="s">
        <v>602</v>
      </c>
      <c r="BC79" s="1184"/>
      <c r="BD79" s="1184"/>
      <c r="BE79" s="1184"/>
      <c r="BF79" s="1184"/>
      <c r="BG79" s="1184"/>
      <c r="BH79" s="1184"/>
      <c r="BI79" s="1184"/>
      <c r="BJ79" s="1184"/>
      <c r="BK79" s="1184"/>
      <c r="BL79" s="1184"/>
      <c r="BM79" s="1184"/>
      <c r="BN79" s="1184"/>
      <c r="BO79" s="1184"/>
      <c r="BP79" s="1181">
        <v>5.9</v>
      </c>
      <c r="BQ79" s="1181"/>
      <c r="BR79" s="1181"/>
      <c r="BS79" s="1181"/>
      <c r="BT79" s="1181"/>
      <c r="BU79" s="1181"/>
      <c r="BV79" s="1181"/>
      <c r="BW79" s="1181"/>
      <c r="BX79" s="1181">
        <v>5.2</v>
      </c>
      <c r="BY79" s="1181"/>
      <c r="BZ79" s="1181"/>
      <c r="CA79" s="1181"/>
      <c r="CB79" s="1181"/>
      <c r="CC79" s="1181"/>
      <c r="CD79" s="1181"/>
      <c r="CE79" s="1181"/>
      <c r="CF79" s="1181">
        <v>4.0999999999999996</v>
      </c>
      <c r="CG79" s="1181"/>
      <c r="CH79" s="1181"/>
      <c r="CI79" s="1181"/>
      <c r="CJ79" s="1181"/>
      <c r="CK79" s="1181"/>
      <c r="CL79" s="1181"/>
      <c r="CM79" s="1181"/>
      <c r="CN79" s="1181">
        <v>5.2</v>
      </c>
      <c r="CO79" s="1181"/>
      <c r="CP79" s="1181"/>
      <c r="CQ79" s="1181"/>
      <c r="CR79" s="1181"/>
      <c r="CS79" s="1181"/>
      <c r="CT79" s="1181"/>
      <c r="CU79" s="1181"/>
      <c r="CV79" s="1181">
        <v>5</v>
      </c>
      <c r="CW79" s="1181"/>
      <c r="CX79" s="1181"/>
      <c r="CY79" s="1181"/>
      <c r="CZ79" s="1181"/>
      <c r="DA79" s="1181"/>
      <c r="DB79" s="1181"/>
      <c r="DC79" s="1181"/>
    </row>
    <row r="80" spans="2:107" x14ac:dyDescent="0.15">
      <c r="B80" s="247"/>
      <c r="G80" s="1187"/>
      <c r="H80" s="1187"/>
      <c r="I80" s="1182"/>
      <c r="J80" s="1182"/>
      <c r="K80" s="1183"/>
      <c r="L80" s="1183"/>
      <c r="M80" s="1183"/>
      <c r="N80" s="1183"/>
      <c r="AN80" s="1186"/>
      <c r="AO80" s="1186"/>
      <c r="AP80" s="1186"/>
      <c r="AQ80" s="1186"/>
      <c r="AR80" s="1186"/>
      <c r="AS80" s="1186"/>
      <c r="AT80" s="1186"/>
      <c r="AU80" s="1186"/>
      <c r="AV80" s="1186"/>
      <c r="AW80" s="1186"/>
      <c r="AX80" s="1186"/>
      <c r="AY80" s="1186"/>
      <c r="AZ80" s="1186"/>
      <c r="BA80" s="1186"/>
      <c r="BB80" s="1184"/>
      <c r="BC80" s="1184"/>
      <c r="BD80" s="1184"/>
      <c r="BE80" s="1184"/>
      <c r="BF80" s="1184"/>
      <c r="BG80" s="1184"/>
      <c r="BH80" s="1184"/>
      <c r="BI80" s="1184"/>
      <c r="BJ80" s="1184"/>
      <c r="BK80" s="1184"/>
      <c r="BL80" s="1184"/>
      <c r="BM80" s="1184"/>
      <c r="BN80" s="1184"/>
      <c r="BO80" s="1184"/>
      <c r="BP80" s="1181"/>
      <c r="BQ80" s="1181"/>
      <c r="BR80" s="1181"/>
      <c r="BS80" s="1181"/>
      <c r="BT80" s="1181"/>
      <c r="BU80" s="1181"/>
      <c r="BV80" s="1181"/>
      <c r="BW80" s="1181"/>
      <c r="BX80" s="1181"/>
      <c r="BY80" s="1181"/>
      <c r="BZ80" s="1181"/>
      <c r="CA80" s="1181"/>
      <c r="CB80" s="1181"/>
      <c r="CC80" s="1181"/>
      <c r="CD80" s="1181"/>
      <c r="CE80" s="1181"/>
      <c r="CF80" s="1181"/>
      <c r="CG80" s="1181"/>
      <c r="CH80" s="1181"/>
      <c r="CI80" s="1181"/>
      <c r="CJ80" s="1181"/>
      <c r="CK80" s="1181"/>
      <c r="CL80" s="1181"/>
      <c r="CM80" s="1181"/>
      <c r="CN80" s="1181"/>
      <c r="CO80" s="1181"/>
      <c r="CP80" s="1181"/>
      <c r="CQ80" s="1181"/>
      <c r="CR80" s="1181"/>
      <c r="CS80" s="1181"/>
      <c r="CT80" s="1181"/>
      <c r="CU80" s="1181"/>
      <c r="CV80" s="1181"/>
      <c r="CW80" s="1181"/>
      <c r="CX80" s="1181"/>
      <c r="CY80" s="1181"/>
      <c r="CZ80" s="1181"/>
      <c r="DA80" s="1181"/>
      <c r="DB80" s="1181"/>
      <c r="DC80" s="1181"/>
    </row>
    <row r="81" spans="2:109" x14ac:dyDescent="0.15">
      <c r="B81" s="247"/>
    </row>
    <row r="82" spans="2:109" ht="17.25" x14ac:dyDescent="0.15">
      <c r="B82" s="247"/>
      <c r="K82" s="356"/>
      <c r="L82" s="356"/>
      <c r="M82" s="356"/>
      <c r="N82" s="356"/>
      <c r="AQ82" s="356"/>
      <c r="AR82" s="356"/>
      <c r="AS82" s="356"/>
      <c r="AT82" s="356"/>
      <c r="BC82" s="356"/>
      <c r="BD82" s="356"/>
      <c r="BE82" s="356"/>
      <c r="BF82" s="356"/>
      <c r="BO82" s="356"/>
      <c r="BP82" s="356"/>
      <c r="BQ82" s="356"/>
      <c r="BR82" s="356"/>
      <c r="CA82" s="356"/>
      <c r="CB82" s="356"/>
      <c r="CC82" s="356"/>
      <c r="CD82" s="356"/>
      <c r="CM82" s="356"/>
      <c r="CN82" s="356"/>
      <c r="CO82" s="356"/>
      <c r="CP82" s="356"/>
      <c r="CY82" s="356"/>
      <c r="CZ82" s="356"/>
      <c r="DA82" s="356"/>
      <c r="DB82" s="356"/>
      <c r="DC82" s="356"/>
    </row>
    <row r="83" spans="2:109" x14ac:dyDescent="0.15">
      <c r="B83" s="328"/>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299"/>
      <c r="AY83" s="299"/>
      <c r="AZ83" s="299"/>
      <c r="BA83" s="299"/>
      <c r="BB83" s="299"/>
      <c r="BC83" s="299"/>
      <c r="BD83" s="299"/>
      <c r="BE83" s="299"/>
      <c r="BF83" s="299"/>
      <c r="BG83" s="299"/>
      <c r="BH83" s="299"/>
      <c r="BI83" s="299"/>
      <c r="BJ83" s="299"/>
      <c r="BK83" s="299"/>
      <c r="BL83" s="299"/>
      <c r="BM83" s="299"/>
      <c r="BN83" s="299"/>
      <c r="BO83" s="299"/>
      <c r="BP83" s="299"/>
      <c r="BQ83" s="299"/>
      <c r="BR83" s="299"/>
      <c r="BS83" s="299"/>
      <c r="BT83" s="299"/>
      <c r="BU83" s="299"/>
      <c r="BV83" s="299"/>
      <c r="BW83" s="299"/>
      <c r="BX83" s="299"/>
      <c r="BY83" s="299"/>
      <c r="BZ83" s="299"/>
      <c r="CA83" s="299"/>
      <c r="CB83" s="299"/>
      <c r="CC83" s="299"/>
      <c r="CD83" s="299"/>
      <c r="CE83" s="299"/>
      <c r="CF83" s="299"/>
      <c r="CG83" s="299"/>
      <c r="CH83" s="299"/>
      <c r="CI83" s="299"/>
      <c r="CJ83" s="299"/>
      <c r="CK83" s="299"/>
      <c r="CL83" s="299"/>
      <c r="CM83" s="299"/>
      <c r="CN83" s="299"/>
      <c r="CO83" s="299"/>
      <c r="CP83" s="299"/>
      <c r="CQ83" s="299"/>
      <c r="CR83" s="299"/>
      <c r="CS83" s="299"/>
      <c r="CT83" s="299"/>
      <c r="CU83" s="299"/>
      <c r="CV83" s="299"/>
      <c r="CW83" s="299"/>
      <c r="CX83" s="299"/>
      <c r="CY83" s="299"/>
      <c r="CZ83" s="299"/>
      <c r="DA83" s="299"/>
      <c r="DB83" s="299"/>
      <c r="DC83" s="299"/>
      <c r="DD83" s="329"/>
    </row>
    <row r="84" spans="2:109" x14ac:dyDescent="0.15">
      <c r="DD84" s="243"/>
      <c r="DE84" s="243"/>
    </row>
    <row r="85" spans="2:109" x14ac:dyDescent="0.15">
      <c r="DD85" s="243"/>
      <c r="DE85" s="243"/>
    </row>
    <row r="86" spans="2:109" hidden="1" x14ac:dyDescent="0.15">
      <c r="DD86" s="243"/>
      <c r="DE86" s="243"/>
    </row>
    <row r="87" spans="2:109" hidden="1" x14ac:dyDescent="0.15">
      <c r="K87" s="357"/>
      <c r="AQ87" s="357"/>
      <c r="BC87" s="357"/>
      <c r="BO87" s="357"/>
      <c r="CA87" s="357"/>
      <c r="CM87" s="357"/>
      <c r="CY87" s="357"/>
      <c r="DD87" s="243"/>
      <c r="DE87" s="243"/>
    </row>
    <row r="88" spans="2:109" hidden="1" x14ac:dyDescent="0.15">
      <c r="DD88" s="243"/>
      <c r="DE88" s="243"/>
    </row>
    <row r="89" spans="2:109" hidden="1" x14ac:dyDescent="0.15">
      <c r="DD89" s="243"/>
      <c r="DE89" s="243"/>
    </row>
    <row r="90" spans="2:109" hidden="1" x14ac:dyDescent="0.15">
      <c r="DD90" s="243"/>
      <c r="DE90" s="243"/>
    </row>
    <row r="91" spans="2:109" hidden="1" x14ac:dyDescent="0.15">
      <c r="DD91" s="243"/>
      <c r="DE91" s="243"/>
    </row>
    <row r="92" spans="2:109" ht="13.5" hidden="1" customHeight="1" x14ac:dyDescent="0.15">
      <c r="DD92" s="243"/>
      <c r="DE92" s="243"/>
    </row>
    <row r="93" spans="2:109" ht="13.5" hidden="1" customHeight="1" x14ac:dyDescent="0.15">
      <c r="DD93" s="243"/>
      <c r="DE93" s="243"/>
    </row>
    <row r="94" spans="2:109" ht="13.5" hidden="1" customHeight="1" x14ac:dyDescent="0.15">
      <c r="DD94" s="243"/>
      <c r="DE94" s="243"/>
    </row>
    <row r="95" spans="2:109" ht="13.5" hidden="1" customHeight="1" x14ac:dyDescent="0.15">
      <c r="DD95" s="243"/>
      <c r="DE95" s="243"/>
    </row>
    <row r="96" spans="2:109" ht="13.5" hidden="1" customHeight="1" x14ac:dyDescent="0.15">
      <c r="DD96" s="243"/>
      <c r="DE96" s="243"/>
    </row>
    <row r="97" spans="108:109" ht="13.5" hidden="1" customHeight="1" x14ac:dyDescent="0.15">
      <c r="DD97" s="243"/>
      <c r="DE97" s="243"/>
    </row>
    <row r="98" spans="108:109" ht="13.5" hidden="1" customHeight="1" x14ac:dyDescent="0.15">
      <c r="DD98" s="243"/>
      <c r="DE98" s="243"/>
    </row>
    <row r="99" spans="108:109" ht="13.5" hidden="1" customHeight="1" x14ac:dyDescent="0.15">
      <c r="DD99" s="243"/>
      <c r="DE99" s="243"/>
    </row>
    <row r="100" spans="108:109" ht="13.5" hidden="1" customHeight="1" x14ac:dyDescent="0.15">
      <c r="DD100" s="243"/>
      <c r="DE100" s="243"/>
    </row>
    <row r="101" spans="108:109" ht="13.5" hidden="1" customHeight="1" x14ac:dyDescent="0.15">
      <c r="DD101" s="243"/>
      <c r="DE101" s="243"/>
    </row>
    <row r="102" spans="108:109" ht="13.5" hidden="1" customHeight="1" x14ac:dyDescent="0.15">
      <c r="DD102" s="243"/>
      <c r="DE102" s="243"/>
    </row>
    <row r="103" spans="108:109" ht="13.5" hidden="1" customHeight="1" x14ac:dyDescent="0.15">
      <c r="DD103" s="243"/>
      <c r="DE103" s="243"/>
    </row>
    <row r="104" spans="108:109" ht="13.5" hidden="1" customHeight="1" x14ac:dyDescent="0.15">
      <c r="DD104" s="243"/>
      <c r="DE104" s="243"/>
    </row>
    <row r="105" spans="108:109" ht="13.5" hidden="1" customHeight="1" x14ac:dyDescent="0.15">
      <c r="DD105" s="243"/>
      <c r="DE105" s="243"/>
    </row>
    <row r="106" spans="108:109" ht="13.5" hidden="1" customHeight="1" x14ac:dyDescent="0.15">
      <c r="DD106" s="243"/>
      <c r="DE106" s="243"/>
    </row>
    <row r="107" spans="108:109" ht="13.5" hidden="1" customHeight="1" x14ac:dyDescent="0.15">
      <c r="DD107" s="243"/>
      <c r="DE107" s="243"/>
    </row>
    <row r="108" spans="108:109" ht="13.5" hidden="1" customHeight="1" x14ac:dyDescent="0.15">
      <c r="DD108" s="243"/>
      <c r="DE108" s="243"/>
    </row>
    <row r="109" spans="108:109" ht="13.5" hidden="1" customHeight="1" x14ac:dyDescent="0.15">
      <c r="DD109" s="243"/>
      <c r="DE109" s="243"/>
    </row>
    <row r="110" spans="108:109" ht="13.5" hidden="1" customHeight="1" x14ac:dyDescent="0.15">
      <c r="DD110" s="243"/>
      <c r="DE110" s="243"/>
    </row>
    <row r="111" spans="108:109" ht="13.5" hidden="1" customHeight="1" x14ac:dyDescent="0.15">
      <c r="DD111" s="243"/>
      <c r="DE111" s="243"/>
    </row>
    <row r="112" spans="108:109" ht="13.5" hidden="1" customHeight="1" x14ac:dyDescent="0.15">
      <c r="DD112" s="243"/>
      <c r="DE112" s="243"/>
    </row>
    <row r="113" spans="108:109" ht="13.5" hidden="1" customHeight="1" x14ac:dyDescent="0.15">
      <c r="DD113" s="243"/>
      <c r="DE113" s="243"/>
    </row>
    <row r="114" spans="108:109" ht="13.5" hidden="1" customHeight="1" x14ac:dyDescent="0.15">
      <c r="DD114" s="243"/>
      <c r="DE114" s="243"/>
    </row>
    <row r="115" spans="108:109" ht="13.5" hidden="1" customHeight="1" x14ac:dyDescent="0.15">
      <c r="DD115" s="243"/>
      <c r="DE115" s="243"/>
    </row>
    <row r="116" spans="108:109" ht="13.5" hidden="1" customHeight="1" x14ac:dyDescent="0.15">
      <c r="DD116" s="243"/>
      <c r="DE116" s="243"/>
    </row>
    <row r="117" spans="108:109" ht="13.5" hidden="1" customHeight="1" x14ac:dyDescent="0.15">
      <c r="DD117" s="243"/>
      <c r="DE117" s="243"/>
    </row>
    <row r="118" spans="108:109" ht="13.5" hidden="1" customHeight="1" x14ac:dyDescent="0.15">
      <c r="DD118" s="243"/>
      <c r="DE118" s="243"/>
    </row>
    <row r="119" spans="108:109" ht="13.5" hidden="1" customHeight="1" x14ac:dyDescent="0.15">
      <c r="DD119" s="243"/>
      <c r="DE119" s="243"/>
    </row>
    <row r="120" spans="108:109" ht="13.5" hidden="1" customHeight="1" x14ac:dyDescent="0.15">
      <c r="DD120" s="243"/>
      <c r="DE120" s="243"/>
    </row>
    <row r="121" spans="108:109" ht="13.5" hidden="1" customHeight="1" x14ac:dyDescent="0.15">
      <c r="DD121" s="243"/>
      <c r="DE121" s="243"/>
    </row>
    <row r="122" spans="108:109" ht="13.5" hidden="1" customHeight="1" x14ac:dyDescent="0.15">
      <c r="DD122" s="243"/>
      <c r="DE122" s="243"/>
    </row>
    <row r="123" spans="108:109" ht="13.5" hidden="1" customHeight="1" x14ac:dyDescent="0.15">
      <c r="DD123" s="243"/>
      <c r="DE123" s="243"/>
    </row>
    <row r="124" spans="108:109" ht="13.5" hidden="1" customHeight="1" x14ac:dyDescent="0.15">
      <c r="DD124" s="243"/>
      <c r="DE124" s="243"/>
    </row>
    <row r="125" spans="108:109" ht="13.5" hidden="1" customHeight="1" x14ac:dyDescent="0.15">
      <c r="DD125" s="243"/>
      <c r="DE125" s="243"/>
    </row>
    <row r="126" spans="108:109" ht="13.5" hidden="1" customHeight="1" x14ac:dyDescent="0.15">
      <c r="DD126" s="243"/>
      <c r="DE126" s="243"/>
    </row>
    <row r="127" spans="108:109" ht="13.5" hidden="1" customHeight="1" x14ac:dyDescent="0.15">
      <c r="DD127" s="243"/>
      <c r="DE127" s="243"/>
    </row>
    <row r="128" spans="108:109" ht="13.5" hidden="1" customHeight="1" x14ac:dyDescent="0.15">
      <c r="DD128" s="243"/>
      <c r="DE128" s="243"/>
    </row>
    <row r="129" spans="108:109" ht="13.5" hidden="1" customHeight="1" x14ac:dyDescent="0.15">
      <c r="DD129" s="243"/>
      <c r="DE129" s="243"/>
    </row>
    <row r="130" spans="108:109" ht="13.5" hidden="1" customHeight="1" x14ac:dyDescent="0.15">
      <c r="DD130" s="243"/>
      <c r="DE130" s="243"/>
    </row>
    <row r="131" spans="108:109" ht="13.5" hidden="1" customHeight="1" x14ac:dyDescent="0.15">
      <c r="DD131" s="243"/>
      <c r="DE131" s="243"/>
    </row>
    <row r="132" spans="108:109" ht="13.5" hidden="1" customHeight="1" x14ac:dyDescent="0.15">
      <c r="DD132" s="243"/>
      <c r="DE132" s="243"/>
    </row>
    <row r="133" spans="108:109" ht="13.5" hidden="1" customHeight="1" x14ac:dyDescent="0.15">
      <c r="DD133" s="243"/>
      <c r="DE133" s="243"/>
    </row>
    <row r="134" spans="108:109" ht="13.5" hidden="1" customHeight="1" x14ac:dyDescent="0.15">
      <c r="DD134" s="243"/>
      <c r="DE134" s="243"/>
    </row>
    <row r="135" spans="108:109" ht="13.5" hidden="1" customHeight="1" x14ac:dyDescent="0.15">
      <c r="DD135" s="243"/>
      <c r="DE135" s="243"/>
    </row>
    <row r="136" spans="108:109" ht="13.5" hidden="1" customHeight="1" x14ac:dyDescent="0.15">
      <c r="DD136" s="243"/>
      <c r="DE136" s="243"/>
    </row>
    <row r="137" spans="108:109" ht="13.5" hidden="1" customHeight="1" x14ac:dyDescent="0.15">
      <c r="DD137" s="243"/>
      <c r="DE137" s="243"/>
    </row>
    <row r="138" spans="108:109" ht="13.5" hidden="1" customHeight="1" x14ac:dyDescent="0.15">
      <c r="DD138" s="243"/>
      <c r="DE138" s="243"/>
    </row>
    <row r="139" spans="108:109" ht="13.5" hidden="1" customHeight="1" x14ac:dyDescent="0.15">
      <c r="DD139" s="243"/>
      <c r="DE139" s="243"/>
    </row>
    <row r="140" spans="108:109" ht="13.5" hidden="1" customHeight="1" x14ac:dyDescent="0.15">
      <c r="DD140" s="243"/>
      <c r="DE140" s="243"/>
    </row>
    <row r="141" spans="108:109" ht="13.5" hidden="1" customHeight="1" x14ac:dyDescent="0.15">
      <c r="DD141" s="243"/>
      <c r="DE141" s="243"/>
    </row>
    <row r="142" spans="108:109" ht="13.5" hidden="1" customHeight="1" x14ac:dyDescent="0.15">
      <c r="DD142" s="243"/>
      <c r="DE142" s="243"/>
    </row>
    <row r="143" spans="108:109" ht="13.5" hidden="1" customHeight="1" x14ac:dyDescent="0.15">
      <c r="DD143" s="243"/>
      <c r="DE143" s="243"/>
    </row>
    <row r="144" spans="108:109" ht="13.5" hidden="1" customHeight="1" x14ac:dyDescent="0.15">
      <c r="DD144" s="243"/>
      <c r="DE144" s="243"/>
    </row>
    <row r="145" spans="108:109" ht="13.5" hidden="1" customHeight="1" x14ac:dyDescent="0.15">
      <c r="DD145" s="243"/>
      <c r="DE145" s="243"/>
    </row>
    <row r="146" spans="108:109" ht="13.5" hidden="1" customHeight="1" x14ac:dyDescent="0.15">
      <c r="DD146" s="243"/>
      <c r="DE146" s="243"/>
    </row>
    <row r="147" spans="108:109" ht="13.5" hidden="1" customHeight="1" x14ac:dyDescent="0.15">
      <c r="DD147" s="243"/>
      <c r="DE147" s="243"/>
    </row>
    <row r="148" spans="108:109" ht="13.5" hidden="1" customHeight="1" x14ac:dyDescent="0.15">
      <c r="DD148" s="243"/>
      <c r="DE148" s="243"/>
    </row>
    <row r="149" spans="108:109" ht="13.5" hidden="1" customHeight="1" x14ac:dyDescent="0.15">
      <c r="DD149" s="243"/>
      <c r="DE149" s="243"/>
    </row>
    <row r="150" spans="108:109" ht="13.5" hidden="1" customHeight="1" x14ac:dyDescent="0.15">
      <c r="DD150" s="243"/>
      <c r="DE150" s="243"/>
    </row>
    <row r="151" spans="108:109" ht="13.5" hidden="1" customHeight="1" x14ac:dyDescent="0.15">
      <c r="DD151" s="243"/>
      <c r="DE151" s="243"/>
    </row>
    <row r="152" spans="108:109" ht="13.5" hidden="1" customHeight="1" x14ac:dyDescent="0.15">
      <c r="DD152" s="243"/>
      <c r="DE152" s="243"/>
    </row>
    <row r="153" spans="108:109" ht="13.5" hidden="1" customHeight="1" x14ac:dyDescent="0.15">
      <c r="DD153" s="243"/>
      <c r="DE153" s="243"/>
    </row>
    <row r="154" spans="108:109" ht="13.5" hidden="1" customHeight="1" x14ac:dyDescent="0.15">
      <c r="DD154" s="243"/>
      <c r="DE154" s="243"/>
    </row>
    <row r="155" spans="108:109" ht="13.5" hidden="1" customHeight="1" x14ac:dyDescent="0.15">
      <c r="DD155" s="243"/>
      <c r="DE155" s="243"/>
    </row>
    <row r="156" spans="108:109" ht="13.5" hidden="1" customHeight="1" x14ac:dyDescent="0.15">
      <c r="DD156" s="243"/>
      <c r="DE156" s="243"/>
    </row>
    <row r="157" spans="108:109" ht="13.5" hidden="1" customHeight="1" x14ac:dyDescent="0.15">
      <c r="DD157" s="243"/>
      <c r="DE157" s="243"/>
    </row>
    <row r="158" spans="108:109" ht="13.5" hidden="1" customHeight="1" x14ac:dyDescent="0.15">
      <c r="DD158" s="243"/>
      <c r="DE158" s="243"/>
    </row>
    <row r="159" spans="108:109" ht="13.5" hidden="1" customHeight="1" x14ac:dyDescent="0.15">
      <c r="DD159" s="243"/>
      <c r="DE159" s="243"/>
    </row>
    <row r="160" spans="108:109" ht="13.5" hidden="1" customHeight="1" x14ac:dyDescent="0.15">
      <c r="DD160" s="243"/>
      <c r="DE160" s="24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4TxjejDMhxd3d95GpO/fdZJiE0kwDcYnsa9VQMX7W+VzOrDbG0gTRHTh26PCeR3eKAx6xTW4q9FqbwABEmUNJA==" saltValue="ow2OHiaif7FnP3Gog5pfW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DEelooAndkab1NA/vX5iHTIQc+1MqW8f0I3KRyWwnIwdpofoix4qRTIAYZi9M8B6fZz4qlYTQTSUsLIiA1yCw==" saltValue="soqGQTEeGuHrzrApvH88l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5op7qHFnBWRCCEoPRB15boZ2wDC45sVmjtnvaHa5vcN/C1MBeaY3mdY9YrV69hUhKBf3Rblv7zFdEEtIy3EJA==" saltValue="ldyR9QOw9Q5hc+z7edPmq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7" customWidth="1"/>
    <col min="2" max="8" width="13.375" style="127" customWidth="1"/>
    <col min="9" max="16384" width="11.125" style="127"/>
  </cols>
  <sheetData>
    <row r="1" spans="1:8" x14ac:dyDescent="0.15">
      <c r="A1" s="121"/>
      <c r="B1" s="122"/>
      <c r="C1" s="123"/>
      <c r="D1" s="124"/>
      <c r="E1" s="125"/>
      <c r="F1" s="125"/>
      <c r="G1" s="125"/>
      <c r="H1" s="126"/>
    </row>
    <row r="2" spans="1:8" x14ac:dyDescent="0.15">
      <c r="A2" s="128"/>
      <c r="B2" s="129"/>
      <c r="C2" s="130"/>
      <c r="D2" s="131" t="s">
        <v>46</v>
      </c>
      <c r="E2" s="132"/>
      <c r="F2" s="133" t="s">
        <v>542</v>
      </c>
      <c r="G2" s="134"/>
      <c r="H2" s="135"/>
    </row>
    <row r="3" spans="1:8" x14ac:dyDescent="0.15">
      <c r="A3" s="131" t="s">
        <v>535</v>
      </c>
      <c r="B3" s="136"/>
      <c r="C3" s="137"/>
      <c r="D3" s="138">
        <v>74844</v>
      </c>
      <c r="E3" s="139"/>
      <c r="F3" s="140">
        <v>43141</v>
      </c>
      <c r="G3" s="141"/>
      <c r="H3" s="142"/>
    </row>
    <row r="4" spans="1:8" x14ac:dyDescent="0.15">
      <c r="A4" s="143"/>
      <c r="B4" s="144"/>
      <c r="C4" s="145"/>
      <c r="D4" s="146">
        <v>39855</v>
      </c>
      <c r="E4" s="147"/>
      <c r="F4" s="148">
        <v>21887</v>
      </c>
      <c r="G4" s="149"/>
      <c r="H4" s="150"/>
    </row>
    <row r="5" spans="1:8" x14ac:dyDescent="0.15">
      <c r="A5" s="131" t="s">
        <v>537</v>
      </c>
      <c r="B5" s="136"/>
      <c r="C5" s="137"/>
      <c r="D5" s="138">
        <v>55847</v>
      </c>
      <c r="E5" s="139"/>
      <c r="F5" s="140">
        <v>45117</v>
      </c>
      <c r="G5" s="141"/>
      <c r="H5" s="142"/>
    </row>
    <row r="6" spans="1:8" x14ac:dyDescent="0.15">
      <c r="A6" s="143"/>
      <c r="B6" s="144"/>
      <c r="C6" s="145"/>
      <c r="D6" s="146">
        <v>31395</v>
      </c>
      <c r="E6" s="147"/>
      <c r="F6" s="148">
        <v>25589</v>
      </c>
      <c r="G6" s="149"/>
      <c r="H6" s="150"/>
    </row>
    <row r="7" spans="1:8" x14ac:dyDescent="0.15">
      <c r="A7" s="131" t="s">
        <v>538</v>
      </c>
      <c r="B7" s="136"/>
      <c r="C7" s="137"/>
      <c r="D7" s="138">
        <v>74241</v>
      </c>
      <c r="E7" s="139"/>
      <c r="F7" s="140">
        <v>43532</v>
      </c>
      <c r="G7" s="141"/>
      <c r="H7" s="142"/>
    </row>
    <row r="8" spans="1:8" x14ac:dyDescent="0.15">
      <c r="A8" s="143"/>
      <c r="B8" s="144"/>
      <c r="C8" s="145"/>
      <c r="D8" s="146">
        <v>33858</v>
      </c>
      <c r="E8" s="147"/>
      <c r="F8" s="148">
        <v>25435</v>
      </c>
      <c r="G8" s="149"/>
      <c r="H8" s="150"/>
    </row>
    <row r="9" spans="1:8" x14ac:dyDescent="0.15">
      <c r="A9" s="131" t="s">
        <v>539</v>
      </c>
      <c r="B9" s="136"/>
      <c r="C9" s="137"/>
      <c r="D9" s="138">
        <v>65468</v>
      </c>
      <c r="E9" s="139"/>
      <c r="F9" s="140">
        <v>47673</v>
      </c>
      <c r="G9" s="141"/>
      <c r="H9" s="142"/>
    </row>
    <row r="10" spans="1:8" x14ac:dyDescent="0.15">
      <c r="A10" s="143"/>
      <c r="B10" s="144"/>
      <c r="C10" s="145"/>
      <c r="D10" s="146">
        <v>35066</v>
      </c>
      <c r="E10" s="147"/>
      <c r="F10" s="148">
        <v>28383</v>
      </c>
      <c r="G10" s="149"/>
      <c r="H10" s="150"/>
    </row>
    <row r="11" spans="1:8" x14ac:dyDescent="0.15">
      <c r="A11" s="131" t="s">
        <v>540</v>
      </c>
      <c r="B11" s="136"/>
      <c r="C11" s="137"/>
      <c r="D11" s="138">
        <v>67251</v>
      </c>
      <c r="E11" s="139"/>
      <c r="F11" s="140">
        <v>54233</v>
      </c>
      <c r="G11" s="141"/>
      <c r="H11" s="142"/>
    </row>
    <row r="12" spans="1:8" x14ac:dyDescent="0.15">
      <c r="A12" s="143"/>
      <c r="B12" s="144"/>
      <c r="C12" s="151"/>
      <c r="D12" s="146">
        <v>30446</v>
      </c>
      <c r="E12" s="147"/>
      <c r="F12" s="148">
        <v>26058</v>
      </c>
      <c r="G12" s="149"/>
      <c r="H12" s="150"/>
    </row>
    <row r="13" spans="1:8" x14ac:dyDescent="0.15">
      <c r="A13" s="131"/>
      <c r="B13" s="136"/>
      <c r="C13" s="137"/>
      <c r="D13" s="138">
        <v>67530</v>
      </c>
      <c r="E13" s="139"/>
      <c r="F13" s="140">
        <v>46739</v>
      </c>
      <c r="G13" s="152"/>
      <c r="H13" s="142"/>
    </row>
    <row r="14" spans="1:8" x14ac:dyDescent="0.15">
      <c r="A14" s="143"/>
      <c r="B14" s="144"/>
      <c r="C14" s="145"/>
      <c r="D14" s="146">
        <v>34124</v>
      </c>
      <c r="E14" s="147"/>
      <c r="F14" s="148">
        <v>25470</v>
      </c>
      <c r="G14" s="149"/>
      <c r="H14" s="150"/>
    </row>
    <row r="17" spans="1:11" x14ac:dyDescent="0.15">
      <c r="A17" s="127" t="s">
        <v>47</v>
      </c>
    </row>
    <row r="18" spans="1:11" x14ac:dyDescent="0.15">
      <c r="A18" s="153"/>
      <c r="B18" s="153" t="str">
        <f>実質収支比率等に係る経年分析!F$46</f>
        <v>H25</v>
      </c>
      <c r="C18" s="153" t="str">
        <f>実質収支比率等に係る経年分析!G$46</f>
        <v>H26</v>
      </c>
      <c r="D18" s="153" t="str">
        <f>実質収支比率等に係る経年分析!H$46</f>
        <v>H27</v>
      </c>
      <c r="E18" s="153" t="str">
        <f>実質収支比率等に係る経年分析!I$46</f>
        <v>H28</v>
      </c>
      <c r="F18" s="153" t="str">
        <f>実質収支比率等に係る経年分析!J$46</f>
        <v>H29</v>
      </c>
    </row>
    <row r="19" spans="1:11" x14ac:dyDescent="0.15">
      <c r="A19" s="153" t="s">
        <v>48</v>
      </c>
      <c r="B19" s="153">
        <f>ROUND(VALUE(SUBSTITUTE(実質収支比率等に係る経年分析!F$48,"▲","-")),2)</f>
        <v>1.45</v>
      </c>
      <c r="C19" s="153">
        <f>ROUND(VALUE(SUBSTITUTE(実質収支比率等に係る経年分析!G$48,"▲","-")),2)</f>
        <v>1.45</v>
      </c>
      <c r="D19" s="153">
        <f>ROUND(VALUE(SUBSTITUTE(実質収支比率等に係る経年分析!H$48,"▲","-")),2)</f>
        <v>1.62</v>
      </c>
      <c r="E19" s="153">
        <f>ROUND(VALUE(SUBSTITUTE(実質収支比率等に係る経年分析!I$48,"▲","-")),2)</f>
        <v>1.57</v>
      </c>
      <c r="F19" s="153">
        <f>ROUND(VALUE(SUBSTITUTE(実質収支比率等に係る経年分析!J$48,"▲","-")),2)</f>
        <v>1.24</v>
      </c>
    </row>
    <row r="20" spans="1:11" x14ac:dyDescent="0.15">
      <c r="A20" s="153" t="s">
        <v>49</v>
      </c>
      <c r="B20" s="153">
        <f>ROUND(VALUE(SUBSTITUTE(実質収支比率等に係る経年分析!F$47,"▲","-")),2)</f>
        <v>5.83</v>
      </c>
      <c r="C20" s="153">
        <f>ROUND(VALUE(SUBSTITUTE(実質収支比率等に係る経年分析!G$47,"▲","-")),2)</f>
        <v>6.02</v>
      </c>
      <c r="D20" s="153">
        <f>ROUND(VALUE(SUBSTITUTE(実質収支比率等に係る経年分析!H$47,"▲","-")),2)</f>
        <v>6.82</v>
      </c>
      <c r="E20" s="153">
        <f>ROUND(VALUE(SUBSTITUTE(実質収支比率等に係る経年分析!I$47,"▲","-")),2)</f>
        <v>6.97</v>
      </c>
      <c r="F20" s="153">
        <f>ROUND(VALUE(SUBSTITUTE(実質収支比率等に係る経年分析!J$47,"▲","-")),2)</f>
        <v>7.29</v>
      </c>
    </row>
    <row r="21" spans="1:11" x14ac:dyDescent="0.15">
      <c r="A21" s="153" t="s">
        <v>50</v>
      </c>
      <c r="B21" s="153">
        <f>IF(ISNUMBER(VALUE(SUBSTITUTE(実質収支比率等に係る経年分析!F$49,"▲","-"))),ROUND(VALUE(SUBSTITUTE(実質収支比率等に係る経年分析!F$49,"▲","-")),2),NA())</f>
        <v>-0.7</v>
      </c>
      <c r="C21" s="153">
        <f>IF(ISNUMBER(VALUE(SUBSTITUTE(実質収支比率等に係る経年分析!G$49,"▲","-"))),ROUND(VALUE(SUBSTITUTE(実質収支比率等に係る経年分析!G$49,"▲","-")),2),NA())</f>
        <v>0.15</v>
      </c>
      <c r="D21" s="153">
        <f>IF(ISNUMBER(VALUE(SUBSTITUTE(実質収支比率等に係る経年分析!H$49,"▲","-"))),ROUND(VALUE(SUBSTITUTE(実質収支比率等に係る経年分析!H$49,"▲","-")),2),NA())</f>
        <v>1</v>
      </c>
      <c r="E21" s="153">
        <f>IF(ISNUMBER(VALUE(SUBSTITUTE(実質収支比率等に係る経年分析!I$49,"▲","-"))),ROUND(VALUE(SUBSTITUTE(実質収支比率等に係る経年分析!I$49,"▲","-")),2),NA())</f>
        <v>-0.08</v>
      </c>
      <c r="F21" s="153">
        <f>IF(ISNUMBER(VALUE(SUBSTITUTE(実質収支比率等に係る経年分析!J$49,"▲","-"))),ROUND(VALUE(SUBSTITUTE(実質収支比率等に係る経年分析!J$49,"▲","-")),2),NA())</f>
        <v>-0.02</v>
      </c>
    </row>
    <row r="24" spans="1:11" x14ac:dyDescent="0.15">
      <c r="A24" s="127" t="s">
        <v>51</v>
      </c>
    </row>
    <row r="25" spans="1:11" x14ac:dyDescent="0.15">
      <c r="A25" s="154"/>
      <c r="B25" s="154" t="str">
        <f>連結実質赤字比率に係る赤字・黒字の構成分析!F$33</f>
        <v>H25</v>
      </c>
      <c r="C25" s="154"/>
      <c r="D25" s="154" t="str">
        <f>連結実質赤字比率に係る赤字・黒字の構成分析!G$33</f>
        <v>H26</v>
      </c>
      <c r="E25" s="154"/>
      <c r="F25" s="154" t="str">
        <f>連結実質赤字比率に係る赤字・黒字の構成分析!H$33</f>
        <v>H27</v>
      </c>
      <c r="G25" s="154"/>
      <c r="H25" s="154" t="str">
        <f>連結実質赤字比率に係る赤字・黒字の構成分析!I$33</f>
        <v>H28</v>
      </c>
      <c r="I25" s="154"/>
      <c r="J25" s="154" t="str">
        <f>連結実質赤字比率に係る赤字・黒字の構成分析!J$33</f>
        <v>H29</v>
      </c>
      <c r="K25" s="154"/>
    </row>
    <row r="26" spans="1:11" x14ac:dyDescent="0.15">
      <c r="A26" s="154"/>
      <c r="B26" s="154" t="s">
        <v>52</v>
      </c>
      <c r="C26" s="154" t="s">
        <v>53</v>
      </c>
      <c r="D26" s="154" t="s">
        <v>52</v>
      </c>
      <c r="E26" s="154" t="s">
        <v>53</v>
      </c>
      <c r="F26" s="154" t="s">
        <v>52</v>
      </c>
      <c r="G26" s="154" t="s">
        <v>53</v>
      </c>
      <c r="H26" s="154" t="s">
        <v>52</v>
      </c>
      <c r="I26" s="154" t="s">
        <v>53</v>
      </c>
      <c r="J26" s="154" t="s">
        <v>52</v>
      </c>
      <c r="K26" s="154" t="s">
        <v>53</v>
      </c>
    </row>
    <row r="27" spans="1:11" x14ac:dyDescent="0.15">
      <c r="A27" s="154" t="str">
        <f>IF(連結実質赤字比率に係る赤字・黒字の構成分析!C$43="",NA(),連結実質赤字比率に係る赤字・黒字の構成分析!C$43)</f>
        <v>その他会計（黒字）</v>
      </c>
      <c r="B27" s="154" t="e">
        <f>IF(ROUND(VALUE(SUBSTITUTE(連結実質赤字比率に係る赤字・黒字の構成分析!F$43,"▲", "-")), 2) &lt; 0, ABS(ROUND(VALUE(SUBSTITUTE(連結実質赤字比率に係る赤字・黒字の構成分析!F$43,"▲", "-")), 2)), NA())</f>
        <v>#VALUE!</v>
      </c>
      <c r="C27" s="154" t="e">
        <f>IF(ROUND(VALUE(SUBSTITUTE(連結実質赤字比率に係る赤字・黒字の構成分析!F$43,"▲", "-")), 2) &gt;= 0, ABS(ROUND(VALUE(SUBSTITUTE(連結実質赤字比率に係る赤字・黒字の構成分析!F$43,"▲", "-")), 2)), NA())</f>
        <v>#VALUE!</v>
      </c>
      <c r="D27" s="154" t="e">
        <f>IF(ROUND(VALUE(SUBSTITUTE(連結実質赤字比率に係る赤字・黒字の構成分析!G$43,"▲", "-")), 2) &lt; 0, ABS(ROUND(VALUE(SUBSTITUTE(連結実質赤字比率に係る赤字・黒字の構成分析!G$43,"▲", "-")), 2)), NA())</f>
        <v>#VALUE!</v>
      </c>
      <c r="E27" s="154" t="e">
        <f>IF(ROUND(VALUE(SUBSTITUTE(連結実質赤字比率に係る赤字・黒字の構成分析!G$43,"▲", "-")), 2) &gt;= 0, ABS(ROUND(VALUE(SUBSTITUTE(連結実質赤字比率に係る赤字・黒字の構成分析!G$43,"▲", "-")), 2)), NA())</f>
        <v>#VALUE!</v>
      </c>
      <c r="F27" s="154" t="e">
        <f>IF(ROUND(VALUE(SUBSTITUTE(連結実質赤字比率に係る赤字・黒字の構成分析!H$43,"▲", "-")), 2) &lt; 0, ABS(ROUND(VALUE(SUBSTITUTE(連結実質赤字比率に係る赤字・黒字の構成分析!H$43,"▲", "-")), 2)), NA())</f>
        <v>#N/A</v>
      </c>
      <c r="G27" s="154">
        <f>IF(ROUND(VALUE(SUBSTITUTE(連結実質赤字比率に係る赤字・黒字の構成分析!H$43,"▲", "-")), 2) &gt;= 0, ABS(ROUND(VALUE(SUBSTITUTE(連結実質赤字比率に係る赤字・黒字の構成分析!H$43,"▲", "-")), 2)), NA())</f>
        <v>0</v>
      </c>
      <c r="H27" s="154" t="e">
        <f>IF(ROUND(VALUE(SUBSTITUTE(連結実質赤字比率に係る赤字・黒字の構成分析!I$43,"▲", "-")), 2) &lt; 0, ABS(ROUND(VALUE(SUBSTITUTE(連結実質赤字比率に係る赤字・黒字の構成分析!I$43,"▲", "-")), 2)), NA())</f>
        <v>#VALUE!</v>
      </c>
      <c r="I27" s="154" t="e">
        <f>IF(ROUND(VALUE(SUBSTITUTE(連結実質赤字比率に係る赤字・黒字の構成分析!I$43,"▲", "-")), 2) &gt;= 0, ABS(ROUND(VALUE(SUBSTITUTE(連結実質赤字比率に係る赤字・黒字の構成分析!I$43,"▲", "-")), 2)), NA())</f>
        <v>#VALUE!</v>
      </c>
      <c r="J27" s="154" t="e">
        <f>IF(ROUND(VALUE(SUBSTITUTE(連結実質赤字比率に係る赤字・黒字の構成分析!J$43,"▲", "-")), 2) &lt; 0, ABS(ROUND(VALUE(SUBSTITUTE(連結実質赤字比率に係る赤字・黒字の構成分析!J$43,"▲", "-")), 2)), NA())</f>
        <v>#VALUE!</v>
      </c>
      <c r="K27" s="154" t="e">
        <f>IF(ROUND(VALUE(SUBSTITUTE(連結実質赤字比率に係る赤字・黒字の構成分析!J$43,"▲", "-")), 2) &gt;= 0, ABS(ROUND(VALUE(SUBSTITUTE(連結実質赤字比率に係る赤字・黒字の構成分析!J$43,"▲", "-")), 2)), NA())</f>
        <v>#VALUE!</v>
      </c>
    </row>
    <row r="28" spans="1:11" x14ac:dyDescent="0.15">
      <c r="A28" s="154" t="str">
        <f>IF(連結実質赤字比率に係る赤字・黒字の構成分析!C$42="",NA(),連結実質赤字比率に係る赤字・黒字の構成分析!C$42)</f>
        <v>その他会計（赤字）</v>
      </c>
      <c r="B28" s="154">
        <f>IF(ROUND(VALUE(SUBSTITUTE(連結実質赤字比率に係る赤字・黒字の構成分析!F$42,"▲", "-")), 2) &lt; 0, ABS(ROUND(VALUE(SUBSTITUTE(連結実質赤字比率に係る赤字・黒字の構成分析!F$42,"▲", "-")), 2)), NA())</f>
        <v>0.52</v>
      </c>
      <c r="C28" s="154" t="e">
        <f>IF(ROUND(VALUE(SUBSTITUTE(連結実質赤字比率に係る赤字・黒字の構成分析!F$42,"▲", "-")), 2) &gt;= 0, ABS(ROUND(VALUE(SUBSTITUTE(連結実質赤字比率に係る赤字・黒字の構成分析!F$42,"▲", "-")), 2)), NA())</f>
        <v>#N/A</v>
      </c>
      <c r="D28" s="154">
        <f>IF(ROUND(VALUE(SUBSTITUTE(連結実質赤字比率に係る赤字・黒字の構成分析!G$42,"▲", "-")), 2) &lt; 0, ABS(ROUND(VALUE(SUBSTITUTE(連結実質赤字比率に係る赤字・黒字の構成分析!G$42,"▲", "-")), 2)), NA())</f>
        <v>0.23</v>
      </c>
      <c r="E28" s="154" t="e">
        <f>IF(ROUND(VALUE(SUBSTITUTE(連結実質赤字比率に係る赤字・黒字の構成分析!G$42,"▲", "-")), 2) &gt;= 0, ABS(ROUND(VALUE(SUBSTITUTE(連結実質赤字比率に係る赤字・黒字の構成分析!G$42,"▲", "-")), 2)), NA())</f>
        <v>#N/A</v>
      </c>
      <c r="F28" s="154" t="e">
        <f>IF(ROUND(VALUE(SUBSTITUTE(連結実質赤字比率に係る赤字・黒字の構成分析!H$42,"▲", "-")), 2) &lt; 0, ABS(ROUND(VALUE(SUBSTITUTE(連結実質赤字比率に係る赤字・黒字の構成分析!H$42,"▲", "-")), 2)), NA())</f>
        <v>#VALUE!</v>
      </c>
      <c r="G28" s="154" t="e">
        <f>IF(ROUND(VALUE(SUBSTITUTE(連結実質赤字比率に係る赤字・黒字の構成分析!H$42,"▲", "-")), 2) &gt;= 0, ABS(ROUND(VALUE(SUBSTITUTE(連結実質赤字比率に係る赤字・黒字の構成分析!H$42,"▲", "-")), 2)), NA())</f>
        <v>#VALUE!</v>
      </c>
      <c r="H28" s="154" t="e">
        <f>IF(ROUND(VALUE(SUBSTITUTE(連結実質赤字比率に係る赤字・黒字の構成分析!I$42,"▲", "-")), 2) &lt; 0, ABS(ROUND(VALUE(SUBSTITUTE(連結実質赤字比率に係る赤字・黒字の構成分析!I$42,"▲", "-")), 2)), NA())</f>
        <v>#VALUE!</v>
      </c>
      <c r="I28" s="154" t="e">
        <f>IF(ROUND(VALUE(SUBSTITUTE(連結実質赤字比率に係る赤字・黒字の構成分析!I$42,"▲", "-")), 2) &gt;= 0, ABS(ROUND(VALUE(SUBSTITUTE(連結実質赤字比率に係る赤字・黒字の構成分析!I$42,"▲", "-")), 2)), NA())</f>
        <v>#VALUE!</v>
      </c>
      <c r="J28" s="154" t="e">
        <f>IF(ROUND(VALUE(SUBSTITUTE(連結実質赤字比率に係る赤字・黒字の構成分析!J$42,"▲", "-")), 2) &lt; 0, ABS(ROUND(VALUE(SUBSTITUTE(連結実質赤字比率に係る赤字・黒字の構成分析!J$42,"▲", "-")), 2)), NA())</f>
        <v>#VALUE!</v>
      </c>
      <c r="K28" s="154" t="e">
        <f>IF(ROUND(VALUE(SUBSTITUTE(連結実質赤字比率に係る赤字・黒字の構成分析!J$42,"▲", "-")), 2) &gt;= 0, ABS(ROUND(VALUE(SUBSTITUTE(連結実質赤字比率に係る赤字・黒字の構成分析!J$42,"▲", "-")), 2)), NA())</f>
        <v>#VALUE!</v>
      </c>
    </row>
    <row r="29" spans="1:11" x14ac:dyDescent="0.15">
      <c r="A29" s="154" t="e">
        <f>IF(連結実質赤字比率に係る赤字・黒字の構成分析!C$41="",NA(),連結実質赤字比率に係る赤字・黒字の構成分析!C$41)</f>
        <v>#N/A</v>
      </c>
      <c r="B29" s="154" t="e">
        <f>IF(ROUND(VALUE(SUBSTITUTE(連結実質赤字比率に係る赤字・黒字の構成分析!F$41,"▲", "-")), 2) &lt; 0, ABS(ROUND(VALUE(SUBSTITUTE(連結実質赤字比率に係る赤字・黒字の構成分析!F$41,"▲", "-")), 2)), NA())</f>
        <v>#VALUE!</v>
      </c>
      <c r="C29" s="154" t="e">
        <f>IF(ROUND(VALUE(SUBSTITUTE(連結実質赤字比率に係る赤字・黒字の構成分析!F$41,"▲", "-")), 2) &gt;= 0, ABS(ROUND(VALUE(SUBSTITUTE(連結実質赤字比率に係る赤字・黒字の構成分析!F$41,"▲", "-")), 2)), NA())</f>
        <v>#VALUE!</v>
      </c>
      <c r="D29" s="154" t="e">
        <f>IF(ROUND(VALUE(SUBSTITUTE(連結実質赤字比率に係る赤字・黒字の構成分析!G$41,"▲", "-")), 2) &lt; 0, ABS(ROUND(VALUE(SUBSTITUTE(連結実質赤字比率に係る赤字・黒字の構成分析!G$41,"▲", "-")), 2)), NA())</f>
        <v>#VALUE!</v>
      </c>
      <c r="E29" s="154" t="e">
        <f>IF(ROUND(VALUE(SUBSTITUTE(連結実質赤字比率に係る赤字・黒字の構成分析!G$41,"▲", "-")), 2) &gt;= 0, ABS(ROUND(VALUE(SUBSTITUTE(連結実質赤字比率に係る赤字・黒字の構成分析!G$41,"▲", "-")), 2)), NA())</f>
        <v>#VALUE!</v>
      </c>
      <c r="F29" s="154" t="e">
        <f>IF(ROUND(VALUE(SUBSTITUTE(連結実質赤字比率に係る赤字・黒字の構成分析!H$41,"▲", "-")), 2) &lt; 0, ABS(ROUND(VALUE(SUBSTITUTE(連結実質赤字比率に係る赤字・黒字の構成分析!H$41,"▲", "-")), 2)), NA())</f>
        <v>#VALUE!</v>
      </c>
      <c r="G29" s="154" t="e">
        <f>IF(ROUND(VALUE(SUBSTITUTE(連結実質赤字比率に係る赤字・黒字の構成分析!H$41,"▲", "-")), 2) &gt;= 0, ABS(ROUND(VALUE(SUBSTITUTE(連結実質赤字比率に係る赤字・黒字の構成分析!H$41,"▲", "-")), 2)), NA())</f>
        <v>#VALUE!</v>
      </c>
      <c r="H29" s="154" t="e">
        <f>IF(ROUND(VALUE(SUBSTITUTE(連結実質赤字比率に係る赤字・黒字の構成分析!I$41,"▲", "-")), 2) &lt; 0, ABS(ROUND(VALUE(SUBSTITUTE(連結実質赤字比率に係る赤字・黒字の構成分析!I$41,"▲", "-")), 2)), NA())</f>
        <v>#VALUE!</v>
      </c>
      <c r="I29" s="154" t="e">
        <f>IF(ROUND(VALUE(SUBSTITUTE(連結実質赤字比率に係る赤字・黒字の構成分析!I$41,"▲", "-")), 2) &gt;= 0, ABS(ROUND(VALUE(SUBSTITUTE(連結実質赤字比率に係る赤字・黒字の構成分析!I$41,"▲", "-")), 2)), NA())</f>
        <v>#VALUE!</v>
      </c>
      <c r="J29" s="154" t="e">
        <f>IF(ROUND(VALUE(SUBSTITUTE(連結実質赤字比率に係る赤字・黒字の構成分析!J$41,"▲", "-")), 2) &lt; 0, ABS(ROUND(VALUE(SUBSTITUTE(連結実質赤字比率に係る赤字・黒字の構成分析!J$41,"▲", "-")), 2)), NA())</f>
        <v>#VALUE!</v>
      </c>
      <c r="K29" s="154" t="e">
        <f>IF(ROUND(VALUE(SUBSTITUTE(連結実質赤字比率に係る赤字・黒字の構成分析!J$41,"▲", "-")), 2) &gt;= 0, ABS(ROUND(VALUE(SUBSTITUTE(連結実質赤字比率に係る赤字・黒字の構成分析!J$41,"▲", "-")), 2)), NA())</f>
        <v>#VALUE!</v>
      </c>
    </row>
    <row r="30" spans="1:11" x14ac:dyDescent="0.15">
      <c r="A30" s="154" t="str">
        <f>IF(連結実質赤字比率に係る赤字・黒字の構成分析!C$40="",NA(),連結実質赤字比率に係る赤字・黒字の構成分析!C$40)</f>
        <v>国民健康保険特別会計</v>
      </c>
      <c r="B30" s="154">
        <f>IF(ROUND(VALUE(SUBSTITUTE(連結実質赤字比率に係る赤字・黒字の構成分析!F$40,"▲", "-")), 2) &lt; 0, ABS(ROUND(VALUE(SUBSTITUTE(連結実質赤字比率に係る赤字・黒字の構成分析!F$40,"▲", "-")), 2)), NA())</f>
        <v>1.5</v>
      </c>
      <c r="C30" s="154" t="e">
        <f>IF(ROUND(VALUE(SUBSTITUTE(連結実質赤字比率に係る赤字・黒字の構成分析!F$40,"▲", "-")), 2) &gt;= 0, ABS(ROUND(VALUE(SUBSTITUTE(連結実質赤字比率に係る赤字・黒字の構成分析!F$40,"▲", "-")), 2)), NA())</f>
        <v>#N/A</v>
      </c>
      <c r="D30" s="154">
        <f>IF(ROUND(VALUE(SUBSTITUTE(連結実質赤字比率に係る赤字・黒字の構成分析!G$40,"▲", "-")), 2) &lt; 0, ABS(ROUND(VALUE(SUBSTITUTE(連結実質赤字比率に係る赤字・黒字の構成分析!G$40,"▲", "-")), 2)), NA())</f>
        <v>2.2400000000000002</v>
      </c>
      <c r="E30" s="154" t="e">
        <f>IF(ROUND(VALUE(SUBSTITUTE(連結実質赤字比率に係る赤字・黒字の構成分析!G$40,"▲", "-")), 2) &gt;= 0, ABS(ROUND(VALUE(SUBSTITUTE(連結実質赤字比率に係る赤字・黒字の構成分析!G$40,"▲", "-")), 2)), NA())</f>
        <v>#N/A</v>
      </c>
      <c r="F30" s="154">
        <f>IF(ROUND(VALUE(SUBSTITUTE(連結実質赤字比率に係る赤字・黒字の構成分析!H$40,"▲", "-")), 2) &lt; 0, ABS(ROUND(VALUE(SUBSTITUTE(連結実質赤字比率に係る赤字・黒字の構成分析!H$40,"▲", "-")), 2)), NA())</f>
        <v>4.09</v>
      </c>
      <c r="G30" s="154" t="e">
        <f>IF(ROUND(VALUE(SUBSTITUTE(連結実質赤字比率に係る赤字・黒字の構成分析!H$40,"▲", "-")), 2) &gt;= 0, ABS(ROUND(VALUE(SUBSTITUTE(連結実質赤字比率に係る赤字・黒字の構成分析!H$40,"▲", "-")), 2)), NA())</f>
        <v>#N/A</v>
      </c>
      <c r="H30" s="154">
        <f>IF(ROUND(VALUE(SUBSTITUTE(連結実質赤字比率に係る赤字・黒字の構成分析!I$40,"▲", "-")), 2) &lt; 0, ABS(ROUND(VALUE(SUBSTITUTE(連結実質赤字比率に係る赤字・黒字の構成分析!I$40,"▲", "-")), 2)), NA())</f>
        <v>2.77</v>
      </c>
      <c r="I30" s="154" t="e">
        <f>IF(ROUND(VALUE(SUBSTITUTE(連結実質赤字比率に係る赤字・黒字の構成分析!I$40,"▲", "-")), 2) &gt;= 0, ABS(ROUND(VALUE(SUBSTITUTE(連結実質赤字比率に係る赤字・黒字の構成分析!I$40,"▲", "-")), 2)), NA())</f>
        <v>#N/A</v>
      </c>
      <c r="J30" s="154" t="e">
        <f>IF(ROUND(VALUE(SUBSTITUTE(連結実質赤字比率に係る赤字・黒字の構成分析!J$40,"▲", "-")), 2) &lt; 0, ABS(ROUND(VALUE(SUBSTITUTE(連結実質赤字比率に係る赤字・黒字の構成分析!J$40,"▲", "-")), 2)), NA())</f>
        <v>#N/A</v>
      </c>
      <c r="K30" s="154">
        <f>IF(ROUND(VALUE(SUBSTITUTE(連結実質赤字比率に係る赤字・黒字の構成分析!J$40,"▲", "-")), 2) &gt;= 0, ABS(ROUND(VALUE(SUBSTITUTE(連結実質赤字比率に係る赤字・黒字の構成分析!J$40,"▲", "-")), 2)), NA())</f>
        <v>0</v>
      </c>
    </row>
    <row r="31" spans="1:11" x14ac:dyDescent="0.15">
      <c r="A31" s="154" t="str">
        <f>IF(連結実質赤字比率に係る赤字・黒字の構成分析!C$39="",NA(),連結実質赤字比率に係る赤字・黒字の構成分析!C$39)</f>
        <v>後期高齢者医療特別会計</v>
      </c>
      <c r="B31" s="154" t="e">
        <f>IF(ROUND(VALUE(SUBSTITUTE(連結実質赤字比率に係る赤字・黒字の構成分析!F$39,"▲", "-")), 2) &lt; 0, ABS(ROUND(VALUE(SUBSTITUTE(連結実質赤字比率に係る赤字・黒字の構成分析!F$39,"▲", "-")), 2)), NA())</f>
        <v>#N/A</v>
      </c>
      <c r="C31" s="154">
        <f>IF(ROUND(VALUE(SUBSTITUTE(連結実質赤字比率に係る赤字・黒字の構成分析!F$39,"▲", "-")), 2) &gt;= 0, ABS(ROUND(VALUE(SUBSTITUTE(連結実質赤字比率に係る赤字・黒字の構成分析!F$39,"▲", "-")), 2)), NA())</f>
        <v>0.06</v>
      </c>
      <c r="D31" s="154" t="e">
        <f>IF(ROUND(VALUE(SUBSTITUTE(連結実質赤字比率に係る赤字・黒字の構成分析!G$39,"▲", "-")), 2) &lt; 0, ABS(ROUND(VALUE(SUBSTITUTE(連結実質赤字比率に係る赤字・黒字の構成分析!G$39,"▲", "-")), 2)), NA())</f>
        <v>#N/A</v>
      </c>
      <c r="E31" s="154">
        <f>IF(ROUND(VALUE(SUBSTITUTE(連結実質赤字比率に係る赤字・黒字の構成分析!G$39,"▲", "-")), 2) &gt;= 0, ABS(ROUND(VALUE(SUBSTITUTE(連結実質赤字比率に係る赤字・黒字の構成分析!G$39,"▲", "-")), 2)), NA())</f>
        <v>7.0000000000000007E-2</v>
      </c>
      <c r="F31" s="154" t="e">
        <f>IF(ROUND(VALUE(SUBSTITUTE(連結実質赤字比率に係る赤字・黒字の構成分析!H$39,"▲", "-")), 2) &lt; 0, ABS(ROUND(VALUE(SUBSTITUTE(連結実質赤字比率に係る赤字・黒字の構成分析!H$39,"▲", "-")), 2)), NA())</f>
        <v>#N/A</v>
      </c>
      <c r="G31" s="154">
        <f>IF(ROUND(VALUE(SUBSTITUTE(連結実質赤字比率に係る赤字・黒字の構成分析!H$39,"▲", "-")), 2) &gt;= 0, ABS(ROUND(VALUE(SUBSTITUTE(連結実質赤字比率に係る赤字・黒字の構成分析!H$39,"▲", "-")), 2)), NA())</f>
        <v>0.11</v>
      </c>
      <c r="H31" s="154" t="e">
        <f>IF(ROUND(VALUE(SUBSTITUTE(連結実質赤字比率に係る赤字・黒字の構成分析!I$39,"▲", "-")), 2) &lt; 0, ABS(ROUND(VALUE(SUBSTITUTE(連結実質赤字比率に係る赤字・黒字の構成分析!I$39,"▲", "-")), 2)), NA())</f>
        <v>#N/A</v>
      </c>
      <c r="I31" s="154">
        <f>IF(ROUND(VALUE(SUBSTITUTE(連結実質赤字比率に係る赤字・黒字の構成分析!I$39,"▲", "-")), 2) &gt;= 0, ABS(ROUND(VALUE(SUBSTITUTE(連結実質赤字比率に係る赤字・黒字の構成分析!I$39,"▲", "-")), 2)), NA())</f>
        <v>7.0000000000000007E-2</v>
      </c>
      <c r="J31" s="154" t="e">
        <f>IF(ROUND(VALUE(SUBSTITUTE(連結実質赤字比率に係る赤字・黒字の構成分析!J$39,"▲", "-")), 2) &lt; 0, ABS(ROUND(VALUE(SUBSTITUTE(連結実質赤字比率に係る赤字・黒字の構成分析!J$39,"▲", "-")), 2)), NA())</f>
        <v>#N/A</v>
      </c>
      <c r="K31" s="154">
        <f>IF(ROUND(VALUE(SUBSTITUTE(連結実質赤字比率に係る赤字・黒字の構成分析!J$39,"▲", "-")), 2) &gt;= 0, ABS(ROUND(VALUE(SUBSTITUTE(連結実質赤字比率に係る赤字・黒字の構成分析!J$39,"▲", "-")), 2)), NA())</f>
        <v>7.0000000000000007E-2</v>
      </c>
    </row>
    <row r="32" spans="1:11" x14ac:dyDescent="0.15">
      <c r="A32" s="154" t="str">
        <f>IF(連結実質赤字比率に係る赤字・黒字の構成分析!C$38="",NA(),連結実質赤字比率に係る赤字・黒字の構成分析!C$38)</f>
        <v>介護保険特別会計</v>
      </c>
      <c r="B32" s="154" t="e">
        <f>IF(ROUND(VALUE(SUBSTITUTE(連結実質赤字比率に係る赤字・黒字の構成分析!F$38,"▲", "-")), 2) &lt; 0, ABS(ROUND(VALUE(SUBSTITUTE(連結実質赤字比率に係る赤字・黒字の構成分析!F$38,"▲", "-")), 2)), NA())</f>
        <v>#N/A</v>
      </c>
      <c r="C32" s="154">
        <f>IF(ROUND(VALUE(SUBSTITUTE(連結実質赤字比率に係る赤字・黒字の構成分析!F$38,"▲", "-")), 2) &gt;= 0, ABS(ROUND(VALUE(SUBSTITUTE(連結実質赤字比率に係る赤字・黒字の構成分析!F$38,"▲", "-")), 2)), NA())</f>
        <v>0</v>
      </c>
      <c r="D32" s="154" t="e">
        <f>IF(ROUND(VALUE(SUBSTITUTE(連結実質赤字比率に係る赤字・黒字の構成分析!G$38,"▲", "-")), 2) &lt; 0, ABS(ROUND(VALUE(SUBSTITUTE(連結実質赤字比率に係る赤字・黒字の構成分析!G$38,"▲", "-")), 2)), NA())</f>
        <v>#N/A</v>
      </c>
      <c r="E32" s="154">
        <f>IF(ROUND(VALUE(SUBSTITUTE(連結実質赤字比率に係る赤字・黒字の構成分析!G$38,"▲", "-")), 2) &gt;= 0, ABS(ROUND(VALUE(SUBSTITUTE(連結実質赤字比率に係る赤字・黒字の構成分析!G$38,"▲", "-")), 2)), NA())</f>
        <v>0.56000000000000005</v>
      </c>
      <c r="F32" s="154" t="e">
        <f>IF(ROUND(VALUE(SUBSTITUTE(連結実質赤字比率に係る赤字・黒字の構成分析!H$38,"▲", "-")), 2) &lt; 0, ABS(ROUND(VALUE(SUBSTITUTE(連結実質赤字比率に係る赤字・黒字の構成分析!H$38,"▲", "-")), 2)), NA())</f>
        <v>#N/A</v>
      </c>
      <c r="G32" s="154">
        <f>IF(ROUND(VALUE(SUBSTITUTE(連結実質赤字比率に係る赤字・黒字の構成分析!H$38,"▲", "-")), 2) &gt;= 0, ABS(ROUND(VALUE(SUBSTITUTE(連結実質赤字比率に係る赤字・黒字の構成分析!H$38,"▲", "-")), 2)), NA())</f>
        <v>0</v>
      </c>
      <c r="H32" s="154" t="e">
        <f>IF(ROUND(VALUE(SUBSTITUTE(連結実質赤字比率に係る赤字・黒字の構成分析!I$38,"▲", "-")), 2) &lt; 0, ABS(ROUND(VALUE(SUBSTITUTE(連結実質赤字比率に係る赤字・黒字の構成分析!I$38,"▲", "-")), 2)), NA())</f>
        <v>#N/A</v>
      </c>
      <c r="I32" s="154">
        <f>IF(ROUND(VALUE(SUBSTITUTE(連結実質赤字比率に係る赤字・黒字の構成分析!I$38,"▲", "-")), 2) &gt;= 0, ABS(ROUND(VALUE(SUBSTITUTE(連結実質赤字比率に係る赤字・黒字の構成分析!I$38,"▲", "-")), 2)), NA())</f>
        <v>0.73</v>
      </c>
      <c r="J32" s="154" t="e">
        <f>IF(ROUND(VALUE(SUBSTITUTE(連結実質赤字比率に係る赤字・黒字の構成分析!J$38,"▲", "-")), 2) &lt; 0, ABS(ROUND(VALUE(SUBSTITUTE(連結実質赤字比率に係る赤字・黒字の構成分析!J$38,"▲", "-")), 2)), NA())</f>
        <v>#N/A</v>
      </c>
      <c r="K32" s="154">
        <f>IF(ROUND(VALUE(SUBSTITUTE(連結実質赤字比率に係る赤字・黒字の構成分析!J$38,"▲", "-")), 2) &gt;= 0, ABS(ROUND(VALUE(SUBSTITUTE(連結実質赤字比率に係る赤字・黒字の構成分析!J$38,"▲", "-")), 2)), NA())</f>
        <v>0.82</v>
      </c>
    </row>
    <row r="33" spans="1:16" x14ac:dyDescent="0.15">
      <c r="A33" s="154" t="str">
        <f>IF(連結実質赤字比率に係る赤字・黒字の構成分析!C$37="",NA(),連結実質赤字比率に係る赤字・黒字の構成分析!C$37)</f>
        <v>一般会計</v>
      </c>
      <c r="B33" s="154" t="e">
        <f>IF(ROUND(VALUE(SUBSTITUTE(連結実質赤字比率に係る赤字・黒字の構成分析!F$37,"▲", "-")), 2) &lt; 0, ABS(ROUND(VALUE(SUBSTITUTE(連結実質赤字比率に係る赤字・黒字の構成分析!F$37,"▲", "-")), 2)), NA())</f>
        <v>#N/A</v>
      </c>
      <c r="C33" s="154">
        <f>IF(ROUND(VALUE(SUBSTITUTE(連結実質赤字比率に係る赤字・黒字の構成分析!F$37,"▲", "-")), 2) &gt;= 0, ABS(ROUND(VALUE(SUBSTITUTE(連結実質赤字比率に係る赤字・黒字の構成分析!F$37,"▲", "-")), 2)), NA())</f>
        <v>1.44</v>
      </c>
      <c r="D33" s="154" t="e">
        <f>IF(ROUND(VALUE(SUBSTITUTE(連結実質赤字比率に係る赤字・黒字の構成分析!G$37,"▲", "-")), 2) &lt; 0, ABS(ROUND(VALUE(SUBSTITUTE(連結実質赤字比率に係る赤字・黒字の構成分析!G$37,"▲", "-")), 2)), NA())</f>
        <v>#N/A</v>
      </c>
      <c r="E33" s="154">
        <f>IF(ROUND(VALUE(SUBSTITUTE(連結実質赤字比率に係る赤字・黒字の構成分析!G$37,"▲", "-")), 2) &gt;= 0, ABS(ROUND(VALUE(SUBSTITUTE(連結実質赤字比率に係る赤字・黒字の構成分析!G$37,"▲", "-")), 2)), NA())</f>
        <v>1.44</v>
      </c>
      <c r="F33" s="154" t="e">
        <f>IF(ROUND(VALUE(SUBSTITUTE(連結実質赤字比率に係る赤字・黒字の構成分析!H$37,"▲", "-")), 2) &lt; 0, ABS(ROUND(VALUE(SUBSTITUTE(連結実質赤字比率に係る赤字・黒字の構成分析!H$37,"▲", "-")), 2)), NA())</f>
        <v>#N/A</v>
      </c>
      <c r="G33" s="154">
        <f>IF(ROUND(VALUE(SUBSTITUTE(連結実質赤字比率に係る赤字・黒字の構成分析!H$37,"▲", "-")), 2) &gt;= 0, ABS(ROUND(VALUE(SUBSTITUTE(連結実質赤字比率に係る赤字・黒字の構成分析!H$37,"▲", "-")), 2)), NA())</f>
        <v>1.62</v>
      </c>
      <c r="H33" s="154" t="e">
        <f>IF(ROUND(VALUE(SUBSTITUTE(連結実質赤字比率に係る赤字・黒字の構成分析!I$37,"▲", "-")), 2) &lt; 0, ABS(ROUND(VALUE(SUBSTITUTE(連結実質赤字比率に係る赤字・黒字の構成分析!I$37,"▲", "-")), 2)), NA())</f>
        <v>#N/A</v>
      </c>
      <c r="I33" s="154">
        <f>IF(ROUND(VALUE(SUBSTITUTE(連結実質赤字比率に係る赤字・黒字の構成分析!I$37,"▲", "-")), 2) &gt;= 0, ABS(ROUND(VALUE(SUBSTITUTE(連結実質赤字比率に係る赤字・黒字の構成分析!I$37,"▲", "-")), 2)), NA())</f>
        <v>1.57</v>
      </c>
      <c r="J33" s="154" t="e">
        <f>IF(ROUND(VALUE(SUBSTITUTE(連結実質赤字比率に係る赤字・黒字の構成分析!J$37,"▲", "-")), 2) &lt; 0, ABS(ROUND(VALUE(SUBSTITUTE(連結実質赤字比率に係る赤字・黒字の構成分析!J$37,"▲", "-")), 2)), NA())</f>
        <v>#N/A</v>
      </c>
      <c r="K33" s="154">
        <f>IF(ROUND(VALUE(SUBSTITUTE(連結実質赤字比率に係る赤字・黒字の構成分析!J$37,"▲", "-")), 2) &gt;= 0, ABS(ROUND(VALUE(SUBSTITUTE(連結実質赤字比率に係る赤字・黒字の構成分析!J$37,"▲", "-")), 2)), NA())</f>
        <v>1.24</v>
      </c>
    </row>
    <row r="34" spans="1:16" x14ac:dyDescent="0.15">
      <c r="A34" s="154" t="str">
        <f>IF(連結実質赤字比率に係る赤字・黒字の構成分析!C$36="",NA(),連結実質赤字比率に係る赤字・黒字の構成分析!C$36)</f>
        <v>下水道事業会計</v>
      </c>
      <c r="B34" s="154" t="e">
        <f>IF(ROUND(VALUE(SUBSTITUTE(連結実質赤字比率に係る赤字・黒字の構成分析!F$36,"▲", "-")), 2) &lt; 0, ABS(ROUND(VALUE(SUBSTITUTE(連結実質赤字比率に係る赤字・黒字の構成分析!F$36,"▲", "-")), 2)), NA())</f>
        <v>#N/A</v>
      </c>
      <c r="C34" s="154">
        <f>IF(ROUND(VALUE(SUBSTITUTE(連結実質赤字比率に係る赤字・黒字の構成分析!F$36,"▲", "-")), 2) &gt;= 0, ABS(ROUND(VALUE(SUBSTITUTE(連結実質赤字比率に係る赤字・黒字の構成分析!F$36,"▲", "-")), 2)), NA())</f>
        <v>3.09</v>
      </c>
      <c r="D34" s="154" t="e">
        <f>IF(ROUND(VALUE(SUBSTITUTE(連結実質赤字比率に係る赤字・黒字の構成分析!G$36,"▲", "-")), 2) &lt; 0, ABS(ROUND(VALUE(SUBSTITUTE(連結実質赤字比率に係る赤字・黒字の構成分析!G$36,"▲", "-")), 2)), NA())</f>
        <v>#N/A</v>
      </c>
      <c r="E34" s="154">
        <f>IF(ROUND(VALUE(SUBSTITUTE(連結実質赤字比率に係る赤字・黒字の構成分析!G$36,"▲", "-")), 2) &gt;= 0, ABS(ROUND(VALUE(SUBSTITUTE(連結実質赤字比率に係る赤字・黒字の構成分析!G$36,"▲", "-")), 2)), NA())</f>
        <v>2.79</v>
      </c>
      <c r="F34" s="154" t="e">
        <f>IF(ROUND(VALUE(SUBSTITUTE(連結実質赤字比率に係る赤字・黒字の構成分析!H$36,"▲", "-")), 2) &lt; 0, ABS(ROUND(VALUE(SUBSTITUTE(連結実質赤字比率に係る赤字・黒字の構成分析!H$36,"▲", "-")), 2)), NA())</f>
        <v>#N/A</v>
      </c>
      <c r="G34" s="154">
        <f>IF(ROUND(VALUE(SUBSTITUTE(連結実質赤字比率に係る赤字・黒字の構成分析!H$36,"▲", "-")), 2) &gt;= 0, ABS(ROUND(VALUE(SUBSTITUTE(連結実質赤字比率に係る赤字・黒字の構成分析!H$36,"▲", "-")), 2)), NA())</f>
        <v>5.37</v>
      </c>
      <c r="H34" s="154" t="e">
        <f>IF(ROUND(VALUE(SUBSTITUTE(連結実質赤字比率に係る赤字・黒字の構成分析!I$36,"▲", "-")), 2) &lt; 0, ABS(ROUND(VALUE(SUBSTITUTE(連結実質赤字比率に係る赤字・黒字の構成分析!I$36,"▲", "-")), 2)), NA())</f>
        <v>#N/A</v>
      </c>
      <c r="I34" s="154">
        <f>IF(ROUND(VALUE(SUBSTITUTE(連結実質赤字比率に係る赤字・黒字の構成分析!I$36,"▲", "-")), 2) &gt;= 0, ABS(ROUND(VALUE(SUBSTITUTE(連結実質赤字比率に係る赤字・黒字の構成分析!I$36,"▲", "-")), 2)), NA())</f>
        <v>4.32</v>
      </c>
      <c r="J34" s="154" t="e">
        <f>IF(ROUND(VALUE(SUBSTITUTE(連結実質赤字比率に係る赤字・黒字の構成分析!J$36,"▲", "-")), 2) &lt; 0, ABS(ROUND(VALUE(SUBSTITUTE(連結実質赤字比率に係る赤字・黒字の構成分析!J$36,"▲", "-")), 2)), NA())</f>
        <v>#N/A</v>
      </c>
      <c r="K34" s="154">
        <f>IF(ROUND(VALUE(SUBSTITUTE(連結実質赤字比率に係る赤字・黒字の構成分析!J$36,"▲", "-")), 2) &gt;= 0, ABS(ROUND(VALUE(SUBSTITUTE(連結実質赤字比率に係る赤字・黒字の構成分析!J$36,"▲", "-")), 2)), NA())</f>
        <v>5.0599999999999996</v>
      </c>
    </row>
    <row r="35" spans="1:16" x14ac:dyDescent="0.15">
      <c r="A35" s="154" t="str">
        <f>IF(連結実質赤字比率に係る赤字・黒字の構成分析!C$35="",NA(),連結実質赤字比率に係る赤字・黒字の構成分析!C$35)</f>
        <v>水道事業会計</v>
      </c>
      <c r="B35" s="154" t="e">
        <f>IF(ROUND(VALUE(SUBSTITUTE(連結実質赤字比率に係る赤字・黒字の構成分析!F$35,"▲", "-")), 2) &lt; 0, ABS(ROUND(VALUE(SUBSTITUTE(連結実質赤字比率に係る赤字・黒字の構成分析!F$35,"▲", "-")), 2)), NA())</f>
        <v>#N/A</v>
      </c>
      <c r="C35" s="154">
        <f>IF(ROUND(VALUE(SUBSTITUTE(連結実質赤字比率に係る赤字・黒字の構成分析!F$35,"▲", "-")), 2) &gt;= 0, ABS(ROUND(VALUE(SUBSTITUTE(連結実質赤字比率に係る赤字・黒字の構成分析!F$35,"▲", "-")), 2)), NA())</f>
        <v>3.8</v>
      </c>
      <c r="D35" s="154" t="e">
        <f>IF(ROUND(VALUE(SUBSTITUTE(連結実質赤字比率に係る赤字・黒字の構成分析!G$35,"▲", "-")), 2) &lt; 0, ABS(ROUND(VALUE(SUBSTITUTE(連結実質赤字比率に係る赤字・黒字の構成分析!G$35,"▲", "-")), 2)), NA())</f>
        <v>#N/A</v>
      </c>
      <c r="E35" s="154">
        <f>IF(ROUND(VALUE(SUBSTITUTE(連結実質赤字比率に係る赤字・黒字の構成分析!G$35,"▲", "-")), 2) &gt;= 0, ABS(ROUND(VALUE(SUBSTITUTE(連結実質赤字比率に係る赤字・黒字の構成分析!G$35,"▲", "-")), 2)), NA())</f>
        <v>4.42</v>
      </c>
      <c r="F35" s="154" t="e">
        <f>IF(ROUND(VALUE(SUBSTITUTE(連結実質赤字比率に係る赤字・黒字の構成分析!H$35,"▲", "-")), 2) &lt; 0, ABS(ROUND(VALUE(SUBSTITUTE(連結実質赤字比率に係る赤字・黒字の構成分析!H$35,"▲", "-")), 2)), NA())</f>
        <v>#N/A</v>
      </c>
      <c r="G35" s="154">
        <f>IF(ROUND(VALUE(SUBSTITUTE(連結実質赤字比率に係る赤字・黒字の構成分析!H$35,"▲", "-")), 2) &gt;= 0, ABS(ROUND(VALUE(SUBSTITUTE(連結実質赤字比率に係る赤字・黒字の構成分析!H$35,"▲", "-")), 2)), NA())</f>
        <v>5.0599999999999996</v>
      </c>
      <c r="H35" s="154" t="e">
        <f>IF(ROUND(VALUE(SUBSTITUTE(連結実質赤字比率に係る赤字・黒字の構成分析!I$35,"▲", "-")), 2) &lt; 0, ABS(ROUND(VALUE(SUBSTITUTE(連結実質赤字比率に係る赤字・黒字の構成分析!I$35,"▲", "-")), 2)), NA())</f>
        <v>#N/A</v>
      </c>
      <c r="I35" s="154">
        <f>IF(ROUND(VALUE(SUBSTITUTE(連結実質赤字比率に係る赤字・黒字の構成分析!I$35,"▲", "-")), 2) &gt;= 0, ABS(ROUND(VALUE(SUBSTITUTE(連結実質赤字比率に係る赤字・黒字の構成分析!I$35,"▲", "-")), 2)), NA())</f>
        <v>6.06</v>
      </c>
      <c r="J35" s="154" t="e">
        <f>IF(ROUND(VALUE(SUBSTITUTE(連結実質赤字比率に係る赤字・黒字の構成分析!J$35,"▲", "-")), 2) &lt; 0, ABS(ROUND(VALUE(SUBSTITUTE(連結実質赤字比率に係る赤字・黒字の構成分析!J$35,"▲", "-")), 2)), NA())</f>
        <v>#N/A</v>
      </c>
      <c r="K35" s="154">
        <f>IF(ROUND(VALUE(SUBSTITUTE(連結実質赤字比率に係る赤字・黒字の構成分析!J$35,"▲", "-")), 2) &gt;= 0, ABS(ROUND(VALUE(SUBSTITUTE(連結実質赤字比率に係る赤字・黒字の構成分析!J$35,"▲", "-")), 2)), NA())</f>
        <v>7.02</v>
      </c>
    </row>
    <row r="36" spans="1:16" x14ac:dyDescent="0.15">
      <c r="A36" s="154" t="str">
        <f>IF(連結実質赤字比率に係る赤字・黒字の構成分析!C$34="",NA(),連結実質赤字比率に係る赤字・黒字の構成分析!C$34)</f>
        <v>病院事業会計</v>
      </c>
      <c r="B36" s="154" t="e">
        <f>IF(ROUND(VALUE(SUBSTITUTE(連結実質赤字比率に係る赤字・黒字の構成分析!F$34,"▲", "-")), 2) &lt; 0, ABS(ROUND(VALUE(SUBSTITUTE(連結実質赤字比率に係る赤字・黒字の構成分析!F$34,"▲", "-")), 2)), NA())</f>
        <v>#N/A</v>
      </c>
      <c r="C36" s="154">
        <f>IF(ROUND(VALUE(SUBSTITUTE(連結実質赤字比率に係る赤字・黒字の構成分析!F$34,"▲", "-")), 2) &gt;= 0, ABS(ROUND(VALUE(SUBSTITUTE(連結実質赤字比率に係る赤字・黒字の構成分析!F$34,"▲", "-")), 2)), NA())</f>
        <v>0.34</v>
      </c>
      <c r="D36" s="154" t="e">
        <f>IF(ROUND(VALUE(SUBSTITUTE(連結実質赤字比率に係る赤字・黒字の構成分析!G$34,"▲", "-")), 2) &lt; 0, ABS(ROUND(VALUE(SUBSTITUTE(連結実質赤字比率に係る赤字・黒字の構成分析!G$34,"▲", "-")), 2)), NA())</f>
        <v>#N/A</v>
      </c>
      <c r="E36" s="154">
        <f>IF(ROUND(VALUE(SUBSTITUTE(連結実質赤字比率に係る赤字・黒字の構成分析!G$34,"▲", "-")), 2) &gt;= 0, ABS(ROUND(VALUE(SUBSTITUTE(連結実質赤字比率に係る赤字・黒字の構成分析!G$34,"▲", "-")), 2)), NA())</f>
        <v>0.38</v>
      </c>
      <c r="F36" s="154" t="e">
        <f>IF(ROUND(VALUE(SUBSTITUTE(連結実質赤字比率に係る赤字・黒字の構成分析!H$34,"▲", "-")), 2) &lt; 0, ABS(ROUND(VALUE(SUBSTITUTE(連結実質赤字比率に係る赤字・黒字の構成分析!H$34,"▲", "-")), 2)), NA())</f>
        <v>#N/A</v>
      </c>
      <c r="G36" s="154">
        <f>IF(ROUND(VALUE(SUBSTITUTE(連結実質赤字比率に係る赤字・黒字の構成分析!H$34,"▲", "-")), 2) &gt;= 0, ABS(ROUND(VALUE(SUBSTITUTE(連結実質赤字比率に係る赤字・黒字の構成分析!H$34,"▲", "-")), 2)), NA())</f>
        <v>0.96</v>
      </c>
      <c r="H36" s="154" t="e">
        <f>IF(ROUND(VALUE(SUBSTITUTE(連結実質赤字比率に係る赤字・黒字の構成分析!I$34,"▲", "-")), 2) &lt; 0, ABS(ROUND(VALUE(SUBSTITUTE(連結実質赤字比率に係る赤字・黒字の構成分析!I$34,"▲", "-")), 2)), NA())</f>
        <v>#N/A</v>
      </c>
      <c r="I36" s="154">
        <f>IF(ROUND(VALUE(SUBSTITUTE(連結実質赤字比率に係る赤字・黒字の構成分析!I$34,"▲", "-")), 2) &gt;= 0, ABS(ROUND(VALUE(SUBSTITUTE(連結実質赤字比率に係る赤字・黒字の構成分析!I$34,"▲", "-")), 2)), NA())</f>
        <v>0.53</v>
      </c>
      <c r="J36" s="154">
        <f>IF(ROUND(VALUE(SUBSTITUTE(連結実質赤字比率に係る赤字・黒字の構成分析!J$34,"▲", "-")), 2) &lt; 0, ABS(ROUND(VALUE(SUBSTITUTE(連結実質赤字比率に係る赤字・黒字の構成分析!J$34,"▲", "-")), 2)), NA())</f>
        <v>0.14000000000000001</v>
      </c>
      <c r="K36" s="154" t="e">
        <f>IF(ROUND(VALUE(SUBSTITUTE(連結実質赤字比率に係る赤字・黒字の構成分析!J$34,"▲", "-")), 2) &gt;= 0, ABS(ROUND(VALUE(SUBSTITUTE(連結実質赤字比率に係る赤字・黒字の構成分析!J$34,"▲", "-")), 2)), NA())</f>
        <v>#N/A</v>
      </c>
    </row>
    <row r="39" spans="1:16" x14ac:dyDescent="0.15">
      <c r="A39" s="127" t="s">
        <v>54</v>
      </c>
    </row>
    <row r="40" spans="1:16" x14ac:dyDescent="0.15">
      <c r="A40" s="155"/>
      <c r="B40" s="155" t="str">
        <f>'実質公債費比率（分子）の構造'!K$44</f>
        <v>H25</v>
      </c>
      <c r="C40" s="155"/>
      <c r="D40" s="155"/>
      <c r="E40" s="155" t="str">
        <f>'実質公債費比率（分子）の構造'!L$44</f>
        <v>H26</v>
      </c>
      <c r="F40" s="155"/>
      <c r="G40" s="155"/>
      <c r="H40" s="155" t="str">
        <f>'実質公債費比率（分子）の構造'!M$44</f>
        <v>H27</v>
      </c>
      <c r="I40" s="155"/>
      <c r="J40" s="155"/>
      <c r="K40" s="155" t="str">
        <f>'実質公債費比率（分子）の構造'!N$44</f>
        <v>H28</v>
      </c>
      <c r="L40" s="155"/>
      <c r="M40" s="155"/>
      <c r="N40" s="155" t="str">
        <f>'実質公債費比率（分子）の構造'!O$44</f>
        <v>H29</v>
      </c>
      <c r="O40" s="155"/>
      <c r="P40" s="155"/>
    </row>
    <row r="41" spans="1:16" x14ac:dyDescent="0.15">
      <c r="A41" s="155"/>
      <c r="B41" s="155" t="s">
        <v>55</v>
      </c>
      <c r="C41" s="155"/>
      <c r="D41" s="155" t="s">
        <v>56</v>
      </c>
      <c r="E41" s="155" t="s">
        <v>55</v>
      </c>
      <c r="F41" s="155"/>
      <c r="G41" s="155" t="s">
        <v>56</v>
      </c>
      <c r="H41" s="155" t="s">
        <v>55</v>
      </c>
      <c r="I41" s="155"/>
      <c r="J41" s="155" t="s">
        <v>56</v>
      </c>
      <c r="K41" s="155" t="s">
        <v>55</v>
      </c>
      <c r="L41" s="155"/>
      <c r="M41" s="155" t="s">
        <v>56</v>
      </c>
      <c r="N41" s="155" t="s">
        <v>55</v>
      </c>
      <c r="O41" s="155"/>
      <c r="P41" s="155" t="s">
        <v>56</v>
      </c>
    </row>
    <row r="42" spans="1:16" x14ac:dyDescent="0.15">
      <c r="A42" s="155" t="s">
        <v>57</v>
      </c>
      <c r="B42" s="155"/>
      <c r="C42" s="155"/>
      <c r="D42" s="155">
        <f>'実質公債費比率（分子）の構造'!K$52</f>
        <v>8430</v>
      </c>
      <c r="E42" s="155"/>
      <c r="F42" s="155"/>
      <c r="G42" s="155">
        <f>'実質公債費比率（分子）の構造'!L$52</f>
        <v>8659</v>
      </c>
      <c r="H42" s="155"/>
      <c r="I42" s="155"/>
      <c r="J42" s="155">
        <f>'実質公債費比率（分子）の構造'!M$52</f>
        <v>8425</v>
      </c>
      <c r="K42" s="155"/>
      <c r="L42" s="155"/>
      <c r="M42" s="155">
        <f>'実質公債費比率（分子）の構造'!N$52</f>
        <v>8214</v>
      </c>
      <c r="N42" s="155"/>
      <c r="O42" s="155"/>
      <c r="P42" s="155">
        <f>'実質公債費比率（分子）の構造'!O$52</f>
        <v>8201</v>
      </c>
    </row>
    <row r="43" spans="1:16" x14ac:dyDescent="0.15">
      <c r="A43" s="155" t="s">
        <v>58</v>
      </c>
      <c r="B43" s="155">
        <f>'実質公債費比率（分子）の構造'!K$51</f>
        <v>0</v>
      </c>
      <c r="C43" s="155"/>
      <c r="D43" s="155"/>
      <c r="E43" s="155">
        <f>'実質公債費比率（分子）の構造'!L$51</f>
        <v>1</v>
      </c>
      <c r="F43" s="155"/>
      <c r="G43" s="155"/>
      <c r="H43" s="155">
        <f>'実質公債費比率（分子）の構造'!M$51</f>
        <v>0</v>
      </c>
      <c r="I43" s="155"/>
      <c r="J43" s="155"/>
      <c r="K43" s="155">
        <f>'実質公債費比率（分子）の構造'!N$51</f>
        <v>1</v>
      </c>
      <c r="L43" s="155"/>
      <c r="M43" s="155"/>
      <c r="N43" s="155">
        <f>'実質公債費比率（分子）の構造'!O$51</f>
        <v>0</v>
      </c>
      <c r="O43" s="155"/>
      <c r="P43" s="155"/>
    </row>
    <row r="44" spans="1:16" x14ac:dyDescent="0.15">
      <c r="A44" s="155" t="s">
        <v>59</v>
      </c>
      <c r="B44" s="155">
        <f>'実質公債費比率（分子）の構造'!K$50</f>
        <v>46</v>
      </c>
      <c r="C44" s="155"/>
      <c r="D44" s="155"/>
      <c r="E44" s="155">
        <f>'実質公債費比率（分子）の構造'!L$50</f>
        <v>93</v>
      </c>
      <c r="F44" s="155"/>
      <c r="G44" s="155"/>
      <c r="H44" s="155">
        <f>'実質公債費比率（分子）の構造'!M$50</f>
        <v>49</v>
      </c>
      <c r="I44" s="155"/>
      <c r="J44" s="155"/>
      <c r="K44" s="155">
        <f>'実質公債費比率（分子）の構造'!N$50</f>
        <v>51</v>
      </c>
      <c r="L44" s="155"/>
      <c r="M44" s="155"/>
      <c r="N44" s="155">
        <f>'実質公債費比率（分子）の構造'!O$50</f>
        <v>25</v>
      </c>
      <c r="O44" s="155"/>
      <c r="P44" s="155"/>
    </row>
    <row r="45" spans="1:16" x14ac:dyDescent="0.15">
      <c r="A45" s="155" t="s">
        <v>60</v>
      </c>
      <c r="B45" s="155">
        <f>'実質公債費比率（分子）の構造'!K$49</f>
        <v>1153</v>
      </c>
      <c r="C45" s="155"/>
      <c r="D45" s="155"/>
      <c r="E45" s="155">
        <f>'実質公債費比率（分子）の構造'!L$49</f>
        <v>1147</v>
      </c>
      <c r="F45" s="155"/>
      <c r="G45" s="155"/>
      <c r="H45" s="155">
        <f>'実質公債費比率（分子）の構造'!M$49</f>
        <v>1149</v>
      </c>
      <c r="I45" s="155"/>
      <c r="J45" s="155"/>
      <c r="K45" s="155">
        <f>'実質公債費比率（分子）の構造'!N$49</f>
        <v>1108</v>
      </c>
      <c r="L45" s="155"/>
      <c r="M45" s="155"/>
      <c r="N45" s="155">
        <f>'実質公債費比率（分子）の構造'!O$49</f>
        <v>679</v>
      </c>
      <c r="O45" s="155"/>
      <c r="P45" s="155"/>
    </row>
    <row r="46" spans="1:16" x14ac:dyDescent="0.15">
      <c r="A46" s="155" t="s">
        <v>61</v>
      </c>
      <c r="B46" s="155">
        <f>'実質公債費比率（分子）の構造'!K$48</f>
        <v>1881</v>
      </c>
      <c r="C46" s="155"/>
      <c r="D46" s="155"/>
      <c r="E46" s="155">
        <f>'実質公債費比率（分子）の構造'!L$48</f>
        <v>1865</v>
      </c>
      <c r="F46" s="155"/>
      <c r="G46" s="155"/>
      <c r="H46" s="155">
        <f>'実質公債費比率（分子）の構造'!M$48</f>
        <v>1985</v>
      </c>
      <c r="I46" s="155"/>
      <c r="J46" s="155"/>
      <c r="K46" s="155">
        <f>'実質公債費比率（分子）の構造'!N$48</f>
        <v>1813</v>
      </c>
      <c r="L46" s="155"/>
      <c r="M46" s="155"/>
      <c r="N46" s="155">
        <f>'実質公債費比率（分子）の構造'!O$48</f>
        <v>1769</v>
      </c>
      <c r="O46" s="155"/>
      <c r="P46" s="155"/>
    </row>
    <row r="47" spans="1:16" x14ac:dyDescent="0.15">
      <c r="A47" s="155" t="s">
        <v>62</v>
      </c>
      <c r="B47" s="155" t="str">
        <f>'実質公債費比率（分子）の構造'!K$47</f>
        <v>-</v>
      </c>
      <c r="C47" s="155"/>
      <c r="D47" s="155"/>
      <c r="E47" s="155" t="str">
        <f>'実質公債費比率（分子）の構造'!L$47</f>
        <v>-</v>
      </c>
      <c r="F47" s="155"/>
      <c r="G47" s="155"/>
      <c r="H47" s="155" t="str">
        <f>'実質公債費比率（分子）の構造'!M$47</f>
        <v>-</v>
      </c>
      <c r="I47" s="155"/>
      <c r="J47" s="155"/>
      <c r="K47" s="155" t="str">
        <f>'実質公債費比率（分子）の構造'!N$47</f>
        <v>-</v>
      </c>
      <c r="L47" s="155"/>
      <c r="M47" s="155"/>
      <c r="N47" s="155" t="str">
        <f>'実質公債費比率（分子）の構造'!O$47</f>
        <v>-</v>
      </c>
      <c r="O47" s="155"/>
      <c r="P47" s="155"/>
    </row>
    <row r="48" spans="1:16" x14ac:dyDescent="0.15">
      <c r="A48" s="155" t="s">
        <v>63</v>
      </c>
      <c r="B48" s="155" t="str">
        <f>'実質公債費比率（分子）の構造'!K$46</f>
        <v>-</v>
      </c>
      <c r="C48" s="155"/>
      <c r="D48" s="155"/>
      <c r="E48" s="155" t="str">
        <f>'実質公債費比率（分子）の構造'!L$46</f>
        <v>-</v>
      </c>
      <c r="F48" s="155"/>
      <c r="G48" s="155"/>
      <c r="H48" s="155" t="str">
        <f>'実質公債費比率（分子）の構造'!M$46</f>
        <v>-</v>
      </c>
      <c r="I48" s="155"/>
      <c r="J48" s="155"/>
      <c r="K48" s="155" t="str">
        <f>'実質公債費比率（分子）の構造'!N$46</f>
        <v>-</v>
      </c>
      <c r="L48" s="155"/>
      <c r="M48" s="155"/>
      <c r="N48" s="155" t="str">
        <f>'実質公債費比率（分子）の構造'!O$46</f>
        <v>-</v>
      </c>
      <c r="O48" s="155"/>
      <c r="P48" s="155"/>
    </row>
    <row r="49" spans="1:16" x14ac:dyDescent="0.15">
      <c r="A49" s="155" t="s">
        <v>64</v>
      </c>
      <c r="B49" s="155">
        <f>'実質公債費比率（分子）の構造'!K$45</f>
        <v>8573</v>
      </c>
      <c r="C49" s="155"/>
      <c r="D49" s="155"/>
      <c r="E49" s="155">
        <f>'実質公債費比率（分子）の構造'!L$45</f>
        <v>8598</v>
      </c>
      <c r="F49" s="155"/>
      <c r="G49" s="155"/>
      <c r="H49" s="155">
        <f>'実質公債費比率（分子）の構造'!M$45</f>
        <v>8298</v>
      </c>
      <c r="I49" s="155"/>
      <c r="J49" s="155"/>
      <c r="K49" s="155">
        <f>'実質公債費比率（分子）の構造'!N$45</f>
        <v>8265</v>
      </c>
      <c r="L49" s="155"/>
      <c r="M49" s="155"/>
      <c r="N49" s="155">
        <f>'実質公債費比率（分子）の構造'!O$45</f>
        <v>8539</v>
      </c>
      <c r="O49" s="155"/>
      <c r="P49" s="155"/>
    </row>
    <row r="50" spans="1:16" x14ac:dyDescent="0.15">
      <c r="A50" s="155" t="s">
        <v>65</v>
      </c>
      <c r="B50" s="155" t="e">
        <f>NA()</f>
        <v>#N/A</v>
      </c>
      <c r="C50" s="155">
        <f>IF(ISNUMBER('実質公債費比率（分子）の構造'!K$53),'実質公債費比率（分子）の構造'!K$53,NA())</f>
        <v>3223</v>
      </c>
      <c r="D50" s="155" t="e">
        <f>NA()</f>
        <v>#N/A</v>
      </c>
      <c r="E50" s="155" t="e">
        <f>NA()</f>
        <v>#N/A</v>
      </c>
      <c r="F50" s="155">
        <f>IF(ISNUMBER('実質公債費比率（分子）の構造'!L$53),'実質公債費比率（分子）の構造'!L$53,NA())</f>
        <v>3045</v>
      </c>
      <c r="G50" s="155" t="e">
        <f>NA()</f>
        <v>#N/A</v>
      </c>
      <c r="H50" s="155" t="e">
        <f>NA()</f>
        <v>#N/A</v>
      </c>
      <c r="I50" s="155">
        <f>IF(ISNUMBER('実質公債費比率（分子）の構造'!M$53),'実質公債費比率（分子）の構造'!M$53,NA())</f>
        <v>3056</v>
      </c>
      <c r="J50" s="155" t="e">
        <f>NA()</f>
        <v>#N/A</v>
      </c>
      <c r="K50" s="155" t="e">
        <f>NA()</f>
        <v>#N/A</v>
      </c>
      <c r="L50" s="155">
        <f>IF(ISNUMBER('実質公債費比率（分子）の構造'!N$53),'実質公債費比率（分子）の構造'!N$53,NA())</f>
        <v>3024</v>
      </c>
      <c r="M50" s="155" t="e">
        <f>NA()</f>
        <v>#N/A</v>
      </c>
      <c r="N50" s="155" t="e">
        <f>NA()</f>
        <v>#N/A</v>
      </c>
      <c r="O50" s="155">
        <f>IF(ISNUMBER('実質公債費比率（分子）の構造'!O$53),'実質公債費比率（分子）の構造'!O$53,NA())</f>
        <v>2811</v>
      </c>
      <c r="P50" s="155" t="e">
        <f>NA()</f>
        <v>#N/A</v>
      </c>
    </row>
    <row r="53" spans="1:16" x14ac:dyDescent="0.15">
      <c r="A53" s="127" t="s">
        <v>66</v>
      </c>
    </row>
    <row r="54" spans="1:16" x14ac:dyDescent="0.15">
      <c r="A54" s="154"/>
      <c r="B54" s="154" t="str">
        <f>'将来負担比率（分子）の構造'!I$40</f>
        <v>H25</v>
      </c>
      <c r="C54" s="154"/>
      <c r="D54" s="154"/>
      <c r="E54" s="154" t="str">
        <f>'将来負担比率（分子）の構造'!J$40</f>
        <v>H26</v>
      </c>
      <c r="F54" s="154"/>
      <c r="G54" s="154"/>
      <c r="H54" s="154" t="str">
        <f>'将来負担比率（分子）の構造'!K$40</f>
        <v>H27</v>
      </c>
      <c r="I54" s="154"/>
      <c r="J54" s="154"/>
      <c r="K54" s="154" t="str">
        <f>'将来負担比率（分子）の構造'!L$40</f>
        <v>H28</v>
      </c>
      <c r="L54" s="154"/>
      <c r="M54" s="154"/>
      <c r="N54" s="154" t="str">
        <f>'将来負担比率（分子）の構造'!M$40</f>
        <v>H29</v>
      </c>
      <c r="O54" s="154"/>
      <c r="P54" s="154"/>
    </row>
    <row r="55" spans="1:16" x14ac:dyDescent="0.15">
      <c r="A55" s="154"/>
      <c r="B55" s="154" t="s">
        <v>67</v>
      </c>
      <c r="C55" s="154"/>
      <c r="D55" s="154" t="s">
        <v>68</v>
      </c>
      <c r="E55" s="154" t="s">
        <v>67</v>
      </c>
      <c r="F55" s="154"/>
      <c r="G55" s="154" t="s">
        <v>68</v>
      </c>
      <c r="H55" s="154" t="s">
        <v>67</v>
      </c>
      <c r="I55" s="154"/>
      <c r="J55" s="154" t="s">
        <v>68</v>
      </c>
      <c r="K55" s="154" t="s">
        <v>67</v>
      </c>
      <c r="L55" s="154"/>
      <c r="M55" s="154" t="s">
        <v>68</v>
      </c>
      <c r="N55" s="154" t="s">
        <v>67</v>
      </c>
      <c r="O55" s="154"/>
      <c r="P55" s="154" t="s">
        <v>68</v>
      </c>
    </row>
    <row r="56" spans="1:16" x14ac:dyDescent="0.15">
      <c r="A56" s="154" t="s">
        <v>37</v>
      </c>
      <c r="B56" s="154"/>
      <c r="C56" s="154"/>
      <c r="D56" s="154">
        <f>'将来負担比率（分子）の構造'!I$52</f>
        <v>84056</v>
      </c>
      <c r="E56" s="154"/>
      <c r="F56" s="154"/>
      <c r="G56" s="154">
        <f>'将来負担比率（分子）の構造'!J$52</f>
        <v>85245</v>
      </c>
      <c r="H56" s="154"/>
      <c r="I56" s="154"/>
      <c r="J56" s="154">
        <f>'将来負担比率（分子）の構造'!K$52</f>
        <v>84553</v>
      </c>
      <c r="K56" s="154"/>
      <c r="L56" s="154"/>
      <c r="M56" s="154">
        <f>'将来負担比率（分子）の構造'!L$52</f>
        <v>85676</v>
      </c>
      <c r="N56" s="154"/>
      <c r="O56" s="154"/>
      <c r="P56" s="154">
        <f>'将来負担比率（分子）の構造'!M$52</f>
        <v>84458</v>
      </c>
    </row>
    <row r="57" spans="1:16" x14ac:dyDescent="0.15">
      <c r="A57" s="154" t="s">
        <v>36</v>
      </c>
      <c r="B57" s="154"/>
      <c r="C57" s="154"/>
      <c r="D57" s="154">
        <f>'将来負担比率（分子）の構造'!I$51</f>
        <v>9974</v>
      </c>
      <c r="E57" s="154"/>
      <c r="F57" s="154"/>
      <c r="G57" s="154">
        <f>'将来負担比率（分子）の構造'!J$51</f>
        <v>9312</v>
      </c>
      <c r="H57" s="154"/>
      <c r="I57" s="154"/>
      <c r="J57" s="154">
        <f>'将来負担比率（分子）の構造'!K$51</f>
        <v>9082</v>
      </c>
      <c r="K57" s="154"/>
      <c r="L57" s="154"/>
      <c r="M57" s="154">
        <f>'将来負担比率（分子）の構造'!L$51</f>
        <v>8779</v>
      </c>
      <c r="N57" s="154"/>
      <c r="O57" s="154"/>
      <c r="P57" s="154">
        <f>'将来負担比率（分子）の構造'!M$51</f>
        <v>8518</v>
      </c>
    </row>
    <row r="58" spans="1:16" x14ac:dyDescent="0.15">
      <c r="A58" s="154" t="s">
        <v>35</v>
      </c>
      <c r="B58" s="154"/>
      <c r="C58" s="154"/>
      <c r="D58" s="154">
        <f>'将来負担比率（分子）の構造'!I$50</f>
        <v>6671</v>
      </c>
      <c r="E58" s="154"/>
      <c r="F58" s="154"/>
      <c r="G58" s="154">
        <f>'将来負担比率（分子）の構造'!J$50</f>
        <v>6507</v>
      </c>
      <c r="H58" s="154"/>
      <c r="I58" s="154"/>
      <c r="J58" s="154">
        <f>'将来負担比率（分子）の構造'!K$50</f>
        <v>7297</v>
      </c>
      <c r="K58" s="154"/>
      <c r="L58" s="154"/>
      <c r="M58" s="154">
        <f>'将来負担比率（分子）の構造'!L$50</f>
        <v>7120</v>
      </c>
      <c r="N58" s="154"/>
      <c r="O58" s="154"/>
      <c r="P58" s="154">
        <f>'将来負担比率（分子）の構造'!M$50</f>
        <v>7144</v>
      </c>
    </row>
    <row r="59" spans="1:16" x14ac:dyDescent="0.15">
      <c r="A59" s="154" t="s">
        <v>33</v>
      </c>
      <c r="B59" s="154" t="str">
        <f>'将来負担比率（分子）の構造'!I$49</f>
        <v>-</v>
      </c>
      <c r="C59" s="154"/>
      <c r="D59" s="154"/>
      <c r="E59" s="154" t="str">
        <f>'将来負担比率（分子）の構造'!J$49</f>
        <v>-</v>
      </c>
      <c r="F59" s="154"/>
      <c r="G59" s="154"/>
      <c r="H59" s="154" t="str">
        <f>'将来負担比率（分子）の構造'!K$49</f>
        <v>-</v>
      </c>
      <c r="I59" s="154"/>
      <c r="J59" s="154"/>
      <c r="K59" s="154" t="str">
        <f>'将来負担比率（分子）の構造'!L$49</f>
        <v>-</v>
      </c>
      <c r="L59" s="154"/>
      <c r="M59" s="154"/>
      <c r="N59" s="154" t="str">
        <f>'将来負担比率（分子）の構造'!M$49</f>
        <v>-</v>
      </c>
      <c r="O59" s="154"/>
      <c r="P59" s="154"/>
    </row>
    <row r="60" spans="1:16" x14ac:dyDescent="0.15">
      <c r="A60" s="154" t="s">
        <v>32</v>
      </c>
      <c r="B60" s="154" t="str">
        <f>'将来負担比率（分子）の構造'!I$48</f>
        <v>-</v>
      </c>
      <c r="C60" s="154"/>
      <c r="D60" s="154"/>
      <c r="E60" s="154" t="str">
        <f>'将来負担比率（分子）の構造'!J$48</f>
        <v>-</v>
      </c>
      <c r="F60" s="154"/>
      <c r="G60" s="154"/>
      <c r="H60" s="154" t="str">
        <f>'将来負担比率（分子）の構造'!K$48</f>
        <v>-</v>
      </c>
      <c r="I60" s="154"/>
      <c r="J60" s="154"/>
      <c r="K60" s="154" t="str">
        <f>'将来負担比率（分子）の構造'!L$48</f>
        <v>-</v>
      </c>
      <c r="L60" s="154"/>
      <c r="M60" s="154"/>
      <c r="N60" s="154" t="str">
        <f>'将来負担比率（分子）の構造'!M$48</f>
        <v>-</v>
      </c>
      <c r="O60" s="154"/>
      <c r="P60" s="154"/>
    </row>
    <row r="61" spans="1:16" x14ac:dyDescent="0.15">
      <c r="A61" s="154" t="s">
        <v>30</v>
      </c>
      <c r="B61" s="154">
        <f>'将来負担比率（分子）の構造'!I$46</f>
        <v>1</v>
      </c>
      <c r="C61" s="154"/>
      <c r="D61" s="154"/>
      <c r="E61" s="154" t="str">
        <f>'将来負担比率（分子）の構造'!J$46</f>
        <v>-</v>
      </c>
      <c r="F61" s="154"/>
      <c r="G61" s="154"/>
      <c r="H61" s="154" t="str">
        <f>'将来負担比率（分子）の構造'!K$46</f>
        <v>-</v>
      </c>
      <c r="I61" s="154"/>
      <c r="J61" s="154"/>
      <c r="K61" s="154" t="str">
        <f>'将来負担比率（分子）の構造'!L$46</f>
        <v>-</v>
      </c>
      <c r="L61" s="154"/>
      <c r="M61" s="154"/>
      <c r="N61" s="154" t="str">
        <f>'将来負担比率（分子）の構造'!M$46</f>
        <v>-</v>
      </c>
      <c r="O61" s="154"/>
      <c r="P61" s="154"/>
    </row>
    <row r="62" spans="1:16" x14ac:dyDescent="0.15">
      <c r="A62" s="154" t="s">
        <v>29</v>
      </c>
      <c r="B62" s="154">
        <f>'将来負担比率（分子）の構造'!I$45</f>
        <v>9079</v>
      </c>
      <c r="C62" s="154"/>
      <c r="D62" s="154"/>
      <c r="E62" s="154">
        <f>'将来負担比率（分子）の構造'!J$45</f>
        <v>8463</v>
      </c>
      <c r="F62" s="154"/>
      <c r="G62" s="154"/>
      <c r="H62" s="154">
        <f>'将来負担比率（分子）の構造'!K$45</f>
        <v>7841</v>
      </c>
      <c r="I62" s="154"/>
      <c r="J62" s="154"/>
      <c r="K62" s="154">
        <f>'将来負担比率（分子）の構造'!L$45</f>
        <v>8316</v>
      </c>
      <c r="L62" s="154"/>
      <c r="M62" s="154"/>
      <c r="N62" s="154">
        <f>'将来負担比率（分子）の構造'!M$45</f>
        <v>7754</v>
      </c>
      <c r="O62" s="154"/>
      <c r="P62" s="154"/>
    </row>
    <row r="63" spans="1:16" x14ac:dyDescent="0.15">
      <c r="A63" s="154" t="s">
        <v>28</v>
      </c>
      <c r="B63" s="154">
        <f>'将来負担比率（分子）の構造'!I$44</f>
        <v>4792</v>
      </c>
      <c r="C63" s="154"/>
      <c r="D63" s="154"/>
      <c r="E63" s="154">
        <f>'将来負担比率（分子）の構造'!J$44</f>
        <v>4189</v>
      </c>
      <c r="F63" s="154"/>
      <c r="G63" s="154"/>
      <c r="H63" s="154">
        <f>'将来負担比率（分子）の構造'!K$44</f>
        <v>2889</v>
      </c>
      <c r="I63" s="154"/>
      <c r="J63" s="154"/>
      <c r="K63" s="154">
        <f>'将来負担比率（分子）の構造'!L$44</f>
        <v>1822</v>
      </c>
      <c r="L63" s="154"/>
      <c r="M63" s="154"/>
      <c r="N63" s="154">
        <f>'将来負担比率（分子）の構造'!M$44</f>
        <v>1395</v>
      </c>
      <c r="O63" s="154"/>
      <c r="P63" s="154"/>
    </row>
    <row r="64" spans="1:16" x14ac:dyDescent="0.15">
      <c r="A64" s="154" t="s">
        <v>27</v>
      </c>
      <c r="B64" s="154">
        <f>'将来負担比率（分子）の構造'!I$43</f>
        <v>25145</v>
      </c>
      <c r="C64" s="154"/>
      <c r="D64" s="154"/>
      <c r="E64" s="154">
        <f>'将来負担比率（分子）の構造'!J$43</f>
        <v>22924</v>
      </c>
      <c r="F64" s="154"/>
      <c r="G64" s="154"/>
      <c r="H64" s="154">
        <f>'将来負担比率（分子）の構造'!K$43</f>
        <v>22178</v>
      </c>
      <c r="I64" s="154"/>
      <c r="J64" s="154"/>
      <c r="K64" s="154">
        <f>'将来負担比率（分子）の構造'!L$43</f>
        <v>21610</v>
      </c>
      <c r="L64" s="154"/>
      <c r="M64" s="154"/>
      <c r="N64" s="154">
        <f>'将来負担比率（分子）の構造'!M$43</f>
        <v>20987</v>
      </c>
      <c r="O64" s="154"/>
      <c r="P64" s="154"/>
    </row>
    <row r="65" spans="1:16" x14ac:dyDescent="0.15">
      <c r="A65" s="154" t="s">
        <v>26</v>
      </c>
      <c r="B65" s="154">
        <f>'将来負担比率（分子）の構造'!I$42</f>
        <v>314</v>
      </c>
      <c r="C65" s="154"/>
      <c r="D65" s="154"/>
      <c r="E65" s="154">
        <f>'将来負担比率（分子）の構造'!J$42</f>
        <v>12</v>
      </c>
      <c r="F65" s="154"/>
      <c r="G65" s="154"/>
      <c r="H65" s="154">
        <f>'将来負担比率（分子）の構造'!K$42</f>
        <v>68</v>
      </c>
      <c r="I65" s="154"/>
      <c r="J65" s="154"/>
      <c r="K65" s="154">
        <f>'将来負担比率（分子）の構造'!L$42</f>
        <v>4</v>
      </c>
      <c r="L65" s="154"/>
      <c r="M65" s="154"/>
      <c r="N65" s="154" t="str">
        <f>'将来負担比率（分子）の構造'!M$42</f>
        <v>-</v>
      </c>
      <c r="O65" s="154"/>
      <c r="P65" s="154"/>
    </row>
    <row r="66" spans="1:16" x14ac:dyDescent="0.15">
      <c r="A66" s="154" t="s">
        <v>25</v>
      </c>
      <c r="B66" s="154">
        <f>'将来負担比率（分子）の構造'!I$41</f>
        <v>83182</v>
      </c>
      <c r="C66" s="154"/>
      <c r="D66" s="154"/>
      <c r="E66" s="154">
        <f>'将来負担比率（分子）の構造'!J$41</f>
        <v>83634</v>
      </c>
      <c r="F66" s="154"/>
      <c r="G66" s="154"/>
      <c r="H66" s="154">
        <f>'将来負担比率（分子）の構造'!K$41</f>
        <v>86560</v>
      </c>
      <c r="I66" s="154"/>
      <c r="J66" s="154"/>
      <c r="K66" s="154">
        <f>'将来負担比率（分子）の構造'!L$41</f>
        <v>88523</v>
      </c>
      <c r="L66" s="154"/>
      <c r="M66" s="154"/>
      <c r="N66" s="154">
        <f>'将来負担比率（分子）の構造'!M$41</f>
        <v>89577</v>
      </c>
      <c r="O66" s="154"/>
      <c r="P66" s="154"/>
    </row>
    <row r="67" spans="1:16" x14ac:dyDescent="0.15">
      <c r="A67" s="154" t="s">
        <v>69</v>
      </c>
      <c r="B67" s="154" t="e">
        <f>NA()</f>
        <v>#N/A</v>
      </c>
      <c r="C67" s="154">
        <f>IF(ISNUMBER('将来負担比率（分子）の構造'!I$53), IF('将来負担比率（分子）の構造'!I$53 &lt; 0, 0, '将来負担比率（分子）の構造'!I$53), NA())</f>
        <v>21811</v>
      </c>
      <c r="D67" s="154" t="e">
        <f>NA()</f>
        <v>#N/A</v>
      </c>
      <c r="E67" s="154" t="e">
        <f>NA()</f>
        <v>#N/A</v>
      </c>
      <c r="F67" s="154">
        <f>IF(ISNUMBER('将来負担比率（分子）の構造'!J$53), IF('将来負担比率（分子）の構造'!J$53 &lt; 0, 0, '将来負担比率（分子）の構造'!J$53), NA())</f>
        <v>18158</v>
      </c>
      <c r="G67" s="154" t="e">
        <f>NA()</f>
        <v>#N/A</v>
      </c>
      <c r="H67" s="154" t="e">
        <f>NA()</f>
        <v>#N/A</v>
      </c>
      <c r="I67" s="154">
        <f>IF(ISNUMBER('将来負担比率（分子）の構造'!K$53), IF('将来負担比率（分子）の構造'!K$53 &lt; 0, 0, '将来負担比率（分子）の構造'!K$53), NA())</f>
        <v>18605</v>
      </c>
      <c r="J67" s="154" t="e">
        <f>NA()</f>
        <v>#N/A</v>
      </c>
      <c r="K67" s="154" t="e">
        <f>NA()</f>
        <v>#N/A</v>
      </c>
      <c r="L67" s="154">
        <f>IF(ISNUMBER('将来負担比率（分子）の構造'!L$53), IF('将来負担比率（分子）の構造'!L$53 &lt; 0, 0, '将来負担比率（分子）の構造'!L$53), NA())</f>
        <v>18701</v>
      </c>
      <c r="M67" s="154" t="e">
        <f>NA()</f>
        <v>#N/A</v>
      </c>
      <c r="N67" s="154" t="e">
        <f>NA()</f>
        <v>#N/A</v>
      </c>
      <c r="O67" s="154">
        <f>IF(ISNUMBER('将来負担比率（分子）の構造'!M$53), IF('将来負担比率（分子）の構造'!M$53 &lt; 0, 0, '将来負担比率（分子）の構造'!M$53), NA())</f>
        <v>19594</v>
      </c>
      <c r="P67" s="154" t="e">
        <f>NA()</f>
        <v>#N/A</v>
      </c>
    </row>
    <row r="70" spans="1:16" x14ac:dyDescent="0.15">
      <c r="A70" s="156" t="s">
        <v>70</v>
      </c>
      <c r="B70" s="156"/>
      <c r="C70" s="156"/>
      <c r="D70" s="156"/>
      <c r="E70" s="156"/>
      <c r="F70" s="156"/>
    </row>
    <row r="71" spans="1:16" x14ac:dyDescent="0.15">
      <c r="A71" s="157"/>
      <c r="B71" s="157" t="str">
        <f>基金残高に係る経年分析!F54</f>
        <v>H27</v>
      </c>
      <c r="C71" s="157" t="str">
        <f>基金残高に係る経年分析!G54</f>
        <v>H28</v>
      </c>
      <c r="D71" s="157" t="str">
        <f>基金残高に係る経年分析!H54</f>
        <v>H29</v>
      </c>
    </row>
    <row r="72" spans="1:16" x14ac:dyDescent="0.15">
      <c r="A72" s="157" t="s">
        <v>71</v>
      </c>
      <c r="B72" s="158">
        <f>基金残高に係る経年分析!F55</f>
        <v>2952</v>
      </c>
      <c r="C72" s="158">
        <f>基金残高に係る経年分析!G55</f>
        <v>2953</v>
      </c>
      <c r="D72" s="158">
        <f>基金残高に係る経年分析!H55</f>
        <v>3087</v>
      </c>
    </row>
    <row r="73" spans="1:16" x14ac:dyDescent="0.15">
      <c r="A73" s="157" t="s">
        <v>72</v>
      </c>
      <c r="B73" s="158">
        <f>基金残高に係る経年分析!F56</f>
        <v>1082</v>
      </c>
      <c r="C73" s="158">
        <f>基金残高に係る経年分析!G56</f>
        <v>1001</v>
      </c>
      <c r="D73" s="158">
        <f>基金残高に係る経年分析!H56</f>
        <v>735</v>
      </c>
    </row>
    <row r="74" spans="1:16" x14ac:dyDescent="0.15">
      <c r="A74" s="157" t="s">
        <v>73</v>
      </c>
      <c r="B74" s="158">
        <f>基金残高に係る経年分析!F57</f>
        <v>5957</v>
      </c>
      <c r="C74" s="158">
        <f>基金残高に係る経年分析!G57</f>
        <v>5828</v>
      </c>
      <c r="D74" s="158">
        <f>基金残高に係る経年分析!H57</f>
        <v>5898</v>
      </c>
    </row>
  </sheetData>
  <sheetProtection algorithmName="SHA-512" hashValue="lQNJ0TNYLmf2Fe+bWkl752a4bDWz6JIJQryj5cNLMHAUg1yjYZ5tEKUg13FSPK27L/RhccVwKxuQ77yxZfTcUg==" saltValue="ohO/02bdzI9Z8oNm9QPUh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94" customWidth="1"/>
    <col min="96" max="133" width="1.625" style="207" customWidth="1"/>
    <col min="134" max="143" width="1.625" style="194" customWidth="1"/>
    <col min="144" max="16384" width="0" style="194" hidden="1"/>
  </cols>
  <sheetData>
    <row r="1" spans="2:143" ht="22.5" customHeight="1" thickBot="1" x14ac:dyDescent="0.2">
      <c r="B1" s="192"/>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703" t="s">
        <v>206</v>
      </c>
      <c r="DI1" s="704"/>
      <c r="DJ1" s="704"/>
      <c r="DK1" s="704"/>
      <c r="DL1" s="704"/>
      <c r="DM1" s="704"/>
      <c r="DN1" s="705"/>
      <c r="DO1" s="194"/>
      <c r="DP1" s="703" t="s">
        <v>207</v>
      </c>
      <c r="DQ1" s="704"/>
      <c r="DR1" s="704"/>
      <c r="DS1" s="704"/>
      <c r="DT1" s="704"/>
      <c r="DU1" s="704"/>
      <c r="DV1" s="704"/>
      <c r="DW1" s="704"/>
      <c r="DX1" s="704"/>
      <c r="DY1" s="704"/>
      <c r="DZ1" s="704"/>
      <c r="EA1" s="704"/>
      <c r="EB1" s="704"/>
      <c r="EC1" s="705"/>
      <c r="ED1" s="193"/>
      <c r="EE1" s="193"/>
      <c r="EF1" s="193"/>
      <c r="EG1" s="193"/>
      <c r="EH1" s="193"/>
      <c r="EI1" s="193"/>
      <c r="EJ1" s="193"/>
      <c r="EK1" s="193"/>
      <c r="EL1" s="193"/>
      <c r="EM1" s="193"/>
    </row>
    <row r="2" spans="2:143" ht="22.5" customHeight="1" x14ac:dyDescent="0.15">
      <c r="B2" s="195" t="s">
        <v>208</v>
      </c>
      <c r="R2" s="196"/>
      <c r="S2" s="196"/>
      <c r="T2" s="196"/>
      <c r="U2" s="196"/>
      <c r="V2" s="196"/>
      <c r="W2" s="196"/>
      <c r="X2" s="196"/>
      <c r="Y2" s="196"/>
      <c r="Z2" s="196"/>
      <c r="AA2" s="196"/>
      <c r="AB2" s="196"/>
      <c r="AC2" s="196"/>
      <c r="AE2" s="197"/>
      <c r="AF2" s="197"/>
      <c r="AG2" s="197"/>
      <c r="AH2" s="197"/>
      <c r="AI2" s="197"/>
      <c r="AJ2" s="196"/>
      <c r="AK2" s="196"/>
      <c r="AL2" s="196"/>
      <c r="AM2" s="196"/>
      <c r="AN2" s="196"/>
      <c r="AO2" s="196"/>
      <c r="AP2" s="196"/>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row>
    <row r="3" spans="2:143" ht="11.25" customHeight="1" x14ac:dyDescent="0.15">
      <c r="B3" s="665" t="s">
        <v>209</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6"/>
      <c r="AO3" s="666"/>
      <c r="AP3" s="665" t="s">
        <v>210</v>
      </c>
      <c r="AQ3" s="666"/>
      <c r="AR3" s="666"/>
      <c r="AS3" s="666"/>
      <c r="AT3" s="666"/>
      <c r="AU3" s="666"/>
      <c r="AV3" s="666"/>
      <c r="AW3" s="666"/>
      <c r="AX3" s="666"/>
      <c r="AY3" s="666"/>
      <c r="AZ3" s="666"/>
      <c r="BA3" s="666"/>
      <c r="BB3" s="666"/>
      <c r="BC3" s="666"/>
      <c r="BD3" s="666"/>
      <c r="BE3" s="666"/>
      <c r="BF3" s="666"/>
      <c r="BG3" s="666"/>
      <c r="BH3" s="666"/>
      <c r="BI3" s="666"/>
      <c r="BJ3" s="666"/>
      <c r="BK3" s="666"/>
      <c r="BL3" s="666"/>
      <c r="BM3" s="666"/>
      <c r="BN3" s="666"/>
      <c r="BO3" s="666"/>
      <c r="BP3" s="666"/>
      <c r="BQ3" s="666"/>
      <c r="BR3" s="666"/>
      <c r="BS3" s="666"/>
      <c r="BT3" s="666"/>
      <c r="BU3" s="666"/>
      <c r="BV3" s="666"/>
      <c r="BW3" s="666"/>
      <c r="BX3" s="666"/>
      <c r="BY3" s="666"/>
      <c r="BZ3" s="666"/>
      <c r="CA3" s="666"/>
      <c r="CB3" s="667"/>
      <c r="CD3" s="665" t="s">
        <v>211</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5" t="s">
        <v>1</v>
      </c>
      <c r="C4" s="666"/>
      <c r="D4" s="666"/>
      <c r="E4" s="666"/>
      <c r="F4" s="666"/>
      <c r="G4" s="666"/>
      <c r="H4" s="666"/>
      <c r="I4" s="666"/>
      <c r="J4" s="666"/>
      <c r="K4" s="666"/>
      <c r="L4" s="666"/>
      <c r="M4" s="666"/>
      <c r="N4" s="666"/>
      <c r="O4" s="666"/>
      <c r="P4" s="666"/>
      <c r="Q4" s="667"/>
      <c r="R4" s="665" t="s">
        <v>212</v>
      </c>
      <c r="S4" s="666"/>
      <c r="T4" s="666"/>
      <c r="U4" s="666"/>
      <c r="V4" s="666"/>
      <c r="W4" s="666"/>
      <c r="X4" s="666"/>
      <c r="Y4" s="667"/>
      <c r="Z4" s="665" t="s">
        <v>213</v>
      </c>
      <c r="AA4" s="666"/>
      <c r="AB4" s="666"/>
      <c r="AC4" s="667"/>
      <c r="AD4" s="665" t="s">
        <v>214</v>
      </c>
      <c r="AE4" s="666"/>
      <c r="AF4" s="666"/>
      <c r="AG4" s="666"/>
      <c r="AH4" s="666"/>
      <c r="AI4" s="666"/>
      <c r="AJ4" s="666"/>
      <c r="AK4" s="667"/>
      <c r="AL4" s="665" t="s">
        <v>213</v>
      </c>
      <c r="AM4" s="666"/>
      <c r="AN4" s="666"/>
      <c r="AO4" s="667"/>
      <c r="AP4" s="706" t="s">
        <v>215</v>
      </c>
      <c r="AQ4" s="706"/>
      <c r="AR4" s="706"/>
      <c r="AS4" s="706"/>
      <c r="AT4" s="706"/>
      <c r="AU4" s="706"/>
      <c r="AV4" s="706"/>
      <c r="AW4" s="706"/>
      <c r="AX4" s="706"/>
      <c r="AY4" s="706"/>
      <c r="AZ4" s="706"/>
      <c r="BA4" s="706"/>
      <c r="BB4" s="706"/>
      <c r="BC4" s="706"/>
      <c r="BD4" s="706"/>
      <c r="BE4" s="706"/>
      <c r="BF4" s="706"/>
      <c r="BG4" s="706" t="s">
        <v>216</v>
      </c>
      <c r="BH4" s="706"/>
      <c r="BI4" s="706"/>
      <c r="BJ4" s="706"/>
      <c r="BK4" s="706"/>
      <c r="BL4" s="706"/>
      <c r="BM4" s="706"/>
      <c r="BN4" s="706"/>
      <c r="BO4" s="706" t="s">
        <v>213</v>
      </c>
      <c r="BP4" s="706"/>
      <c r="BQ4" s="706"/>
      <c r="BR4" s="706"/>
      <c r="BS4" s="706" t="s">
        <v>217</v>
      </c>
      <c r="BT4" s="706"/>
      <c r="BU4" s="706"/>
      <c r="BV4" s="706"/>
      <c r="BW4" s="706"/>
      <c r="BX4" s="706"/>
      <c r="BY4" s="706"/>
      <c r="BZ4" s="706"/>
      <c r="CA4" s="706"/>
      <c r="CB4" s="706"/>
      <c r="CD4" s="665" t="s">
        <v>218</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ht="11.25" customHeight="1" x14ac:dyDescent="0.15">
      <c r="B5" s="662" t="s">
        <v>219</v>
      </c>
      <c r="C5" s="663"/>
      <c r="D5" s="663"/>
      <c r="E5" s="663"/>
      <c r="F5" s="663"/>
      <c r="G5" s="663"/>
      <c r="H5" s="663"/>
      <c r="I5" s="663"/>
      <c r="J5" s="663"/>
      <c r="K5" s="663"/>
      <c r="L5" s="663"/>
      <c r="M5" s="663"/>
      <c r="N5" s="663"/>
      <c r="O5" s="663"/>
      <c r="P5" s="663"/>
      <c r="Q5" s="664"/>
      <c r="R5" s="656">
        <v>20204324</v>
      </c>
      <c r="S5" s="657"/>
      <c r="T5" s="657"/>
      <c r="U5" s="657"/>
      <c r="V5" s="657"/>
      <c r="W5" s="657"/>
      <c r="X5" s="657"/>
      <c r="Y5" s="688"/>
      <c r="Z5" s="701">
        <v>24.4</v>
      </c>
      <c r="AA5" s="701"/>
      <c r="AB5" s="701"/>
      <c r="AC5" s="701"/>
      <c r="AD5" s="702">
        <v>19391750</v>
      </c>
      <c r="AE5" s="702"/>
      <c r="AF5" s="702"/>
      <c r="AG5" s="702"/>
      <c r="AH5" s="702"/>
      <c r="AI5" s="702"/>
      <c r="AJ5" s="702"/>
      <c r="AK5" s="702"/>
      <c r="AL5" s="689">
        <v>46.5</v>
      </c>
      <c r="AM5" s="672"/>
      <c r="AN5" s="672"/>
      <c r="AO5" s="690"/>
      <c r="AP5" s="662" t="s">
        <v>220</v>
      </c>
      <c r="AQ5" s="663"/>
      <c r="AR5" s="663"/>
      <c r="AS5" s="663"/>
      <c r="AT5" s="663"/>
      <c r="AU5" s="663"/>
      <c r="AV5" s="663"/>
      <c r="AW5" s="663"/>
      <c r="AX5" s="663"/>
      <c r="AY5" s="663"/>
      <c r="AZ5" s="663"/>
      <c r="BA5" s="663"/>
      <c r="BB5" s="663"/>
      <c r="BC5" s="663"/>
      <c r="BD5" s="663"/>
      <c r="BE5" s="663"/>
      <c r="BF5" s="664"/>
      <c r="BG5" s="596">
        <v>19380613</v>
      </c>
      <c r="BH5" s="599"/>
      <c r="BI5" s="599"/>
      <c r="BJ5" s="599"/>
      <c r="BK5" s="599"/>
      <c r="BL5" s="599"/>
      <c r="BM5" s="599"/>
      <c r="BN5" s="600"/>
      <c r="BO5" s="653">
        <v>95.9</v>
      </c>
      <c r="BP5" s="653"/>
      <c r="BQ5" s="653"/>
      <c r="BR5" s="653"/>
      <c r="BS5" s="654">
        <v>1277989</v>
      </c>
      <c r="BT5" s="654"/>
      <c r="BU5" s="654"/>
      <c r="BV5" s="654"/>
      <c r="BW5" s="654"/>
      <c r="BX5" s="654"/>
      <c r="BY5" s="654"/>
      <c r="BZ5" s="654"/>
      <c r="CA5" s="654"/>
      <c r="CB5" s="681"/>
      <c r="CD5" s="665" t="s">
        <v>215</v>
      </c>
      <c r="CE5" s="666"/>
      <c r="CF5" s="666"/>
      <c r="CG5" s="666"/>
      <c r="CH5" s="666"/>
      <c r="CI5" s="666"/>
      <c r="CJ5" s="666"/>
      <c r="CK5" s="666"/>
      <c r="CL5" s="666"/>
      <c r="CM5" s="666"/>
      <c r="CN5" s="666"/>
      <c r="CO5" s="666"/>
      <c r="CP5" s="666"/>
      <c r="CQ5" s="667"/>
      <c r="CR5" s="665" t="s">
        <v>221</v>
      </c>
      <c r="CS5" s="666"/>
      <c r="CT5" s="666"/>
      <c r="CU5" s="666"/>
      <c r="CV5" s="666"/>
      <c r="CW5" s="666"/>
      <c r="CX5" s="666"/>
      <c r="CY5" s="667"/>
      <c r="CZ5" s="665" t="s">
        <v>213</v>
      </c>
      <c r="DA5" s="666"/>
      <c r="DB5" s="666"/>
      <c r="DC5" s="667"/>
      <c r="DD5" s="665" t="s">
        <v>222</v>
      </c>
      <c r="DE5" s="666"/>
      <c r="DF5" s="666"/>
      <c r="DG5" s="666"/>
      <c r="DH5" s="666"/>
      <c r="DI5" s="666"/>
      <c r="DJ5" s="666"/>
      <c r="DK5" s="666"/>
      <c r="DL5" s="666"/>
      <c r="DM5" s="666"/>
      <c r="DN5" s="666"/>
      <c r="DO5" s="666"/>
      <c r="DP5" s="667"/>
      <c r="DQ5" s="665" t="s">
        <v>223</v>
      </c>
      <c r="DR5" s="666"/>
      <c r="DS5" s="666"/>
      <c r="DT5" s="666"/>
      <c r="DU5" s="666"/>
      <c r="DV5" s="666"/>
      <c r="DW5" s="666"/>
      <c r="DX5" s="666"/>
      <c r="DY5" s="666"/>
      <c r="DZ5" s="666"/>
      <c r="EA5" s="666"/>
      <c r="EB5" s="666"/>
      <c r="EC5" s="667"/>
    </row>
    <row r="6" spans="2:143" ht="11.25" customHeight="1" x14ac:dyDescent="0.15">
      <c r="B6" s="593" t="s">
        <v>224</v>
      </c>
      <c r="C6" s="594"/>
      <c r="D6" s="594"/>
      <c r="E6" s="594"/>
      <c r="F6" s="594"/>
      <c r="G6" s="594"/>
      <c r="H6" s="594"/>
      <c r="I6" s="594"/>
      <c r="J6" s="594"/>
      <c r="K6" s="594"/>
      <c r="L6" s="594"/>
      <c r="M6" s="594"/>
      <c r="N6" s="594"/>
      <c r="O6" s="594"/>
      <c r="P6" s="594"/>
      <c r="Q6" s="595"/>
      <c r="R6" s="596">
        <v>570522</v>
      </c>
      <c r="S6" s="599"/>
      <c r="T6" s="599"/>
      <c r="U6" s="599"/>
      <c r="V6" s="599"/>
      <c r="W6" s="599"/>
      <c r="X6" s="599"/>
      <c r="Y6" s="600"/>
      <c r="Z6" s="653">
        <v>0.7</v>
      </c>
      <c r="AA6" s="653"/>
      <c r="AB6" s="653"/>
      <c r="AC6" s="653"/>
      <c r="AD6" s="654">
        <v>570522</v>
      </c>
      <c r="AE6" s="654"/>
      <c r="AF6" s="654"/>
      <c r="AG6" s="654"/>
      <c r="AH6" s="654"/>
      <c r="AI6" s="654"/>
      <c r="AJ6" s="654"/>
      <c r="AK6" s="654"/>
      <c r="AL6" s="601">
        <v>1.4</v>
      </c>
      <c r="AM6" s="602"/>
      <c r="AN6" s="602"/>
      <c r="AO6" s="655"/>
      <c r="AP6" s="593" t="s">
        <v>225</v>
      </c>
      <c r="AQ6" s="594"/>
      <c r="AR6" s="594"/>
      <c r="AS6" s="594"/>
      <c r="AT6" s="594"/>
      <c r="AU6" s="594"/>
      <c r="AV6" s="594"/>
      <c r="AW6" s="594"/>
      <c r="AX6" s="594"/>
      <c r="AY6" s="594"/>
      <c r="AZ6" s="594"/>
      <c r="BA6" s="594"/>
      <c r="BB6" s="594"/>
      <c r="BC6" s="594"/>
      <c r="BD6" s="594"/>
      <c r="BE6" s="594"/>
      <c r="BF6" s="595"/>
      <c r="BG6" s="596">
        <v>19380613</v>
      </c>
      <c r="BH6" s="599"/>
      <c r="BI6" s="599"/>
      <c r="BJ6" s="599"/>
      <c r="BK6" s="599"/>
      <c r="BL6" s="599"/>
      <c r="BM6" s="599"/>
      <c r="BN6" s="600"/>
      <c r="BO6" s="653">
        <v>95.9</v>
      </c>
      <c r="BP6" s="653"/>
      <c r="BQ6" s="653"/>
      <c r="BR6" s="653"/>
      <c r="BS6" s="654">
        <v>1277989</v>
      </c>
      <c r="BT6" s="654"/>
      <c r="BU6" s="654"/>
      <c r="BV6" s="654"/>
      <c r="BW6" s="654"/>
      <c r="BX6" s="654"/>
      <c r="BY6" s="654"/>
      <c r="BZ6" s="654"/>
      <c r="CA6" s="654"/>
      <c r="CB6" s="681"/>
      <c r="CD6" s="662" t="s">
        <v>226</v>
      </c>
      <c r="CE6" s="663"/>
      <c r="CF6" s="663"/>
      <c r="CG6" s="663"/>
      <c r="CH6" s="663"/>
      <c r="CI6" s="663"/>
      <c r="CJ6" s="663"/>
      <c r="CK6" s="663"/>
      <c r="CL6" s="663"/>
      <c r="CM6" s="663"/>
      <c r="CN6" s="663"/>
      <c r="CO6" s="663"/>
      <c r="CP6" s="663"/>
      <c r="CQ6" s="664"/>
      <c r="CR6" s="596">
        <v>402913</v>
      </c>
      <c r="CS6" s="599"/>
      <c r="CT6" s="599"/>
      <c r="CU6" s="599"/>
      <c r="CV6" s="599"/>
      <c r="CW6" s="599"/>
      <c r="CX6" s="599"/>
      <c r="CY6" s="600"/>
      <c r="CZ6" s="689">
        <v>0.5</v>
      </c>
      <c r="DA6" s="672"/>
      <c r="DB6" s="672"/>
      <c r="DC6" s="691"/>
      <c r="DD6" s="604" t="s">
        <v>123</v>
      </c>
      <c r="DE6" s="599"/>
      <c r="DF6" s="599"/>
      <c r="DG6" s="599"/>
      <c r="DH6" s="599"/>
      <c r="DI6" s="599"/>
      <c r="DJ6" s="599"/>
      <c r="DK6" s="599"/>
      <c r="DL6" s="599"/>
      <c r="DM6" s="599"/>
      <c r="DN6" s="599"/>
      <c r="DO6" s="599"/>
      <c r="DP6" s="600"/>
      <c r="DQ6" s="604">
        <v>402913</v>
      </c>
      <c r="DR6" s="599"/>
      <c r="DS6" s="599"/>
      <c r="DT6" s="599"/>
      <c r="DU6" s="599"/>
      <c r="DV6" s="599"/>
      <c r="DW6" s="599"/>
      <c r="DX6" s="599"/>
      <c r="DY6" s="599"/>
      <c r="DZ6" s="599"/>
      <c r="EA6" s="599"/>
      <c r="EB6" s="599"/>
      <c r="EC6" s="637"/>
    </row>
    <row r="7" spans="2:143" ht="11.25" customHeight="1" x14ac:dyDescent="0.15">
      <c r="B7" s="593" t="s">
        <v>227</v>
      </c>
      <c r="C7" s="594"/>
      <c r="D7" s="594"/>
      <c r="E7" s="594"/>
      <c r="F7" s="594"/>
      <c r="G7" s="594"/>
      <c r="H7" s="594"/>
      <c r="I7" s="594"/>
      <c r="J7" s="594"/>
      <c r="K7" s="594"/>
      <c r="L7" s="594"/>
      <c r="M7" s="594"/>
      <c r="N7" s="594"/>
      <c r="O7" s="594"/>
      <c r="P7" s="594"/>
      <c r="Q7" s="595"/>
      <c r="R7" s="596">
        <v>35796</v>
      </c>
      <c r="S7" s="599"/>
      <c r="T7" s="599"/>
      <c r="U7" s="599"/>
      <c r="V7" s="599"/>
      <c r="W7" s="599"/>
      <c r="X7" s="599"/>
      <c r="Y7" s="600"/>
      <c r="Z7" s="653">
        <v>0</v>
      </c>
      <c r="AA7" s="653"/>
      <c r="AB7" s="653"/>
      <c r="AC7" s="653"/>
      <c r="AD7" s="654">
        <v>35796</v>
      </c>
      <c r="AE7" s="654"/>
      <c r="AF7" s="654"/>
      <c r="AG7" s="654"/>
      <c r="AH7" s="654"/>
      <c r="AI7" s="654"/>
      <c r="AJ7" s="654"/>
      <c r="AK7" s="654"/>
      <c r="AL7" s="601">
        <v>0.1</v>
      </c>
      <c r="AM7" s="602"/>
      <c r="AN7" s="602"/>
      <c r="AO7" s="655"/>
      <c r="AP7" s="593" t="s">
        <v>228</v>
      </c>
      <c r="AQ7" s="594"/>
      <c r="AR7" s="594"/>
      <c r="AS7" s="594"/>
      <c r="AT7" s="594"/>
      <c r="AU7" s="594"/>
      <c r="AV7" s="594"/>
      <c r="AW7" s="594"/>
      <c r="AX7" s="594"/>
      <c r="AY7" s="594"/>
      <c r="AZ7" s="594"/>
      <c r="BA7" s="594"/>
      <c r="BB7" s="594"/>
      <c r="BC7" s="594"/>
      <c r="BD7" s="594"/>
      <c r="BE7" s="594"/>
      <c r="BF7" s="595"/>
      <c r="BG7" s="596">
        <v>8433259</v>
      </c>
      <c r="BH7" s="599"/>
      <c r="BI7" s="599"/>
      <c r="BJ7" s="599"/>
      <c r="BK7" s="599"/>
      <c r="BL7" s="599"/>
      <c r="BM7" s="599"/>
      <c r="BN7" s="600"/>
      <c r="BO7" s="653">
        <v>41.7</v>
      </c>
      <c r="BP7" s="653"/>
      <c r="BQ7" s="653"/>
      <c r="BR7" s="653"/>
      <c r="BS7" s="654">
        <v>167243</v>
      </c>
      <c r="BT7" s="654"/>
      <c r="BU7" s="654"/>
      <c r="BV7" s="654"/>
      <c r="BW7" s="654"/>
      <c r="BX7" s="654"/>
      <c r="BY7" s="654"/>
      <c r="BZ7" s="654"/>
      <c r="CA7" s="654"/>
      <c r="CB7" s="681"/>
      <c r="CD7" s="593" t="s">
        <v>229</v>
      </c>
      <c r="CE7" s="594"/>
      <c r="CF7" s="594"/>
      <c r="CG7" s="594"/>
      <c r="CH7" s="594"/>
      <c r="CI7" s="594"/>
      <c r="CJ7" s="594"/>
      <c r="CK7" s="594"/>
      <c r="CL7" s="594"/>
      <c r="CM7" s="594"/>
      <c r="CN7" s="594"/>
      <c r="CO7" s="594"/>
      <c r="CP7" s="594"/>
      <c r="CQ7" s="595"/>
      <c r="CR7" s="596">
        <v>7910544</v>
      </c>
      <c r="CS7" s="599"/>
      <c r="CT7" s="599"/>
      <c r="CU7" s="599"/>
      <c r="CV7" s="599"/>
      <c r="CW7" s="599"/>
      <c r="CX7" s="599"/>
      <c r="CY7" s="600"/>
      <c r="CZ7" s="653">
        <v>9.6999999999999993</v>
      </c>
      <c r="DA7" s="653"/>
      <c r="DB7" s="653"/>
      <c r="DC7" s="653"/>
      <c r="DD7" s="604">
        <v>1519280</v>
      </c>
      <c r="DE7" s="599"/>
      <c r="DF7" s="599"/>
      <c r="DG7" s="599"/>
      <c r="DH7" s="599"/>
      <c r="DI7" s="599"/>
      <c r="DJ7" s="599"/>
      <c r="DK7" s="599"/>
      <c r="DL7" s="599"/>
      <c r="DM7" s="599"/>
      <c r="DN7" s="599"/>
      <c r="DO7" s="599"/>
      <c r="DP7" s="600"/>
      <c r="DQ7" s="604">
        <v>5435954</v>
      </c>
      <c r="DR7" s="599"/>
      <c r="DS7" s="599"/>
      <c r="DT7" s="599"/>
      <c r="DU7" s="599"/>
      <c r="DV7" s="599"/>
      <c r="DW7" s="599"/>
      <c r="DX7" s="599"/>
      <c r="DY7" s="599"/>
      <c r="DZ7" s="599"/>
      <c r="EA7" s="599"/>
      <c r="EB7" s="599"/>
      <c r="EC7" s="637"/>
    </row>
    <row r="8" spans="2:143" ht="11.25" customHeight="1" x14ac:dyDescent="0.15">
      <c r="B8" s="593" t="s">
        <v>230</v>
      </c>
      <c r="C8" s="594"/>
      <c r="D8" s="594"/>
      <c r="E8" s="594"/>
      <c r="F8" s="594"/>
      <c r="G8" s="594"/>
      <c r="H8" s="594"/>
      <c r="I8" s="594"/>
      <c r="J8" s="594"/>
      <c r="K8" s="594"/>
      <c r="L8" s="594"/>
      <c r="M8" s="594"/>
      <c r="N8" s="594"/>
      <c r="O8" s="594"/>
      <c r="P8" s="594"/>
      <c r="Q8" s="595"/>
      <c r="R8" s="596">
        <v>38370</v>
      </c>
      <c r="S8" s="599"/>
      <c r="T8" s="599"/>
      <c r="U8" s="599"/>
      <c r="V8" s="599"/>
      <c r="W8" s="599"/>
      <c r="X8" s="599"/>
      <c r="Y8" s="600"/>
      <c r="Z8" s="653">
        <v>0</v>
      </c>
      <c r="AA8" s="653"/>
      <c r="AB8" s="653"/>
      <c r="AC8" s="653"/>
      <c r="AD8" s="654">
        <v>38370</v>
      </c>
      <c r="AE8" s="654"/>
      <c r="AF8" s="654"/>
      <c r="AG8" s="654"/>
      <c r="AH8" s="654"/>
      <c r="AI8" s="654"/>
      <c r="AJ8" s="654"/>
      <c r="AK8" s="654"/>
      <c r="AL8" s="601">
        <v>0.1</v>
      </c>
      <c r="AM8" s="602"/>
      <c r="AN8" s="602"/>
      <c r="AO8" s="655"/>
      <c r="AP8" s="593" t="s">
        <v>231</v>
      </c>
      <c r="AQ8" s="594"/>
      <c r="AR8" s="594"/>
      <c r="AS8" s="594"/>
      <c r="AT8" s="594"/>
      <c r="AU8" s="594"/>
      <c r="AV8" s="594"/>
      <c r="AW8" s="594"/>
      <c r="AX8" s="594"/>
      <c r="AY8" s="594"/>
      <c r="AZ8" s="594"/>
      <c r="BA8" s="594"/>
      <c r="BB8" s="594"/>
      <c r="BC8" s="594"/>
      <c r="BD8" s="594"/>
      <c r="BE8" s="594"/>
      <c r="BF8" s="595"/>
      <c r="BG8" s="596">
        <v>278504</v>
      </c>
      <c r="BH8" s="599"/>
      <c r="BI8" s="599"/>
      <c r="BJ8" s="599"/>
      <c r="BK8" s="599"/>
      <c r="BL8" s="599"/>
      <c r="BM8" s="599"/>
      <c r="BN8" s="600"/>
      <c r="BO8" s="653">
        <v>1.4</v>
      </c>
      <c r="BP8" s="653"/>
      <c r="BQ8" s="653"/>
      <c r="BR8" s="653"/>
      <c r="BS8" s="604" t="s">
        <v>123</v>
      </c>
      <c r="BT8" s="599"/>
      <c r="BU8" s="599"/>
      <c r="BV8" s="599"/>
      <c r="BW8" s="599"/>
      <c r="BX8" s="599"/>
      <c r="BY8" s="599"/>
      <c r="BZ8" s="599"/>
      <c r="CA8" s="599"/>
      <c r="CB8" s="637"/>
      <c r="CD8" s="593" t="s">
        <v>232</v>
      </c>
      <c r="CE8" s="594"/>
      <c r="CF8" s="594"/>
      <c r="CG8" s="594"/>
      <c r="CH8" s="594"/>
      <c r="CI8" s="594"/>
      <c r="CJ8" s="594"/>
      <c r="CK8" s="594"/>
      <c r="CL8" s="594"/>
      <c r="CM8" s="594"/>
      <c r="CN8" s="594"/>
      <c r="CO8" s="594"/>
      <c r="CP8" s="594"/>
      <c r="CQ8" s="595"/>
      <c r="CR8" s="596">
        <v>32437127</v>
      </c>
      <c r="CS8" s="599"/>
      <c r="CT8" s="599"/>
      <c r="CU8" s="599"/>
      <c r="CV8" s="599"/>
      <c r="CW8" s="599"/>
      <c r="CX8" s="599"/>
      <c r="CY8" s="600"/>
      <c r="CZ8" s="653">
        <v>39.6</v>
      </c>
      <c r="DA8" s="653"/>
      <c r="DB8" s="653"/>
      <c r="DC8" s="653"/>
      <c r="DD8" s="604">
        <v>476641</v>
      </c>
      <c r="DE8" s="599"/>
      <c r="DF8" s="599"/>
      <c r="DG8" s="599"/>
      <c r="DH8" s="599"/>
      <c r="DI8" s="599"/>
      <c r="DJ8" s="599"/>
      <c r="DK8" s="599"/>
      <c r="DL8" s="599"/>
      <c r="DM8" s="599"/>
      <c r="DN8" s="599"/>
      <c r="DO8" s="599"/>
      <c r="DP8" s="600"/>
      <c r="DQ8" s="604">
        <v>13922745</v>
      </c>
      <c r="DR8" s="599"/>
      <c r="DS8" s="599"/>
      <c r="DT8" s="599"/>
      <c r="DU8" s="599"/>
      <c r="DV8" s="599"/>
      <c r="DW8" s="599"/>
      <c r="DX8" s="599"/>
      <c r="DY8" s="599"/>
      <c r="DZ8" s="599"/>
      <c r="EA8" s="599"/>
      <c r="EB8" s="599"/>
      <c r="EC8" s="637"/>
    </row>
    <row r="9" spans="2:143" ht="11.25" customHeight="1" x14ac:dyDescent="0.15">
      <c r="B9" s="593" t="s">
        <v>233</v>
      </c>
      <c r="C9" s="594"/>
      <c r="D9" s="594"/>
      <c r="E9" s="594"/>
      <c r="F9" s="594"/>
      <c r="G9" s="594"/>
      <c r="H9" s="594"/>
      <c r="I9" s="594"/>
      <c r="J9" s="594"/>
      <c r="K9" s="594"/>
      <c r="L9" s="594"/>
      <c r="M9" s="594"/>
      <c r="N9" s="594"/>
      <c r="O9" s="594"/>
      <c r="P9" s="594"/>
      <c r="Q9" s="595"/>
      <c r="R9" s="596">
        <v>34248</v>
      </c>
      <c r="S9" s="599"/>
      <c r="T9" s="599"/>
      <c r="U9" s="599"/>
      <c r="V9" s="599"/>
      <c r="W9" s="599"/>
      <c r="X9" s="599"/>
      <c r="Y9" s="600"/>
      <c r="Z9" s="653">
        <v>0</v>
      </c>
      <c r="AA9" s="653"/>
      <c r="AB9" s="653"/>
      <c r="AC9" s="653"/>
      <c r="AD9" s="654">
        <v>34248</v>
      </c>
      <c r="AE9" s="654"/>
      <c r="AF9" s="654"/>
      <c r="AG9" s="654"/>
      <c r="AH9" s="654"/>
      <c r="AI9" s="654"/>
      <c r="AJ9" s="654"/>
      <c r="AK9" s="654"/>
      <c r="AL9" s="601">
        <v>0.1</v>
      </c>
      <c r="AM9" s="602"/>
      <c r="AN9" s="602"/>
      <c r="AO9" s="655"/>
      <c r="AP9" s="593" t="s">
        <v>234</v>
      </c>
      <c r="AQ9" s="594"/>
      <c r="AR9" s="594"/>
      <c r="AS9" s="594"/>
      <c r="AT9" s="594"/>
      <c r="AU9" s="594"/>
      <c r="AV9" s="594"/>
      <c r="AW9" s="594"/>
      <c r="AX9" s="594"/>
      <c r="AY9" s="594"/>
      <c r="AZ9" s="594"/>
      <c r="BA9" s="594"/>
      <c r="BB9" s="594"/>
      <c r="BC9" s="594"/>
      <c r="BD9" s="594"/>
      <c r="BE9" s="594"/>
      <c r="BF9" s="595"/>
      <c r="BG9" s="596">
        <v>6905142</v>
      </c>
      <c r="BH9" s="599"/>
      <c r="BI9" s="599"/>
      <c r="BJ9" s="599"/>
      <c r="BK9" s="599"/>
      <c r="BL9" s="599"/>
      <c r="BM9" s="599"/>
      <c r="BN9" s="600"/>
      <c r="BO9" s="653">
        <v>34.200000000000003</v>
      </c>
      <c r="BP9" s="653"/>
      <c r="BQ9" s="653"/>
      <c r="BR9" s="653"/>
      <c r="BS9" s="604" t="s">
        <v>123</v>
      </c>
      <c r="BT9" s="599"/>
      <c r="BU9" s="599"/>
      <c r="BV9" s="599"/>
      <c r="BW9" s="599"/>
      <c r="BX9" s="599"/>
      <c r="BY9" s="599"/>
      <c r="BZ9" s="599"/>
      <c r="CA9" s="599"/>
      <c r="CB9" s="637"/>
      <c r="CD9" s="593" t="s">
        <v>235</v>
      </c>
      <c r="CE9" s="594"/>
      <c r="CF9" s="594"/>
      <c r="CG9" s="594"/>
      <c r="CH9" s="594"/>
      <c r="CI9" s="594"/>
      <c r="CJ9" s="594"/>
      <c r="CK9" s="594"/>
      <c r="CL9" s="594"/>
      <c r="CM9" s="594"/>
      <c r="CN9" s="594"/>
      <c r="CO9" s="594"/>
      <c r="CP9" s="594"/>
      <c r="CQ9" s="595"/>
      <c r="CR9" s="596">
        <v>5340019</v>
      </c>
      <c r="CS9" s="599"/>
      <c r="CT9" s="599"/>
      <c r="CU9" s="599"/>
      <c r="CV9" s="599"/>
      <c r="CW9" s="599"/>
      <c r="CX9" s="599"/>
      <c r="CY9" s="600"/>
      <c r="CZ9" s="653">
        <v>6.5</v>
      </c>
      <c r="DA9" s="653"/>
      <c r="DB9" s="653"/>
      <c r="DC9" s="653"/>
      <c r="DD9" s="604">
        <v>328355</v>
      </c>
      <c r="DE9" s="599"/>
      <c r="DF9" s="599"/>
      <c r="DG9" s="599"/>
      <c r="DH9" s="599"/>
      <c r="DI9" s="599"/>
      <c r="DJ9" s="599"/>
      <c r="DK9" s="599"/>
      <c r="DL9" s="599"/>
      <c r="DM9" s="599"/>
      <c r="DN9" s="599"/>
      <c r="DO9" s="599"/>
      <c r="DP9" s="600"/>
      <c r="DQ9" s="604">
        <v>4715316</v>
      </c>
      <c r="DR9" s="599"/>
      <c r="DS9" s="599"/>
      <c r="DT9" s="599"/>
      <c r="DU9" s="599"/>
      <c r="DV9" s="599"/>
      <c r="DW9" s="599"/>
      <c r="DX9" s="599"/>
      <c r="DY9" s="599"/>
      <c r="DZ9" s="599"/>
      <c r="EA9" s="599"/>
      <c r="EB9" s="599"/>
      <c r="EC9" s="637"/>
    </row>
    <row r="10" spans="2:143" ht="11.25" customHeight="1" x14ac:dyDescent="0.15">
      <c r="B10" s="593" t="s">
        <v>236</v>
      </c>
      <c r="C10" s="594"/>
      <c r="D10" s="594"/>
      <c r="E10" s="594"/>
      <c r="F10" s="594"/>
      <c r="G10" s="594"/>
      <c r="H10" s="594"/>
      <c r="I10" s="594"/>
      <c r="J10" s="594"/>
      <c r="K10" s="594"/>
      <c r="L10" s="594"/>
      <c r="M10" s="594"/>
      <c r="N10" s="594"/>
      <c r="O10" s="594"/>
      <c r="P10" s="594"/>
      <c r="Q10" s="595"/>
      <c r="R10" s="596" t="s">
        <v>123</v>
      </c>
      <c r="S10" s="599"/>
      <c r="T10" s="599"/>
      <c r="U10" s="599"/>
      <c r="V10" s="599"/>
      <c r="W10" s="599"/>
      <c r="X10" s="599"/>
      <c r="Y10" s="600"/>
      <c r="Z10" s="653" t="s">
        <v>237</v>
      </c>
      <c r="AA10" s="653"/>
      <c r="AB10" s="653"/>
      <c r="AC10" s="653"/>
      <c r="AD10" s="654" t="s">
        <v>238</v>
      </c>
      <c r="AE10" s="654"/>
      <c r="AF10" s="654"/>
      <c r="AG10" s="654"/>
      <c r="AH10" s="654"/>
      <c r="AI10" s="654"/>
      <c r="AJ10" s="654"/>
      <c r="AK10" s="654"/>
      <c r="AL10" s="601" t="s">
        <v>123</v>
      </c>
      <c r="AM10" s="602"/>
      <c r="AN10" s="602"/>
      <c r="AO10" s="655"/>
      <c r="AP10" s="593" t="s">
        <v>239</v>
      </c>
      <c r="AQ10" s="594"/>
      <c r="AR10" s="594"/>
      <c r="AS10" s="594"/>
      <c r="AT10" s="594"/>
      <c r="AU10" s="594"/>
      <c r="AV10" s="594"/>
      <c r="AW10" s="594"/>
      <c r="AX10" s="594"/>
      <c r="AY10" s="594"/>
      <c r="AZ10" s="594"/>
      <c r="BA10" s="594"/>
      <c r="BB10" s="594"/>
      <c r="BC10" s="594"/>
      <c r="BD10" s="594"/>
      <c r="BE10" s="594"/>
      <c r="BF10" s="595"/>
      <c r="BG10" s="596">
        <v>405145</v>
      </c>
      <c r="BH10" s="599"/>
      <c r="BI10" s="599"/>
      <c r="BJ10" s="599"/>
      <c r="BK10" s="599"/>
      <c r="BL10" s="599"/>
      <c r="BM10" s="599"/>
      <c r="BN10" s="600"/>
      <c r="BO10" s="653">
        <v>2</v>
      </c>
      <c r="BP10" s="653"/>
      <c r="BQ10" s="653"/>
      <c r="BR10" s="653"/>
      <c r="BS10" s="604" t="s">
        <v>132</v>
      </c>
      <c r="BT10" s="599"/>
      <c r="BU10" s="599"/>
      <c r="BV10" s="599"/>
      <c r="BW10" s="599"/>
      <c r="BX10" s="599"/>
      <c r="BY10" s="599"/>
      <c r="BZ10" s="599"/>
      <c r="CA10" s="599"/>
      <c r="CB10" s="637"/>
      <c r="CD10" s="593" t="s">
        <v>240</v>
      </c>
      <c r="CE10" s="594"/>
      <c r="CF10" s="594"/>
      <c r="CG10" s="594"/>
      <c r="CH10" s="594"/>
      <c r="CI10" s="594"/>
      <c r="CJ10" s="594"/>
      <c r="CK10" s="594"/>
      <c r="CL10" s="594"/>
      <c r="CM10" s="594"/>
      <c r="CN10" s="594"/>
      <c r="CO10" s="594"/>
      <c r="CP10" s="594"/>
      <c r="CQ10" s="595"/>
      <c r="CR10" s="596">
        <v>55008</v>
      </c>
      <c r="CS10" s="599"/>
      <c r="CT10" s="599"/>
      <c r="CU10" s="599"/>
      <c r="CV10" s="599"/>
      <c r="CW10" s="599"/>
      <c r="CX10" s="599"/>
      <c r="CY10" s="600"/>
      <c r="CZ10" s="653">
        <v>0.1</v>
      </c>
      <c r="DA10" s="653"/>
      <c r="DB10" s="653"/>
      <c r="DC10" s="653"/>
      <c r="DD10" s="604" t="s">
        <v>123</v>
      </c>
      <c r="DE10" s="599"/>
      <c r="DF10" s="599"/>
      <c r="DG10" s="599"/>
      <c r="DH10" s="599"/>
      <c r="DI10" s="599"/>
      <c r="DJ10" s="599"/>
      <c r="DK10" s="599"/>
      <c r="DL10" s="599"/>
      <c r="DM10" s="599"/>
      <c r="DN10" s="599"/>
      <c r="DO10" s="599"/>
      <c r="DP10" s="600"/>
      <c r="DQ10" s="604">
        <v>54991</v>
      </c>
      <c r="DR10" s="599"/>
      <c r="DS10" s="599"/>
      <c r="DT10" s="599"/>
      <c r="DU10" s="599"/>
      <c r="DV10" s="599"/>
      <c r="DW10" s="599"/>
      <c r="DX10" s="599"/>
      <c r="DY10" s="599"/>
      <c r="DZ10" s="599"/>
      <c r="EA10" s="599"/>
      <c r="EB10" s="599"/>
      <c r="EC10" s="637"/>
    </row>
    <row r="11" spans="2:143" ht="11.25" customHeight="1" x14ac:dyDescent="0.15">
      <c r="B11" s="593" t="s">
        <v>241</v>
      </c>
      <c r="C11" s="594"/>
      <c r="D11" s="594"/>
      <c r="E11" s="594"/>
      <c r="F11" s="594"/>
      <c r="G11" s="594"/>
      <c r="H11" s="594"/>
      <c r="I11" s="594"/>
      <c r="J11" s="594"/>
      <c r="K11" s="594"/>
      <c r="L11" s="594"/>
      <c r="M11" s="594"/>
      <c r="N11" s="594"/>
      <c r="O11" s="594"/>
      <c r="P11" s="594"/>
      <c r="Q11" s="595"/>
      <c r="R11" s="596" t="s">
        <v>238</v>
      </c>
      <c r="S11" s="599"/>
      <c r="T11" s="599"/>
      <c r="U11" s="599"/>
      <c r="V11" s="599"/>
      <c r="W11" s="599"/>
      <c r="X11" s="599"/>
      <c r="Y11" s="600"/>
      <c r="Z11" s="653" t="s">
        <v>132</v>
      </c>
      <c r="AA11" s="653"/>
      <c r="AB11" s="653"/>
      <c r="AC11" s="653"/>
      <c r="AD11" s="654" t="s">
        <v>238</v>
      </c>
      <c r="AE11" s="654"/>
      <c r="AF11" s="654"/>
      <c r="AG11" s="654"/>
      <c r="AH11" s="654"/>
      <c r="AI11" s="654"/>
      <c r="AJ11" s="654"/>
      <c r="AK11" s="654"/>
      <c r="AL11" s="601" t="s">
        <v>238</v>
      </c>
      <c r="AM11" s="602"/>
      <c r="AN11" s="602"/>
      <c r="AO11" s="655"/>
      <c r="AP11" s="593" t="s">
        <v>242</v>
      </c>
      <c r="AQ11" s="594"/>
      <c r="AR11" s="594"/>
      <c r="AS11" s="594"/>
      <c r="AT11" s="594"/>
      <c r="AU11" s="594"/>
      <c r="AV11" s="594"/>
      <c r="AW11" s="594"/>
      <c r="AX11" s="594"/>
      <c r="AY11" s="594"/>
      <c r="AZ11" s="594"/>
      <c r="BA11" s="594"/>
      <c r="BB11" s="594"/>
      <c r="BC11" s="594"/>
      <c r="BD11" s="594"/>
      <c r="BE11" s="594"/>
      <c r="BF11" s="595"/>
      <c r="BG11" s="596">
        <v>844468</v>
      </c>
      <c r="BH11" s="599"/>
      <c r="BI11" s="599"/>
      <c r="BJ11" s="599"/>
      <c r="BK11" s="599"/>
      <c r="BL11" s="599"/>
      <c r="BM11" s="599"/>
      <c r="BN11" s="600"/>
      <c r="BO11" s="653">
        <v>4.2</v>
      </c>
      <c r="BP11" s="653"/>
      <c r="BQ11" s="653"/>
      <c r="BR11" s="653"/>
      <c r="BS11" s="604">
        <v>167243</v>
      </c>
      <c r="BT11" s="599"/>
      <c r="BU11" s="599"/>
      <c r="BV11" s="599"/>
      <c r="BW11" s="599"/>
      <c r="BX11" s="599"/>
      <c r="BY11" s="599"/>
      <c r="BZ11" s="599"/>
      <c r="CA11" s="599"/>
      <c r="CB11" s="637"/>
      <c r="CD11" s="593" t="s">
        <v>243</v>
      </c>
      <c r="CE11" s="594"/>
      <c r="CF11" s="594"/>
      <c r="CG11" s="594"/>
      <c r="CH11" s="594"/>
      <c r="CI11" s="594"/>
      <c r="CJ11" s="594"/>
      <c r="CK11" s="594"/>
      <c r="CL11" s="594"/>
      <c r="CM11" s="594"/>
      <c r="CN11" s="594"/>
      <c r="CO11" s="594"/>
      <c r="CP11" s="594"/>
      <c r="CQ11" s="595"/>
      <c r="CR11" s="596">
        <v>3074006</v>
      </c>
      <c r="CS11" s="599"/>
      <c r="CT11" s="599"/>
      <c r="CU11" s="599"/>
      <c r="CV11" s="599"/>
      <c r="CW11" s="599"/>
      <c r="CX11" s="599"/>
      <c r="CY11" s="600"/>
      <c r="CZ11" s="653">
        <v>3.8</v>
      </c>
      <c r="DA11" s="653"/>
      <c r="DB11" s="653"/>
      <c r="DC11" s="653"/>
      <c r="DD11" s="604">
        <v>1812834</v>
      </c>
      <c r="DE11" s="599"/>
      <c r="DF11" s="599"/>
      <c r="DG11" s="599"/>
      <c r="DH11" s="599"/>
      <c r="DI11" s="599"/>
      <c r="DJ11" s="599"/>
      <c r="DK11" s="599"/>
      <c r="DL11" s="599"/>
      <c r="DM11" s="599"/>
      <c r="DN11" s="599"/>
      <c r="DO11" s="599"/>
      <c r="DP11" s="600"/>
      <c r="DQ11" s="604">
        <v>959394</v>
      </c>
      <c r="DR11" s="599"/>
      <c r="DS11" s="599"/>
      <c r="DT11" s="599"/>
      <c r="DU11" s="599"/>
      <c r="DV11" s="599"/>
      <c r="DW11" s="599"/>
      <c r="DX11" s="599"/>
      <c r="DY11" s="599"/>
      <c r="DZ11" s="599"/>
      <c r="EA11" s="599"/>
      <c r="EB11" s="599"/>
      <c r="EC11" s="637"/>
    </row>
    <row r="12" spans="2:143" ht="11.25" customHeight="1" x14ac:dyDescent="0.15">
      <c r="B12" s="593" t="s">
        <v>244</v>
      </c>
      <c r="C12" s="594"/>
      <c r="D12" s="594"/>
      <c r="E12" s="594"/>
      <c r="F12" s="594"/>
      <c r="G12" s="594"/>
      <c r="H12" s="594"/>
      <c r="I12" s="594"/>
      <c r="J12" s="594"/>
      <c r="K12" s="594"/>
      <c r="L12" s="594"/>
      <c r="M12" s="594"/>
      <c r="N12" s="594"/>
      <c r="O12" s="594"/>
      <c r="P12" s="594"/>
      <c r="Q12" s="595"/>
      <c r="R12" s="596">
        <v>3184010</v>
      </c>
      <c r="S12" s="599"/>
      <c r="T12" s="599"/>
      <c r="U12" s="599"/>
      <c r="V12" s="599"/>
      <c r="W12" s="599"/>
      <c r="X12" s="599"/>
      <c r="Y12" s="600"/>
      <c r="Z12" s="653">
        <v>3.9</v>
      </c>
      <c r="AA12" s="653"/>
      <c r="AB12" s="653"/>
      <c r="AC12" s="653"/>
      <c r="AD12" s="654">
        <v>3184010</v>
      </c>
      <c r="AE12" s="654"/>
      <c r="AF12" s="654"/>
      <c r="AG12" s="654"/>
      <c r="AH12" s="654"/>
      <c r="AI12" s="654"/>
      <c r="AJ12" s="654"/>
      <c r="AK12" s="654"/>
      <c r="AL12" s="601">
        <v>7.6</v>
      </c>
      <c r="AM12" s="602"/>
      <c r="AN12" s="602"/>
      <c r="AO12" s="655"/>
      <c r="AP12" s="593" t="s">
        <v>245</v>
      </c>
      <c r="AQ12" s="594"/>
      <c r="AR12" s="594"/>
      <c r="AS12" s="594"/>
      <c r="AT12" s="594"/>
      <c r="AU12" s="594"/>
      <c r="AV12" s="594"/>
      <c r="AW12" s="594"/>
      <c r="AX12" s="594"/>
      <c r="AY12" s="594"/>
      <c r="AZ12" s="594"/>
      <c r="BA12" s="594"/>
      <c r="BB12" s="594"/>
      <c r="BC12" s="594"/>
      <c r="BD12" s="594"/>
      <c r="BE12" s="594"/>
      <c r="BF12" s="595"/>
      <c r="BG12" s="596">
        <v>9094198</v>
      </c>
      <c r="BH12" s="599"/>
      <c r="BI12" s="599"/>
      <c r="BJ12" s="599"/>
      <c r="BK12" s="599"/>
      <c r="BL12" s="599"/>
      <c r="BM12" s="599"/>
      <c r="BN12" s="600"/>
      <c r="BO12" s="653">
        <v>45</v>
      </c>
      <c r="BP12" s="653"/>
      <c r="BQ12" s="653"/>
      <c r="BR12" s="653"/>
      <c r="BS12" s="604">
        <v>1110746</v>
      </c>
      <c r="BT12" s="599"/>
      <c r="BU12" s="599"/>
      <c r="BV12" s="599"/>
      <c r="BW12" s="599"/>
      <c r="BX12" s="599"/>
      <c r="BY12" s="599"/>
      <c r="BZ12" s="599"/>
      <c r="CA12" s="599"/>
      <c r="CB12" s="637"/>
      <c r="CD12" s="593" t="s">
        <v>246</v>
      </c>
      <c r="CE12" s="594"/>
      <c r="CF12" s="594"/>
      <c r="CG12" s="594"/>
      <c r="CH12" s="594"/>
      <c r="CI12" s="594"/>
      <c r="CJ12" s="594"/>
      <c r="CK12" s="594"/>
      <c r="CL12" s="594"/>
      <c r="CM12" s="594"/>
      <c r="CN12" s="594"/>
      <c r="CO12" s="594"/>
      <c r="CP12" s="594"/>
      <c r="CQ12" s="595"/>
      <c r="CR12" s="596">
        <v>2643862</v>
      </c>
      <c r="CS12" s="599"/>
      <c r="CT12" s="599"/>
      <c r="CU12" s="599"/>
      <c r="CV12" s="599"/>
      <c r="CW12" s="599"/>
      <c r="CX12" s="599"/>
      <c r="CY12" s="600"/>
      <c r="CZ12" s="653">
        <v>3.2</v>
      </c>
      <c r="DA12" s="653"/>
      <c r="DB12" s="653"/>
      <c r="DC12" s="653"/>
      <c r="DD12" s="604">
        <v>83791</v>
      </c>
      <c r="DE12" s="599"/>
      <c r="DF12" s="599"/>
      <c r="DG12" s="599"/>
      <c r="DH12" s="599"/>
      <c r="DI12" s="599"/>
      <c r="DJ12" s="599"/>
      <c r="DK12" s="599"/>
      <c r="DL12" s="599"/>
      <c r="DM12" s="599"/>
      <c r="DN12" s="599"/>
      <c r="DO12" s="599"/>
      <c r="DP12" s="600"/>
      <c r="DQ12" s="604">
        <v>1213693</v>
      </c>
      <c r="DR12" s="599"/>
      <c r="DS12" s="599"/>
      <c r="DT12" s="599"/>
      <c r="DU12" s="599"/>
      <c r="DV12" s="599"/>
      <c r="DW12" s="599"/>
      <c r="DX12" s="599"/>
      <c r="DY12" s="599"/>
      <c r="DZ12" s="599"/>
      <c r="EA12" s="599"/>
      <c r="EB12" s="599"/>
      <c r="EC12" s="637"/>
    </row>
    <row r="13" spans="2:143" ht="11.25" customHeight="1" x14ac:dyDescent="0.15">
      <c r="B13" s="593" t="s">
        <v>247</v>
      </c>
      <c r="C13" s="594"/>
      <c r="D13" s="594"/>
      <c r="E13" s="594"/>
      <c r="F13" s="594"/>
      <c r="G13" s="594"/>
      <c r="H13" s="594"/>
      <c r="I13" s="594"/>
      <c r="J13" s="594"/>
      <c r="K13" s="594"/>
      <c r="L13" s="594"/>
      <c r="M13" s="594"/>
      <c r="N13" s="594"/>
      <c r="O13" s="594"/>
      <c r="P13" s="594"/>
      <c r="Q13" s="595"/>
      <c r="R13" s="596">
        <v>7457</v>
      </c>
      <c r="S13" s="599"/>
      <c r="T13" s="599"/>
      <c r="U13" s="599"/>
      <c r="V13" s="599"/>
      <c r="W13" s="599"/>
      <c r="X13" s="599"/>
      <c r="Y13" s="600"/>
      <c r="Z13" s="653">
        <v>0</v>
      </c>
      <c r="AA13" s="653"/>
      <c r="AB13" s="653"/>
      <c r="AC13" s="653"/>
      <c r="AD13" s="654">
        <v>7457</v>
      </c>
      <c r="AE13" s="654"/>
      <c r="AF13" s="654"/>
      <c r="AG13" s="654"/>
      <c r="AH13" s="654"/>
      <c r="AI13" s="654"/>
      <c r="AJ13" s="654"/>
      <c r="AK13" s="654"/>
      <c r="AL13" s="601">
        <v>0</v>
      </c>
      <c r="AM13" s="602"/>
      <c r="AN13" s="602"/>
      <c r="AO13" s="655"/>
      <c r="AP13" s="593" t="s">
        <v>248</v>
      </c>
      <c r="AQ13" s="594"/>
      <c r="AR13" s="594"/>
      <c r="AS13" s="594"/>
      <c r="AT13" s="594"/>
      <c r="AU13" s="594"/>
      <c r="AV13" s="594"/>
      <c r="AW13" s="594"/>
      <c r="AX13" s="594"/>
      <c r="AY13" s="594"/>
      <c r="AZ13" s="594"/>
      <c r="BA13" s="594"/>
      <c r="BB13" s="594"/>
      <c r="BC13" s="594"/>
      <c r="BD13" s="594"/>
      <c r="BE13" s="594"/>
      <c r="BF13" s="595"/>
      <c r="BG13" s="596">
        <v>9049948</v>
      </c>
      <c r="BH13" s="599"/>
      <c r="BI13" s="599"/>
      <c r="BJ13" s="599"/>
      <c r="BK13" s="599"/>
      <c r="BL13" s="599"/>
      <c r="BM13" s="599"/>
      <c r="BN13" s="600"/>
      <c r="BO13" s="653">
        <v>44.8</v>
      </c>
      <c r="BP13" s="653"/>
      <c r="BQ13" s="653"/>
      <c r="BR13" s="653"/>
      <c r="BS13" s="604">
        <v>1110746</v>
      </c>
      <c r="BT13" s="599"/>
      <c r="BU13" s="599"/>
      <c r="BV13" s="599"/>
      <c r="BW13" s="599"/>
      <c r="BX13" s="599"/>
      <c r="BY13" s="599"/>
      <c r="BZ13" s="599"/>
      <c r="CA13" s="599"/>
      <c r="CB13" s="637"/>
      <c r="CD13" s="593" t="s">
        <v>249</v>
      </c>
      <c r="CE13" s="594"/>
      <c r="CF13" s="594"/>
      <c r="CG13" s="594"/>
      <c r="CH13" s="594"/>
      <c r="CI13" s="594"/>
      <c r="CJ13" s="594"/>
      <c r="CK13" s="594"/>
      <c r="CL13" s="594"/>
      <c r="CM13" s="594"/>
      <c r="CN13" s="594"/>
      <c r="CO13" s="594"/>
      <c r="CP13" s="594"/>
      <c r="CQ13" s="595"/>
      <c r="CR13" s="596">
        <v>10466817</v>
      </c>
      <c r="CS13" s="599"/>
      <c r="CT13" s="599"/>
      <c r="CU13" s="599"/>
      <c r="CV13" s="599"/>
      <c r="CW13" s="599"/>
      <c r="CX13" s="599"/>
      <c r="CY13" s="600"/>
      <c r="CZ13" s="653">
        <v>12.8</v>
      </c>
      <c r="DA13" s="653"/>
      <c r="DB13" s="653"/>
      <c r="DC13" s="653"/>
      <c r="DD13" s="604">
        <v>4476551</v>
      </c>
      <c r="DE13" s="599"/>
      <c r="DF13" s="599"/>
      <c r="DG13" s="599"/>
      <c r="DH13" s="599"/>
      <c r="DI13" s="599"/>
      <c r="DJ13" s="599"/>
      <c r="DK13" s="599"/>
      <c r="DL13" s="599"/>
      <c r="DM13" s="599"/>
      <c r="DN13" s="599"/>
      <c r="DO13" s="599"/>
      <c r="DP13" s="600"/>
      <c r="DQ13" s="604">
        <v>5599409</v>
      </c>
      <c r="DR13" s="599"/>
      <c r="DS13" s="599"/>
      <c r="DT13" s="599"/>
      <c r="DU13" s="599"/>
      <c r="DV13" s="599"/>
      <c r="DW13" s="599"/>
      <c r="DX13" s="599"/>
      <c r="DY13" s="599"/>
      <c r="DZ13" s="599"/>
      <c r="EA13" s="599"/>
      <c r="EB13" s="599"/>
      <c r="EC13" s="637"/>
    </row>
    <row r="14" spans="2:143" ht="11.25" customHeight="1" x14ac:dyDescent="0.15">
      <c r="B14" s="593" t="s">
        <v>250</v>
      </c>
      <c r="C14" s="594"/>
      <c r="D14" s="594"/>
      <c r="E14" s="594"/>
      <c r="F14" s="594"/>
      <c r="G14" s="594"/>
      <c r="H14" s="594"/>
      <c r="I14" s="594"/>
      <c r="J14" s="594"/>
      <c r="K14" s="594"/>
      <c r="L14" s="594"/>
      <c r="M14" s="594"/>
      <c r="N14" s="594"/>
      <c r="O14" s="594"/>
      <c r="P14" s="594"/>
      <c r="Q14" s="595"/>
      <c r="R14" s="596" t="s">
        <v>123</v>
      </c>
      <c r="S14" s="599"/>
      <c r="T14" s="599"/>
      <c r="U14" s="599"/>
      <c r="V14" s="599"/>
      <c r="W14" s="599"/>
      <c r="X14" s="599"/>
      <c r="Y14" s="600"/>
      <c r="Z14" s="653" t="s">
        <v>123</v>
      </c>
      <c r="AA14" s="653"/>
      <c r="AB14" s="653"/>
      <c r="AC14" s="653"/>
      <c r="AD14" s="654" t="s">
        <v>123</v>
      </c>
      <c r="AE14" s="654"/>
      <c r="AF14" s="654"/>
      <c r="AG14" s="654"/>
      <c r="AH14" s="654"/>
      <c r="AI14" s="654"/>
      <c r="AJ14" s="654"/>
      <c r="AK14" s="654"/>
      <c r="AL14" s="601" t="s">
        <v>132</v>
      </c>
      <c r="AM14" s="602"/>
      <c r="AN14" s="602"/>
      <c r="AO14" s="655"/>
      <c r="AP14" s="593" t="s">
        <v>251</v>
      </c>
      <c r="AQ14" s="594"/>
      <c r="AR14" s="594"/>
      <c r="AS14" s="594"/>
      <c r="AT14" s="594"/>
      <c r="AU14" s="594"/>
      <c r="AV14" s="594"/>
      <c r="AW14" s="594"/>
      <c r="AX14" s="594"/>
      <c r="AY14" s="594"/>
      <c r="AZ14" s="594"/>
      <c r="BA14" s="594"/>
      <c r="BB14" s="594"/>
      <c r="BC14" s="594"/>
      <c r="BD14" s="594"/>
      <c r="BE14" s="594"/>
      <c r="BF14" s="595"/>
      <c r="BG14" s="596">
        <v>498524</v>
      </c>
      <c r="BH14" s="599"/>
      <c r="BI14" s="599"/>
      <c r="BJ14" s="599"/>
      <c r="BK14" s="599"/>
      <c r="BL14" s="599"/>
      <c r="BM14" s="599"/>
      <c r="BN14" s="600"/>
      <c r="BO14" s="653">
        <v>2.5</v>
      </c>
      <c r="BP14" s="653"/>
      <c r="BQ14" s="653"/>
      <c r="BR14" s="653"/>
      <c r="BS14" s="604" t="s">
        <v>123</v>
      </c>
      <c r="BT14" s="599"/>
      <c r="BU14" s="599"/>
      <c r="BV14" s="599"/>
      <c r="BW14" s="599"/>
      <c r="BX14" s="599"/>
      <c r="BY14" s="599"/>
      <c r="BZ14" s="599"/>
      <c r="CA14" s="599"/>
      <c r="CB14" s="637"/>
      <c r="CD14" s="593" t="s">
        <v>252</v>
      </c>
      <c r="CE14" s="594"/>
      <c r="CF14" s="594"/>
      <c r="CG14" s="594"/>
      <c r="CH14" s="594"/>
      <c r="CI14" s="594"/>
      <c r="CJ14" s="594"/>
      <c r="CK14" s="594"/>
      <c r="CL14" s="594"/>
      <c r="CM14" s="594"/>
      <c r="CN14" s="594"/>
      <c r="CO14" s="594"/>
      <c r="CP14" s="594"/>
      <c r="CQ14" s="595"/>
      <c r="CR14" s="596">
        <v>2332195</v>
      </c>
      <c r="CS14" s="599"/>
      <c r="CT14" s="599"/>
      <c r="CU14" s="599"/>
      <c r="CV14" s="599"/>
      <c r="CW14" s="599"/>
      <c r="CX14" s="599"/>
      <c r="CY14" s="600"/>
      <c r="CZ14" s="653">
        <v>2.8</v>
      </c>
      <c r="DA14" s="653"/>
      <c r="DB14" s="653"/>
      <c r="DC14" s="653"/>
      <c r="DD14" s="604">
        <v>79617</v>
      </c>
      <c r="DE14" s="599"/>
      <c r="DF14" s="599"/>
      <c r="DG14" s="599"/>
      <c r="DH14" s="599"/>
      <c r="DI14" s="599"/>
      <c r="DJ14" s="599"/>
      <c r="DK14" s="599"/>
      <c r="DL14" s="599"/>
      <c r="DM14" s="599"/>
      <c r="DN14" s="599"/>
      <c r="DO14" s="599"/>
      <c r="DP14" s="600"/>
      <c r="DQ14" s="604">
        <v>2214930</v>
      </c>
      <c r="DR14" s="599"/>
      <c r="DS14" s="599"/>
      <c r="DT14" s="599"/>
      <c r="DU14" s="599"/>
      <c r="DV14" s="599"/>
      <c r="DW14" s="599"/>
      <c r="DX14" s="599"/>
      <c r="DY14" s="599"/>
      <c r="DZ14" s="599"/>
      <c r="EA14" s="599"/>
      <c r="EB14" s="599"/>
      <c r="EC14" s="637"/>
    </row>
    <row r="15" spans="2:143" ht="11.25" customHeight="1" x14ac:dyDescent="0.15">
      <c r="B15" s="593" t="s">
        <v>253</v>
      </c>
      <c r="C15" s="594"/>
      <c r="D15" s="594"/>
      <c r="E15" s="594"/>
      <c r="F15" s="594"/>
      <c r="G15" s="594"/>
      <c r="H15" s="594"/>
      <c r="I15" s="594"/>
      <c r="J15" s="594"/>
      <c r="K15" s="594"/>
      <c r="L15" s="594"/>
      <c r="M15" s="594"/>
      <c r="N15" s="594"/>
      <c r="O15" s="594"/>
      <c r="P15" s="594"/>
      <c r="Q15" s="595"/>
      <c r="R15" s="596">
        <v>152482</v>
      </c>
      <c r="S15" s="599"/>
      <c r="T15" s="599"/>
      <c r="U15" s="599"/>
      <c r="V15" s="599"/>
      <c r="W15" s="599"/>
      <c r="X15" s="599"/>
      <c r="Y15" s="600"/>
      <c r="Z15" s="653">
        <v>0.2</v>
      </c>
      <c r="AA15" s="653"/>
      <c r="AB15" s="653"/>
      <c r="AC15" s="653"/>
      <c r="AD15" s="654">
        <v>152482</v>
      </c>
      <c r="AE15" s="654"/>
      <c r="AF15" s="654"/>
      <c r="AG15" s="654"/>
      <c r="AH15" s="654"/>
      <c r="AI15" s="654"/>
      <c r="AJ15" s="654"/>
      <c r="AK15" s="654"/>
      <c r="AL15" s="601">
        <v>0.4</v>
      </c>
      <c r="AM15" s="602"/>
      <c r="AN15" s="602"/>
      <c r="AO15" s="655"/>
      <c r="AP15" s="593" t="s">
        <v>254</v>
      </c>
      <c r="AQ15" s="594"/>
      <c r="AR15" s="594"/>
      <c r="AS15" s="594"/>
      <c r="AT15" s="594"/>
      <c r="AU15" s="594"/>
      <c r="AV15" s="594"/>
      <c r="AW15" s="594"/>
      <c r="AX15" s="594"/>
      <c r="AY15" s="594"/>
      <c r="AZ15" s="594"/>
      <c r="BA15" s="594"/>
      <c r="BB15" s="594"/>
      <c r="BC15" s="594"/>
      <c r="BD15" s="594"/>
      <c r="BE15" s="594"/>
      <c r="BF15" s="595"/>
      <c r="BG15" s="596">
        <v>1354632</v>
      </c>
      <c r="BH15" s="599"/>
      <c r="BI15" s="599"/>
      <c r="BJ15" s="599"/>
      <c r="BK15" s="599"/>
      <c r="BL15" s="599"/>
      <c r="BM15" s="599"/>
      <c r="BN15" s="600"/>
      <c r="BO15" s="653">
        <v>6.7</v>
      </c>
      <c r="BP15" s="653"/>
      <c r="BQ15" s="653"/>
      <c r="BR15" s="653"/>
      <c r="BS15" s="604" t="s">
        <v>123</v>
      </c>
      <c r="BT15" s="599"/>
      <c r="BU15" s="599"/>
      <c r="BV15" s="599"/>
      <c r="BW15" s="599"/>
      <c r="BX15" s="599"/>
      <c r="BY15" s="599"/>
      <c r="BZ15" s="599"/>
      <c r="CA15" s="599"/>
      <c r="CB15" s="637"/>
      <c r="CD15" s="593" t="s">
        <v>255</v>
      </c>
      <c r="CE15" s="594"/>
      <c r="CF15" s="594"/>
      <c r="CG15" s="594"/>
      <c r="CH15" s="594"/>
      <c r="CI15" s="594"/>
      <c r="CJ15" s="594"/>
      <c r="CK15" s="594"/>
      <c r="CL15" s="594"/>
      <c r="CM15" s="594"/>
      <c r="CN15" s="594"/>
      <c r="CO15" s="594"/>
      <c r="CP15" s="594"/>
      <c r="CQ15" s="595"/>
      <c r="CR15" s="596">
        <v>8723002</v>
      </c>
      <c r="CS15" s="599"/>
      <c r="CT15" s="599"/>
      <c r="CU15" s="599"/>
      <c r="CV15" s="599"/>
      <c r="CW15" s="599"/>
      <c r="CX15" s="599"/>
      <c r="CY15" s="600"/>
      <c r="CZ15" s="653">
        <v>10.6</v>
      </c>
      <c r="DA15" s="653"/>
      <c r="DB15" s="653"/>
      <c r="DC15" s="653"/>
      <c r="DD15" s="604">
        <v>2927917</v>
      </c>
      <c r="DE15" s="599"/>
      <c r="DF15" s="599"/>
      <c r="DG15" s="599"/>
      <c r="DH15" s="599"/>
      <c r="DI15" s="599"/>
      <c r="DJ15" s="599"/>
      <c r="DK15" s="599"/>
      <c r="DL15" s="599"/>
      <c r="DM15" s="599"/>
      <c r="DN15" s="599"/>
      <c r="DO15" s="599"/>
      <c r="DP15" s="600"/>
      <c r="DQ15" s="604">
        <v>4872674</v>
      </c>
      <c r="DR15" s="599"/>
      <c r="DS15" s="599"/>
      <c r="DT15" s="599"/>
      <c r="DU15" s="599"/>
      <c r="DV15" s="599"/>
      <c r="DW15" s="599"/>
      <c r="DX15" s="599"/>
      <c r="DY15" s="599"/>
      <c r="DZ15" s="599"/>
      <c r="EA15" s="599"/>
      <c r="EB15" s="599"/>
      <c r="EC15" s="637"/>
    </row>
    <row r="16" spans="2:143" ht="11.25" customHeight="1" x14ac:dyDescent="0.15">
      <c r="B16" s="593" t="s">
        <v>256</v>
      </c>
      <c r="C16" s="594"/>
      <c r="D16" s="594"/>
      <c r="E16" s="594"/>
      <c r="F16" s="594"/>
      <c r="G16" s="594"/>
      <c r="H16" s="594"/>
      <c r="I16" s="594"/>
      <c r="J16" s="594"/>
      <c r="K16" s="594"/>
      <c r="L16" s="594"/>
      <c r="M16" s="594"/>
      <c r="N16" s="594"/>
      <c r="O16" s="594"/>
      <c r="P16" s="594"/>
      <c r="Q16" s="595"/>
      <c r="R16" s="596" t="s">
        <v>132</v>
      </c>
      <c r="S16" s="599"/>
      <c r="T16" s="599"/>
      <c r="U16" s="599"/>
      <c r="V16" s="599"/>
      <c r="W16" s="599"/>
      <c r="X16" s="599"/>
      <c r="Y16" s="600"/>
      <c r="Z16" s="653" t="s">
        <v>123</v>
      </c>
      <c r="AA16" s="653"/>
      <c r="AB16" s="653"/>
      <c r="AC16" s="653"/>
      <c r="AD16" s="654" t="s">
        <v>238</v>
      </c>
      <c r="AE16" s="654"/>
      <c r="AF16" s="654"/>
      <c r="AG16" s="654"/>
      <c r="AH16" s="654"/>
      <c r="AI16" s="654"/>
      <c r="AJ16" s="654"/>
      <c r="AK16" s="654"/>
      <c r="AL16" s="601" t="s">
        <v>238</v>
      </c>
      <c r="AM16" s="602"/>
      <c r="AN16" s="602"/>
      <c r="AO16" s="655"/>
      <c r="AP16" s="593" t="s">
        <v>257</v>
      </c>
      <c r="AQ16" s="594"/>
      <c r="AR16" s="594"/>
      <c r="AS16" s="594"/>
      <c r="AT16" s="594"/>
      <c r="AU16" s="594"/>
      <c r="AV16" s="594"/>
      <c r="AW16" s="594"/>
      <c r="AX16" s="594"/>
      <c r="AY16" s="594"/>
      <c r="AZ16" s="594"/>
      <c r="BA16" s="594"/>
      <c r="BB16" s="594"/>
      <c r="BC16" s="594"/>
      <c r="BD16" s="594"/>
      <c r="BE16" s="594"/>
      <c r="BF16" s="595"/>
      <c r="BG16" s="596" t="s">
        <v>238</v>
      </c>
      <c r="BH16" s="599"/>
      <c r="BI16" s="599"/>
      <c r="BJ16" s="599"/>
      <c r="BK16" s="599"/>
      <c r="BL16" s="599"/>
      <c r="BM16" s="599"/>
      <c r="BN16" s="600"/>
      <c r="BO16" s="653" t="s">
        <v>238</v>
      </c>
      <c r="BP16" s="653"/>
      <c r="BQ16" s="653"/>
      <c r="BR16" s="653"/>
      <c r="BS16" s="604" t="s">
        <v>123</v>
      </c>
      <c r="BT16" s="599"/>
      <c r="BU16" s="599"/>
      <c r="BV16" s="599"/>
      <c r="BW16" s="599"/>
      <c r="BX16" s="599"/>
      <c r="BY16" s="599"/>
      <c r="BZ16" s="599"/>
      <c r="CA16" s="599"/>
      <c r="CB16" s="637"/>
      <c r="CD16" s="593" t="s">
        <v>258</v>
      </c>
      <c r="CE16" s="594"/>
      <c r="CF16" s="594"/>
      <c r="CG16" s="594"/>
      <c r="CH16" s="594"/>
      <c r="CI16" s="594"/>
      <c r="CJ16" s="594"/>
      <c r="CK16" s="594"/>
      <c r="CL16" s="594"/>
      <c r="CM16" s="594"/>
      <c r="CN16" s="594"/>
      <c r="CO16" s="594"/>
      <c r="CP16" s="594"/>
      <c r="CQ16" s="595"/>
      <c r="CR16" s="596" t="s">
        <v>123</v>
      </c>
      <c r="CS16" s="599"/>
      <c r="CT16" s="599"/>
      <c r="CU16" s="599"/>
      <c r="CV16" s="599"/>
      <c r="CW16" s="599"/>
      <c r="CX16" s="599"/>
      <c r="CY16" s="600"/>
      <c r="CZ16" s="653" t="s">
        <v>123</v>
      </c>
      <c r="DA16" s="653"/>
      <c r="DB16" s="653"/>
      <c r="DC16" s="653"/>
      <c r="DD16" s="604" t="s">
        <v>238</v>
      </c>
      <c r="DE16" s="599"/>
      <c r="DF16" s="599"/>
      <c r="DG16" s="599"/>
      <c r="DH16" s="599"/>
      <c r="DI16" s="599"/>
      <c r="DJ16" s="599"/>
      <c r="DK16" s="599"/>
      <c r="DL16" s="599"/>
      <c r="DM16" s="599"/>
      <c r="DN16" s="599"/>
      <c r="DO16" s="599"/>
      <c r="DP16" s="600"/>
      <c r="DQ16" s="604" t="s">
        <v>123</v>
      </c>
      <c r="DR16" s="599"/>
      <c r="DS16" s="599"/>
      <c r="DT16" s="599"/>
      <c r="DU16" s="599"/>
      <c r="DV16" s="599"/>
      <c r="DW16" s="599"/>
      <c r="DX16" s="599"/>
      <c r="DY16" s="599"/>
      <c r="DZ16" s="599"/>
      <c r="EA16" s="599"/>
      <c r="EB16" s="599"/>
      <c r="EC16" s="637"/>
    </row>
    <row r="17" spans="2:133" ht="11.25" customHeight="1" x14ac:dyDescent="0.15">
      <c r="B17" s="593" t="s">
        <v>259</v>
      </c>
      <c r="C17" s="594"/>
      <c r="D17" s="594"/>
      <c r="E17" s="594"/>
      <c r="F17" s="594"/>
      <c r="G17" s="594"/>
      <c r="H17" s="594"/>
      <c r="I17" s="594"/>
      <c r="J17" s="594"/>
      <c r="K17" s="594"/>
      <c r="L17" s="594"/>
      <c r="M17" s="594"/>
      <c r="N17" s="594"/>
      <c r="O17" s="594"/>
      <c r="P17" s="594"/>
      <c r="Q17" s="595"/>
      <c r="R17" s="596">
        <v>71043</v>
      </c>
      <c r="S17" s="599"/>
      <c r="T17" s="599"/>
      <c r="U17" s="599"/>
      <c r="V17" s="599"/>
      <c r="W17" s="599"/>
      <c r="X17" s="599"/>
      <c r="Y17" s="600"/>
      <c r="Z17" s="653">
        <v>0.1</v>
      </c>
      <c r="AA17" s="653"/>
      <c r="AB17" s="653"/>
      <c r="AC17" s="653"/>
      <c r="AD17" s="654">
        <v>71043</v>
      </c>
      <c r="AE17" s="654"/>
      <c r="AF17" s="654"/>
      <c r="AG17" s="654"/>
      <c r="AH17" s="654"/>
      <c r="AI17" s="654"/>
      <c r="AJ17" s="654"/>
      <c r="AK17" s="654"/>
      <c r="AL17" s="601">
        <v>0.2</v>
      </c>
      <c r="AM17" s="602"/>
      <c r="AN17" s="602"/>
      <c r="AO17" s="655"/>
      <c r="AP17" s="593" t="s">
        <v>260</v>
      </c>
      <c r="AQ17" s="594"/>
      <c r="AR17" s="594"/>
      <c r="AS17" s="594"/>
      <c r="AT17" s="594"/>
      <c r="AU17" s="594"/>
      <c r="AV17" s="594"/>
      <c r="AW17" s="594"/>
      <c r="AX17" s="594"/>
      <c r="AY17" s="594"/>
      <c r="AZ17" s="594"/>
      <c r="BA17" s="594"/>
      <c r="BB17" s="594"/>
      <c r="BC17" s="594"/>
      <c r="BD17" s="594"/>
      <c r="BE17" s="594"/>
      <c r="BF17" s="595"/>
      <c r="BG17" s="596" t="s">
        <v>123</v>
      </c>
      <c r="BH17" s="599"/>
      <c r="BI17" s="599"/>
      <c r="BJ17" s="599"/>
      <c r="BK17" s="599"/>
      <c r="BL17" s="599"/>
      <c r="BM17" s="599"/>
      <c r="BN17" s="600"/>
      <c r="BO17" s="653" t="s">
        <v>123</v>
      </c>
      <c r="BP17" s="653"/>
      <c r="BQ17" s="653"/>
      <c r="BR17" s="653"/>
      <c r="BS17" s="604" t="s">
        <v>237</v>
      </c>
      <c r="BT17" s="599"/>
      <c r="BU17" s="599"/>
      <c r="BV17" s="599"/>
      <c r="BW17" s="599"/>
      <c r="BX17" s="599"/>
      <c r="BY17" s="599"/>
      <c r="BZ17" s="599"/>
      <c r="CA17" s="599"/>
      <c r="CB17" s="637"/>
      <c r="CD17" s="593" t="s">
        <v>261</v>
      </c>
      <c r="CE17" s="594"/>
      <c r="CF17" s="594"/>
      <c r="CG17" s="594"/>
      <c r="CH17" s="594"/>
      <c r="CI17" s="594"/>
      <c r="CJ17" s="594"/>
      <c r="CK17" s="594"/>
      <c r="CL17" s="594"/>
      <c r="CM17" s="594"/>
      <c r="CN17" s="594"/>
      <c r="CO17" s="594"/>
      <c r="CP17" s="594"/>
      <c r="CQ17" s="595"/>
      <c r="CR17" s="596">
        <v>8539387</v>
      </c>
      <c r="CS17" s="599"/>
      <c r="CT17" s="599"/>
      <c r="CU17" s="599"/>
      <c r="CV17" s="599"/>
      <c r="CW17" s="599"/>
      <c r="CX17" s="599"/>
      <c r="CY17" s="600"/>
      <c r="CZ17" s="653">
        <v>10.4</v>
      </c>
      <c r="DA17" s="653"/>
      <c r="DB17" s="653"/>
      <c r="DC17" s="653"/>
      <c r="DD17" s="604" t="s">
        <v>238</v>
      </c>
      <c r="DE17" s="599"/>
      <c r="DF17" s="599"/>
      <c r="DG17" s="599"/>
      <c r="DH17" s="599"/>
      <c r="DI17" s="599"/>
      <c r="DJ17" s="599"/>
      <c r="DK17" s="599"/>
      <c r="DL17" s="599"/>
      <c r="DM17" s="599"/>
      <c r="DN17" s="599"/>
      <c r="DO17" s="599"/>
      <c r="DP17" s="600"/>
      <c r="DQ17" s="604">
        <v>8127948</v>
      </c>
      <c r="DR17" s="599"/>
      <c r="DS17" s="599"/>
      <c r="DT17" s="599"/>
      <c r="DU17" s="599"/>
      <c r="DV17" s="599"/>
      <c r="DW17" s="599"/>
      <c r="DX17" s="599"/>
      <c r="DY17" s="599"/>
      <c r="DZ17" s="599"/>
      <c r="EA17" s="599"/>
      <c r="EB17" s="599"/>
      <c r="EC17" s="637"/>
    </row>
    <row r="18" spans="2:133" ht="11.25" customHeight="1" x14ac:dyDescent="0.15">
      <c r="B18" s="593" t="s">
        <v>262</v>
      </c>
      <c r="C18" s="594"/>
      <c r="D18" s="594"/>
      <c r="E18" s="594"/>
      <c r="F18" s="594"/>
      <c r="G18" s="594"/>
      <c r="H18" s="594"/>
      <c r="I18" s="594"/>
      <c r="J18" s="594"/>
      <c r="K18" s="594"/>
      <c r="L18" s="594"/>
      <c r="M18" s="594"/>
      <c r="N18" s="594"/>
      <c r="O18" s="594"/>
      <c r="P18" s="594"/>
      <c r="Q18" s="595"/>
      <c r="R18" s="596">
        <v>19695605</v>
      </c>
      <c r="S18" s="599"/>
      <c r="T18" s="599"/>
      <c r="U18" s="599"/>
      <c r="V18" s="599"/>
      <c r="W18" s="599"/>
      <c r="X18" s="599"/>
      <c r="Y18" s="600"/>
      <c r="Z18" s="653">
        <v>23.8</v>
      </c>
      <c r="AA18" s="653"/>
      <c r="AB18" s="653"/>
      <c r="AC18" s="653"/>
      <c r="AD18" s="654">
        <v>18063264</v>
      </c>
      <c r="AE18" s="654"/>
      <c r="AF18" s="654"/>
      <c r="AG18" s="654"/>
      <c r="AH18" s="654"/>
      <c r="AI18" s="654"/>
      <c r="AJ18" s="654"/>
      <c r="AK18" s="654"/>
      <c r="AL18" s="601">
        <v>43.4</v>
      </c>
      <c r="AM18" s="602"/>
      <c r="AN18" s="602"/>
      <c r="AO18" s="655"/>
      <c r="AP18" s="593" t="s">
        <v>263</v>
      </c>
      <c r="AQ18" s="594"/>
      <c r="AR18" s="594"/>
      <c r="AS18" s="594"/>
      <c r="AT18" s="594"/>
      <c r="AU18" s="594"/>
      <c r="AV18" s="594"/>
      <c r="AW18" s="594"/>
      <c r="AX18" s="594"/>
      <c r="AY18" s="594"/>
      <c r="AZ18" s="594"/>
      <c r="BA18" s="594"/>
      <c r="BB18" s="594"/>
      <c r="BC18" s="594"/>
      <c r="BD18" s="594"/>
      <c r="BE18" s="594"/>
      <c r="BF18" s="595"/>
      <c r="BG18" s="596" t="s">
        <v>132</v>
      </c>
      <c r="BH18" s="599"/>
      <c r="BI18" s="599"/>
      <c r="BJ18" s="599"/>
      <c r="BK18" s="599"/>
      <c r="BL18" s="599"/>
      <c r="BM18" s="599"/>
      <c r="BN18" s="600"/>
      <c r="BO18" s="653" t="s">
        <v>132</v>
      </c>
      <c r="BP18" s="653"/>
      <c r="BQ18" s="653"/>
      <c r="BR18" s="653"/>
      <c r="BS18" s="604" t="s">
        <v>123</v>
      </c>
      <c r="BT18" s="599"/>
      <c r="BU18" s="599"/>
      <c r="BV18" s="599"/>
      <c r="BW18" s="599"/>
      <c r="BX18" s="599"/>
      <c r="BY18" s="599"/>
      <c r="BZ18" s="599"/>
      <c r="CA18" s="599"/>
      <c r="CB18" s="637"/>
      <c r="CD18" s="593" t="s">
        <v>264</v>
      </c>
      <c r="CE18" s="594"/>
      <c r="CF18" s="594"/>
      <c r="CG18" s="594"/>
      <c r="CH18" s="594"/>
      <c r="CI18" s="594"/>
      <c r="CJ18" s="594"/>
      <c r="CK18" s="594"/>
      <c r="CL18" s="594"/>
      <c r="CM18" s="594"/>
      <c r="CN18" s="594"/>
      <c r="CO18" s="594"/>
      <c r="CP18" s="594"/>
      <c r="CQ18" s="595"/>
      <c r="CR18" s="596" t="s">
        <v>132</v>
      </c>
      <c r="CS18" s="599"/>
      <c r="CT18" s="599"/>
      <c r="CU18" s="599"/>
      <c r="CV18" s="599"/>
      <c r="CW18" s="599"/>
      <c r="CX18" s="599"/>
      <c r="CY18" s="600"/>
      <c r="CZ18" s="653" t="s">
        <v>123</v>
      </c>
      <c r="DA18" s="653"/>
      <c r="DB18" s="653"/>
      <c r="DC18" s="653"/>
      <c r="DD18" s="604" t="s">
        <v>123</v>
      </c>
      <c r="DE18" s="599"/>
      <c r="DF18" s="599"/>
      <c r="DG18" s="599"/>
      <c r="DH18" s="599"/>
      <c r="DI18" s="599"/>
      <c r="DJ18" s="599"/>
      <c r="DK18" s="599"/>
      <c r="DL18" s="599"/>
      <c r="DM18" s="599"/>
      <c r="DN18" s="599"/>
      <c r="DO18" s="599"/>
      <c r="DP18" s="600"/>
      <c r="DQ18" s="604" t="s">
        <v>132</v>
      </c>
      <c r="DR18" s="599"/>
      <c r="DS18" s="599"/>
      <c r="DT18" s="599"/>
      <c r="DU18" s="599"/>
      <c r="DV18" s="599"/>
      <c r="DW18" s="599"/>
      <c r="DX18" s="599"/>
      <c r="DY18" s="599"/>
      <c r="DZ18" s="599"/>
      <c r="EA18" s="599"/>
      <c r="EB18" s="599"/>
      <c r="EC18" s="637"/>
    </row>
    <row r="19" spans="2:133" ht="11.25" customHeight="1" x14ac:dyDescent="0.15">
      <c r="B19" s="593" t="s">
        <v>265</v>
      </c>
      <c r="C19" s="594"/>
      <c r="D19" s="594"/>
      <c r="E19" s="594"/>
      <c r="F19" s="594"/>
      <c r="G19" s="594"/>
      <c r="H19" s="594"/>
      <c r="I19" s="594"/>
      <c r="J19" s="594"/>
      <c r="K19" s="594"/>
      <c r="L19" s="594"/>
      <c r="M19" s="594"/>
      <c r="N19" s="594"/>
      <c r="O19" s="594"/>
      <c r="P19" s="594"/>
      <c r="Q19" s="595"/>
      <c r="R19" s="596">
        <v>18063264</v>
      </c>
      <c r="S19" s="599"/>
      <c r="T19" s="599"/>
      <c r="U19" s="599"/>
      <c r="V19" s="599"/>
      <c r="W19" s="599"/>
      <c r="X19" s="599"/>
      <c r="Y19" s="600"/>
      <c r="Z19" s="653">
        <v>21.9</v>
      </c>
      <c r="AA19" s="653"/>
      <c r="AB19" s="653"/>
      <c r="AC19" s="653"/>
      <c r="AD19" s="654">
        <v>18063264</v>
      </c>
      <c r="AE19" s="654"/>
      <c r="AF19" s="654"/>
      <c r="AG19" s="654"/>
      <c r="AH19" s="654"/>
      <c r="AI19" s="654"/>
      <c r="AJ19" s="654"/>
      <c r="AK19" s="654"/>
      <c r="AL19" s="601">
        <v>43.4</v>
      </c>
      <c r="AM19" s="602"/>
      <c r="AN19" s="602"/>
      <c r="AO19" s="655"/>
      <c r="AP19" s="593" t="s">
        <v>266</v>
      </c>
      <c r="AQ19" s="594"/>
      <c r="AR19" s="594"/>
      <c r="AS19" s="594"/>
      <c r="AT19" s="594"/>
      <c r="AU19" s="594"/>
      <c r="AV19" s="594"/>
      <c r="AW19" s="594"/>
      <c r="AX19" s="594"/>
      <c r="AY19" s="594"/>
      <c r="AZ19" s="594"/>
      <c r="BA19" s="594"/>
      <c r="BB19" s="594"/>
      <c r="BC19" s="594"/>
      <c r="BD19" s="594"/>
      <c r="BE19" s="594"/>
      <c r="BF19" s="595"/>
      <c r="BG19" s="596">
        <v>823711</v>
      </c>
      <c r="BH19" s="599"/>
      <c r="BI19" s="599"/>
      <c r="BJ19" s="599"/>
      <c r="BK19" s="599"/>
      <c r="BL19" s="599"/>
      <c r="BM19" s="599"/>
      <c r="BN19" s="600"/>
      <c r="BO19" s="653">
        <v>4.0999999999999996</v>
      </c>
      <c r="BP19" s="653"/>
      <c r="BQ19" s="653"/>
      <c r="BR19" s="653"/>
      <c r="BS19" s="604" t="s">
        <v>238</v>
      </c>
      <c r="BT19" s="599"/>
      <c r="BU19" s="599"/>
      <c r="BV19" s="599"/>
      <c r="BW19" s="599"/>
      <c r="BX19" s="599"/>
      <c r="BY19" s="599"/>
      <c r="BZ19" s="599"/>
      <c r="CA19" s="599"/>
      <c r="CB19" s="637"/>
      <c r="CD19" s="593" t="s">
        <v>267</v>
      </c>
      <c r="CE19" s="594"/>
      <c r="CF19" s="594"/>
      <c r="CG19" s="594"/>
      <c r="CH19" s="594"/>
      <c r="CI19" s="594"/>
      <c r="CJ19" s="594"/>
      <c r="CK19" s="594"/>
      <c r="CL19" s="594"/>
      <c r="CM19" s="594"/>
      <c r="CN19" s="594"/>
      <c r="CO19" s="594"/>
      <c r="CP19" s="594"/>
      <c r="CQ19" s="595"/>
      <c r="CR19" s="596" t="s">
        <v>123</v>
      </c>
      <c r="CS19" s="599"/>
      <c r="CT19" s="599"/>
      <c r="CU19" s="599"/>
      <c r="CV19" s="599"/>
      <c r="CW19" s="599"/>
      <c r="CX19" s="599"/>
      <c r="CY19" s="600"/>
      <c r="CZ19" s="653" t="s">
        <v>123</v>
      </c>
      <c r="DA19" s="653"/>
      <c r="DB19" s="653"/>
      <c r="DC19" s="653"/>
      <c r="DD19" s="604" t="s">
        <v>123</v>
      </c>
      <c r="DE19" s="599"/>
      <c r="DF19" s="599"/>
      <c r="DG19" s="599"/>
      <c r="DH19" s="599"/>
      <c r="DI19" s="599"/>
      <c r="DJ19" s="599"/>
      <c r="DK19" s="599"/>
      <c r="DL19" s="599"/>
      <c r="DM19" s="599"/>
      <c r="DN19" s="599"/>
      <c r="DO19" s="599"/>
      <c r="DP19" s="600"/>
      <c r="DQ19" s="604" t="s">
        <v>123</v>
      </c>
      <c r="DR19" s="599"/>
      <c r="DS19" s="599"/>
      <c r="DT19" s="599"/>
      <c r="DU19" s="599"/>
      <c r="DV19" s="599"/>
      <c r="DW19" s="599"/>
      <c r="DX19" s="599"/>
      <c r="DY19" s="599"/>
      <c r="DZ19" s="599"/>
      <c r="EA19" s="599"/>
      <c r="EB19" s="599"/>
      <c r="EC19" s="637"/>
    </row>
    <row r="20" spans="2:133" ht="11.25" customHeight="1" x14ac:dyDescent="0.15">
      <c r="B20" s="593" t="s">
        <v>268</v>
      </c>
      <c r="C20" s="594"/>
      <c r="D20" s="594"/>
      <c r="E20" s="594"/>
      <c r="F20" s="594"/>
      <c r="G20" s="594"/>
      <c r="H20" s="594"/>
      <c r="I20" s="594"/>
      <c r="J20" s="594"/>
      <c r="K20" s="594"/>
      <c r="L20" s="594"/>
      <c r="M20" s="594"/>
      <c r="N20" s="594"/>
      <c r="O20" s="594"/>
      <c r="P20" s="594"/>
      <c r="Q20" s="595"/>
      <c r="R20" s="596">
        <v>1629741</v>
      </c>
      <c r="S20" s="599"/>
      <c r="T20" s="599"/>
      <c r="U20" s="599"/>
      <c r="V20" s="599"/>
      <c r="W20" s="599"/>
      <c r="X20" s="599"/>
      <c r="Y20" s="600"/>
      <c r="Z20" s="653">
        <v>2</v>
      </c>
      <c r="AA20" s="653"/>
      <c r="AB20" s="653"/>
      <c r="AC20" s="653"/>
      <c r="AD20" s="654" t="s">
        <v>238</v>
      </c>
      <c r="AE20" s="654"/>
      <c r="AF20" s="654"/>
      <c r="AG20" s="654"/>
      <c r="AH20" s="654"/>
      <c r="AI20" s="654"/>
      <c r="AJ20" s="654"/>
      <c r="AK20" s="654"/>
      <c r="AL20" s="601" t="s">
        <v>238</v>
      </c>
      <c r="AM20" s="602"/>
      <c r="AN20" s="602"/>
      <c r="AO20" s="655"/>
      <c r="AP20" s="593" t="s">
        <v>269</v>
      </c>
      <c r="AQ20" s="594"/>
      <c r="AR20" s="594"/>
      <c r="AS20" s="594"/>
      <c r="AT20" s="594"/>
      <c r="AU20" s="594"/>
      <c r="AV20" s="594"/>
      <c r="AW20" s="594"/>
      <c r="AX20" s="594"/>
      <c r="AY20" s="594"/>
      <c r="AZ20" s="594"/>
      <c r="BA20" s="594"/>
      <c r="BB20" s="594"/>
      <c r="BC20" s="594"/>
      <c r="BD20" s="594"/>
      <c r="BE20" s="594"/>
      <c r="BF20" s="595"/>
      <c r="BG20" s="596">
        <v>823711</v>
      </c>
      <c r="BH20" s="599"/>
      <c r="BI20" s="599"/>
      <c r="BJ20" s="599"/>
      <c r="BK20" s="599"/>
      <c r="BL20" s="599"/>
      <c r="BM20" s="599"/>
      <c r="BN20" s="600"/>
      <c r="BO20" s="653">
        <v>4.0999999999999996</v>
      </c>
      <c r="BP20" s="653"/>
      <c r="BQ20" s="653"/>
      <c r="BR20" s="653"/>
      <c r="BS20" s="604" t="s">
        <v>123</v>
      </c>
      <c r="BT20" s="599"/>
      <c r="BU20" s="599"/>
      <c r="BV20" s="599"/>
      <c r="BW20" s="599"/>
      <c r="BX20" s="599"/>
      <c r="BY20" s="599"/>
      <c r="BZ20" s="599"/>
      <c r="CA20" s="599"/>
      <c r="CB20" s="637"/>
      <c r="CD20" s="593" t="s">
        <v>270</v>
      </c>
      <c r="CE20" s="594"/>
      <c r="CF20" s="594"/>
      <c r="CG20" s="594"/>
      <c r="CH20" s="594"/>
      <c r="CI20" s="594"/>
      <c r="CJ20" s="594"/>
      <c r="CK20" s="594"/>
      <c r="CL20" s="594"/>
      <c r="CM20" s="594"/>
      <c r="CN20" s="594"/>
      <c r="CO20" s="594"/>
      <c r="CP20" s="594"/>
      <c r="CQ20" s="595"/>
      <c r="CR20" s="596">
        <v>81924880</v>
      </c>
      <c r="CS20" s="599"/>
      <c r="CT20" s="599"/>
      <c r="CU20" s="599"/>
      <c r="CV20" s="599"/>
      <c r="CW20" s="599"/>
      <c r="CX20" s="599"/>
      <c r="CY20" s="600"/>
      <c r="CZ20" s="653">
        <v>100</v>
      </c>
      <c r="DA20" s="653"/>
      <c r="DB20" s="653"/>
      <c r="DC20" s="653"/>
      <c r="DD20" s="604">
        <v>11704986</v>
      </c>
      <c r="DE20" s="599"/>
      <c r="DF20" s="599"/>
      <c r="DG20" s="599"/>
      <c r="DH20" s="599"/>
      <c r="DI20" s="599"/>
      <c r="DJ20" s="599"/>
      <c r="DK20" s="599"/>
      <c r="DL20" s="599"/>
      <c r="DM20" s="599"/>
      <c r="DN20" s="599"/>
      <c r="DO20" s="599"/>
      <c r="DP20" s="600"/>
      <c r="DQ20" s="604">
        <v>47519967</v>
      </c>
      <c r="DR20" s="599"/>
      <c r="DS20" s="599"/>
      <c r="DT20" s="599"/>
      <c r="DU20" s="599"/>
      <c r="DV20" s="599"/>
      <c r="DW20" s="599"/>
      <c r="DX20" s="599"/>
      <c r="DY20" s="599"/>
      <c r="DZ20" s="599"/>
      <c r="EA20" s="599"/>
      <c r="EB20" s="599"/>
      <c r="EC20" s="637"/>
    </row>
    <row r="21" spans="2:133" ht="11.25" customHeight="1" x14ac:dyDescent="0.15">
      <c r="B21" s="593" t="s">
        <v>271</v>
      </c>
      <c r="C21" s="594"/>
      <c r="D21" s="594"/>
      <c r="E21" s="594"/>
      <c r="F21" s="594"/>
      <c r="G21" s="594"/>
      <c r="H21" s="594"/>
      <c r="I21" s="594"/>
      <c r="J21" s="594"/>
      <c r="K21" s="594"/>
      <c r="L21" s="594"/>
      <c r="M21" s="594"/>
      <c r="N21" s="594"/>
      <c r="O21" s="594"/>
      <c r="P21" s="594"/>
      <c r="Q21" s="595"/>
      <c r="R21" s="596">
        <v>2600</v>
      </c>
      <c r="S21" s="599"/>
      <c r="T21" s="599"/>
      <c r="U21" s="599"/>
      <c r="V21" s="599"/>
      <c r="W21" s="599"/>
      <c r="X21" s="599"/>
      <c r="Y21" s="600"/>
      <c r="Z21" s="653">
        <v>0</v>
      </c>
      <c r="AA21" s="653"/>
      <c r="AB21" s="653"/>
      <c r="AC21" s="653"/>
      <c r="AD21" s="654" t="s">
        <v>132</v>
      </c>
      <c r="AE21" s="654"/>
      <c r="AF21" s="654"/>
      <c r="AG21" s="654"/>
      <c r="AH21" s="654"/>
      <c r="AI21" s="654"/>
      <c r="AJ21" s="654"/>
      <c r="AK21" s="654"/>
      <c r="AL21" s="601" t="s">
        <v>238</v>
      </c>
      <c r="AM21" s="602"/>
      <c r="AN21" s="602"/>
      <c r="AO21" s="655"/>
      <c r="AP21" s="593" t="s">
        <v>272</v>
      </c>
      <c r="AQ21" s="685"/>
      <c r="AR21" s="685"/>
      <c r="AS21" s="685"/>
      <c r="AT21" s="685"/>
      <c r="AU21" s="685"/>
      <c r="AV21" s="685"/>
      <c r="AW21" s="685"/>
      <c r="AX21" s="685"/>
      <c r="AY21" s="685"/>
      <c r="AZ21" s="685"/>
      <c r="BA21" s="685"/>
      <c r="BB21" s="685"/>
      <c r="BC21" s="685"/>
      <c r="BD21" s="685"/>
      <c r="BE21" s="685"/>
      <c r="BF21" s="686"/>
      <c r="BG21" s="596">
        <v>11137</v>
      </c>
      <c r="BH21" s="599"/>
      <c r="BI21" s="599"/>
      <c r="BJ21" s="599"/>
      <c r="BK21" s="599"/>
      <c r="BL21" s="599"/>
      <c r="BM21" s="599"/>
      <c r="BN21" s="600"/>
      <c r="BO21" s="653">
        <v>0.1</v>
      </c>
      <c r="BP21" s="653"/>
      <c r="BQ21" s="653"/>
      <c r="BR21" s="653"/>
      <c r="BS21" s="604" t="s">
        <v>123</v>
      </c>
      <c r="BT21" s="599"/>
      <c r="BU21" s="599"/>
      <c r="BV21" s="599"/>
      <c r="BW21" s="599"/>
      <c r="BX21" s="599"/>
      <c r="BY21" s="599"/>
      <c r="BZ21" s="599"/>
      <c r="CA21" s="599"/>
      <c r="CB21" s="637"/>
      <c r="CD21" s="608"/>
      <c r="CE21" s="609"/>
      <c r="CF21" s="609"/>
      <c r="CG21" s="609"/>
      <c r="CH21" s="609"/>
      <c r="CI21" s="609"/>
      <c r="CJ21" s="609"/>
      <c r="CK21" s="609"/>
      <c r="CL21" s="609"/>
      <c r="CM21" s="609"/>
      <c r="CN21" s="609"/>
      <c r="CO21" s="609"/>
      <c r="CP21" s="609"/>
      <c r="CQ21" s="610"/>
      <c r="CR21" s="692"/>
      <c r="CS21" s="693"/>
      <c r="CT21" s="693"/>
      <c r="CU21" s="693"/>
      <c r="CV21" s="693"/>
      <c r="CW21" s="693"/>
      <c r="CX21" s="693"/>
      <c r="CY21" s="694"/>
      <c r="CZ21" s="695"/>
      <c r="DA21" s="695"/>
      <c r="DB21" s="695"/>
      <c r="DC21" s="695"/>
      <c r="DD21" s="696"/>
      <c r="DE21" s="693"/>
      <c r="DF21" s="693"/>
      <c r="DG21" s="693"/>
      <c r="DH21" s="693"/>
      <c r="DI21" s="693"/>
      <c r="DJ21" s="693"/>
      <c r="DK21" s="693"/>
      <c r="DL21" s="693"/>
      <c r="DM21" s="693"/>
      <c r="DN21" s="693"/>
      <c r="DO21" s="693"/>
      <c r="DP21" s="694"/>
      <c r="DQ21" s="696"/>
      <c r="DR21" s="693"/>
      <c r="DS21" s="693"/>
      <c r="DT21" s="693"/>
      <c r="DU21" s="693"/>
      <c r="DV21" s="693"/>
      <c r="DW21" s="693"/>
      <c r="DX21" s="693"/>
      <c r="DY21" s="693"/>
      <c r="DZ21" s="693"/>
      <c r="EA21" s="693"/>
      <c r="EB21" s="693"/>
      <c r="EC21" s="700"/>
    </row>
    <row r="22" spans="2:133" ht="11.25" customHeight="1" x14ac:dyDescent="0.15">
      <c r="B22" s="593" t="s">
        <v>273</v>
      </c>
      <c r="C22" s="594"/>
      <c r="D22" s="594"/>
      <c r="E22" s="594"/>
      <c r="F22" s="594"/>
      <c r="G22" s="594"/>
      <c r="H22" s="594"/>
      <c r="I22" s="594"/>
      <c r="J22" s="594"/>
      <c r="K22" s="594"/>
      <c r="L22" s="594"/>
      <c r="M22" s="594"/>
      <c r="N22" s="594"/>
      <c r="O22" s="594"/>
      <c r="P22" s="594"/>
      <c r="Q22" s="595"/>
      <c r="R22" s="596">
        <v>43993857</v>
      </c>
      <c r="S22" s="599"/>
      <c r="T22" s="599"/>
      <c r="U22" s="599"/>
      <c r="V22" s="599"/>
      <c r="W22" s="599"/>
      <c r="X22" s="599"/>
      <c r="Y22" s="600"/>
      <c r="Z22" s="653">
        <v>53.2</v>
      </c>
      <c r="AA22" s="653"/>
      <c r="AB22" s="653"/>
      <c r="AC22" s="653"/>
      <c r="AD22" s="654">
        <v>41548942</v>
      </c>
      <c r="AE22" s="654"/>
      <c r="AF22" s="654"/>
      <c r="AG22" s="654"/>
      <c r="AH22" s="654"/>
      <c r="AI22" s="654"/>
      <c r="AJ22" s="654"/>
      <c r="AK22" s="654"/>
      <c r="AL22" s="601">
        <v>99.7</v>
      </c>
      <c r="AM22" s="602"/>
      <c r="AN22" s="602"/>
      <c r="AO22" s="655"/>
      <c r="AP22" s="593" t="s">
        <v>274</v>
      </c>
      <c r="AQ22" s="685"/>
      <c r="AR22" s="685"/>
      <c r="AS22" s="685"/>
      <c r="AT22" s="685"/>
      <c r="AU22" s="685"/>
      <c r="AV22" s="685"/>
      <c r="AW22" s="685"/>
      <c r="AX22" s="685"/>
      <c r="AY22" s="685"/>
      <c r="AZ22" s="685"/>
      <c r="BA22" s="685"/>
      <c r="BB22" s="685"/>
      <c r="BC22" s="685"/>
      <c r="BD22" s="685"/>
      <c r="BE22" s="685"/>
      <c r="BF22" s="686"/>
      <c r="BG22" s="596" t="s">
        <v>238</v>
      </c>
      <c r="BH22" s="599"/>
      <c r="BI22" s="599"/>
      <c r="BJ22" s="599"/>
      <c r="BK22" s="599"/>
      <c r="BL22" s="599"/>
      <c r="BM22" s="599"/>
      <c r="BN22" s="600"/>
      <c r="BO22" s="653" t="s">
        <v>123</v>
      </c>
      <c r="BP22" s="653"/>
      <c r="BQ22" s="653"/>
      <c r="BR22" s="653"/>
      <c r="BS22" s="604" t="s">
        <v>238</v>
      </c>
      <c r="BT22" s="599"/>
      <c r="BU22" s="599"/>
      <c r="BV22" s="599"/>
      <c r="BW22" s="599"/>
      <c r="BX22" s="599"/>
      <c r="BY22" s="599"/>
      <c r="BZ22" s="599"/>
      <c r="CA22" s="599"/>
      <c r="CB22" s="637"/>
      <c r="CD22" s="665" t="s">
        <v>275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593" t="s">
        <v>276</v>
      </c>
      <c r="C23" s="594"/>
      <c r="D23" s="594"/>
      <c r="E23" s="594"/>
      <c r="F23" s="594"/>
      <c r="G23" s="594"/>
      <c r="H23" s="594"/>
      <c r="I23" s="594"/>
      <c r="J23" s="594"/>
      <c r="K23" s="594"/>
      <c r="L23" s="594"/>
      <c r="M23" s="594"/>
      <c r="N23" s="594"/>
      <c r="O23" s="594"/>
      <c r="P23" s="594"/>
      <c r="Q23" s="595"/>
      <c r="R23" s="596">
        <v>25893</v>
      </c>
      <c r="S23" s="599"/>
      <c r="T23" s="599"/>
      <c r="U23" s="599"/>
      <c r="V23" s="599"/>
      <c r="W23" s="599"/>
      <c r="X23" s="599"/>
      <c r="Y23" s="600"/>
      <c r="Z23" s="653">
        <v>0</v>
      </c>
      <c r="AA23" s="653"/>
      <c r="AB23" s="653"/>
      <c r="AC23" s="653"/>
      <c r="AD23" s="654">
        <v>25893</v>
      </c>
      <c r="AE23" s="654"/>
      <c r="AF23" s="654"/>
      <c r="AG23" s="654"/>
      <c r="AH23" s="654"/>
      <c r="AI23" s="654"/>
      <c r="AJ23" s="654"/>
      <c r="AK23" s="654"/>
      <c r="AL23" s="601">
        <v>0.1</v>
      </c>
      <c r="AM23" s="602"/>
      <c r="AN23" s="602"/>
      <c r="AO23" s="655"/>
      <c r="AP23" s="593" t="s">
        <v>277</v>
      </c>
      <c r="AQ23" s="685"/>
      <c r="AR23" s="685"/>
      <c r="AS23" s="685"/>
      <c r="AT23" s="685"/>
      <c r="AU23" s="685"/>
      <c r="AV23" s="685"/>
      <c r="AW23" s="685"/>
      <c r="AX23" s="685"/>
      <c r="AY23" s="685"/>
      <c r="AZ23" s="685"/>
      <c r="BA23" s="685"/>
      <c r="BB23" s="685"/>
      <c r="BC23" s="685"/>
      <c r="BD23" s="685"/>
      <c r="BE23" s="685"/>
      <c r="BF23" s="686"/>
      <c r="BG23" s="596">
        <v>812574</v>
      </c>
      <c r="BH23" s="599"/>
      <c r="BI23" s="599"/>
      <c r="BJ23" s="599"/>
      <c r="BK23" s="599"/>
      <c r="BL23" s="599"/>
      <c r="BM23" s="599"/>
      <c r="BN23" s="600"/>
      <c r="BO23" s="653">
        <v>4</v>
      </c>
      <c r="BP23" s="653"/>
      <c r="BQ23" s="653"/>
      <c r="BR23" s="653"/>
      <c r="BS23" s="604" t="s">
        <v>123</v>
      </c>
      <c r="BT23" s="599"/>
      <c r="BU23" s="599"/>
      <c r="BV23" s="599"/>
      <c r="BW23" s="599"/>
      <c r="BX23" s="599"/>
      <c r="BY23" s="599"/>
      <c r="BZ23" s="599"/>
      <c r="CA23" s="599"/>
      <c r="CB23" s="637"/>
      <c r="CD23" s="665" t="s">
        <v>215</v>
      </c>
      <c r="CE23" s="666"/>
      <c r="CF23" s="666"/>
      <c r="CG23" s="666"/>
      <c r="CH23" s="666"/>
      <c r="CI23" s="666"/>
      <c r="CJ23" s="666"/>
      <c r="CK23" s="666"/>
      <c r="CL23" s="666"/>
      <c r="CM23" s="666"/>
      <c r="CN23" s="666"/>
      <c r="CO23" s="666"/>
      <c r="CP23" s="666"/>
      <c r="CQ23" s="667"/>
      <c r="CR23" s="665" t="s">
        <v>278</v>
      </c>
      <c r="CS23" s="666"/>
      <c r="CT23" s="666"/>
      <c r="CU23" s="666"/>
      <c r="CV23" s="666"/>
      <c r="CW23" s="666"/>
      <c r="CX23" s="666"/>
      <c r="CY23" s="667"/>
      <c r="CZ23" s="665" t="s">
        <v>279</v>
      </c>
      <c r="DA23" s="666"/>
      <c r="DB23" s="666"/>
      <c r="DC23" s="667"/>
      <c r="DD23" s="665" t="s">
        <v>280</v>
      </c>
      <c r="DE23" s="666"/>
      <c r="DF23" s="666"/>
      <c r="DG23" s="666"/>
      <c r="DH23" s="666"/>
      <c r="DI23" s="666"/>
      <c r="DJ23" s="666"/>
      <c r="DK23" s="667"/>
      <c r="DL23" s="697" t="s">
        <v>281</v>
      </c>
      <c r="DM23" s="698"/>
      <c r="DN23" s="698"/>
      <c r="DO23" s="698"/>
      <c r="DP23" s="698"/>
      <c r="DQ23" s="698"/>
      <c r="DR23" s="698"/>
      <c r="DS23" s="698"/>
      <c r="DT23" s="698"/>
      <c r="DU23" s="698"/>
      <c r="DV23" s="699"/>
      <c r="DW23" s="665" t="s">
        <v>282</v>
      </c>
      <c r="DX23" s="666"/>
      <c r="DY23" s="666"/>
      <c r="DZ23" s="666"/>
      <c r="EA23" s="666"/>
      <c r="EB23" s="666"/>
      <c r="EC23" s="667"/>
    </row>
    <row r="24" spans="2:133" ht="11.25" customHeight="1" x14ac:dyDescent="0.15">
      <c r="B24" s="593" t="s">
        <v>283</v>
      </c>
      <c r="C24" s="594"/>
      <c r="D24" s="594"/>
      <c r="E24" s="594"/>
      <c r="F24" s="594"/>
      <c r="G24" s="594"/>
      <c r="H24" s="594"/>
      <c r="I24" s="594"/>
      <c r="J24" s="594"/>
      <c r="K24" s="594"/>
      <c r="L24" s="594"/>
      <c r="M24" s="594"/>
      <c r="N24" s="594"/>
      <c r="O24" s="594"/>
      <c r="P24" s="594"/>
      <c r="Q24" s="595"/>
      <c r="R24" s="596">
        <v>814103</v>
      </c>
      <c r="S24" s="599"/>
      <c r="T24" s="599"/>
      <c r="U24" s="599"/>
      <c r="V24" s="599"/>
      <c r="W24" s="599"/>
      <c r="X24" s="599"/>
      <c r="Y24" s="600"/>
      <c r="Z24" s="653">
        <v>1</v>
      </c>
      <c r="AA24" s="653"/>
      <c r="AB24" s="653"/>
      <c r="AC24" s="653"/>
      <c r="AD24" s="654" t="s">
        <v>237</v>
      </c>
      <c r="AE24" s="654"/>
      <c r="AF24" s="654"/>
      <c r="AG24" s="654"/>
      <c r="AH24" s="654"/>
      <c r="AI24" s="654"/>
      <c r="AJ24" s="654"/>
      <c r="AK24" s="654"/>
      <c r="AL24" s="601" t="s">
        <v>123</v>
      </c>
      <c r="AM24" s="602"/>
      <c r="AN24" s="602"/>
      <c r="AO24" s="655"/>
      <c r="AP24" s="593" t="s">
        <v>284</v>
      </c>
      <c r="AQ24" s="685"/>
      <c r="AR24" s="685"/>
      <c r="AS24" s="685"/>
      <c r="AT24" s="685"/>
      <c r="AU24" s="685"/>
      <c r="AV24" s="685"/>
      <c r="AW24" s="685"/>
      <c r="AX24" s="685"/>
      <c r="AY24" s="685"/>
      <c r="AZ24" s="685"/>
      <c r="BA24" s="685"/>
      <c r="BB24" s="685"/>
      <c r="BC24" s="685"/>
      <c r="BD24" s="685"/>
      <c r="BE24" s="685"/>
      <c r="BF24" s="686"/>
      <c r="BG24" s="596" t="s">
        <v>238</v>
      </c>
      <c r="BH24" s="599"/>
      <c r="BI24" s="599"/>
      <c r="BJ24" s="599"/>
      <c r="BK24" s="599"/>
      <c r="BL24" s="599"/>
      <c r="BM24" s="599"/>
      <c r="BN24" s="600"/>
      <c r="BO24" s="653" t="s">
        <v>238</v>
      </c>
      <c r="BP24" s="653"/>
      <c r="BQ24" s="653"/>
      <c r="BR24" s="653"/>
      <c r="BS24" s="604" t="s">
        <v>123</v>
      </c>
      <c r="BT24" s="599"/>
      <c r="BU24" s="599"/>
      <c r="BV24" s="599"/>
      <c r="BW24" s="599"/>
      <c r="BX24" s="599"/>
      <c r="BY24" s="599"/>
      <c r="BZ24" s="599"/>
      <c r="CA24" s="599"/>
      <c r="CB24" s="637"/>
      <c r="CD24" s="662" t="s">
        <v>285</v>
      </c>
      <c r="CE24" s="663"/>
      <c r="CF24" s="663"/>
      <c r="CG24" s="663"/>
      <c r="CH24" s="663"/>
      <c r="CI24" s="663"/>
      <c r="CJ24" s="663"/>
      <c r="CK24" s="663"/>
      <c r="CL24" s="663"/>
      <c r="CM24" s="663"/>
      <c r="CN24" s="663"/>
      <c r="CO24" s="663"/>
      <c r="CP24" s="663"/>
      <c r="CQ24" s="664"/>
      <c r="CR24" s="656">
        <v>39851890</v>
      </c>
      <c r="CS24" s="657"/>
      <c r="CT24" s="657"/>
      <c r="CU24" s="657"/>
      <c r="CV24" s="657"/>
      <c r="CW24" s="657"/>
      <c r="CX24" s="657"/>
      <c r="CY24" s="688"/>
      <c r="CZ24" s="689">
        <v>48.6</v>
      </c>
      <c r="DA24" s="672"/>
      <c r="DB24" s="672"/>
      <c r="DC24" s="691"/>
      <c r="DD24" s="687">
        <v>22858464</v>
      </c>
      <c r="DE24" s="657"/>
      <c r="DF24" s="657"/>
      <c r="DG24" s="657"/>
      <c r="DH24" s="657"/>
      <c r="DI24" s="657"/>
      <c r="DJ24" s="657"/>
      <c r="DK24" s="688"/>
      <c r="DL24" s="687">
        <v>21671945</v>
      </c>
      <c r="DM24" s="657"/>
      <c r="DN24" s="657"/>
      <c r="DO24" s="657"/>
      <c r="DP24" s="657"/>
      <c r="DQ24" s="657"/>
      <c r="DR24" s="657"/>
      <c r="DS24" s="657"/>
      <c r="DT24" s="657"/>
      <c r="DU24" s="657"/>
      <c r="DV24" s="688"/>
      <c r="DW24" s="689">
        <v>49.2</v>
      </c>
      <c r="DX24" s="672"/>
      <c r="DY24" s="672"/>
      <c r="DZ24" s="672"/>
      <c r="EA24" s="672"/>
      <c r="EB24" s="672"/>
      <c r="EC24" s="690"/>
    </row>
    <row r="25" spans="2:133" ht="11.25" customHeight="1" x14ac:dyDescent="0.15">
      <c r="B25" s="593" t="s">
        <v>286</v>
      </c>
      <c r="C25" s="594"/>
      <c r="D25" s="594"/>
      <c r="E25" s="594"/>
      <c r="F25" s="594"/>
      <c r="G25" s="594"/>
      <c r="H25" s="594"/>
      <c r="I25" s="594"/>
      <c r="J25" s="594"/>
      <c r="K25" s="594"/>
      <c r="L25" s="594"/>
      <c r="M25" s="594"/>
      <c r="N25" s="594"/>
      <c r="O25" s="594"/>
      <c r="P25" s="594"/>
      <c r="Q25" s="595"/>
      <c r="R25" s="596">
        <v>1161661</v>
      </c>
      <c r="S25" s="599"/>
      <c r="T25" s="599"/>
      <c r="U25" s="599"/>
      <c r="V25" s="599"/>
      <c r="W25" s="599"/>
      <c r="X25" s="599"/>
      <c r="Y25" s="600"/>
      <c r="Z25" s="653">
        <v>1.4</v>
      </c>
      <c r="AA25" s="653"/>
      <c r="AB25" s="653"/>
      <c r="AC25" s="653"/>
      <c r="AD25" s="654">
        <v>85369</v>
      </c>
      <c r="AE25" s="654"/>
      <c r="AF25" s="654"/>
      <c r="AG25" s="654"/>
      <c r="AH25" s="654"/>
      <c r="AI25" s="654"/>
      <c r="AJ25" s="654"/>
      <c r="AK25" s="654"/>
      <c r="AL25" s="601">
        <v>0.2</v>
      </c>
      <c r="AM25" s="602"/>
      <c r="AN25" s="602"/>
      <c r="AO25" s="655"/>
      <c r="AP25" s="593" t="s">
        <v>287</v>
      </c>
      <c r="AQ25" s="685"/>
      <c r="AR25" s="685"/>
      <c r="AS25" s="685"/>
      <c r="AT25" s="685"/>
      <c r="AU25" s="685"/>
      <c r="AV25" s="685"/>
      <c r="AW25" s="685"/>
      <c r="AX25" s="685"/>
      <c r="AY25" s="685"/>
      <c r="AZ25" s="685"/>
      <c r="BA25" s="685"/>
      <c r="BB25" s="685"/>
      <c r="BC25" s="685"/>
      <c r="BD25" s="685"/>
      <c r="BE25" s="685"/>
      <c r="BF25" s="686"/>
      <c r="BG25" s="596" t="s">
        <v>237</v>
      </c>
      <c r="BH25" s="599"/>
      <c r="BI25" s="599"/>
      <c r="BJ25" s="599"/>
      <c r="BK25" s="599"/>
      <c r="BL25" s="599"/>
      <c r="BM25" s="599"/>
      <c r="BN25" s="600"/>
      <c r="BO25" s="653" t="s">
        <v>238</v>
      </c>
      <c r="BP25" s="653"/>
      <c r="BQ25" s="653"/>
      <c r="BR25" s="653"/>
      <c r="BS25" s="604" t="s">
        <v>237</v>
      </c>
      <c r="BT25" s="599"/>
      <c r="BU25" s="599"/>
      <c r="BV25" s="599"/>
      <c r="BW25" s="599"/>
      <c r="BX25" s="599"/>
      <c r="BY25" s="599"/>
      <c r="BZ25" s="599"/>
      <c r="CA25" s="599"/>
      <c r="CB25" s="637"/>
      <c r="CD25" s="593" t="s">
        <v>288</v>
      </c>
      <c r="CE25" s="594"/>
      <c r="CF25" s="594"/>
      <c r="CG25" s="594"/>
      <c r="CH25" s="594"/>
      <c r="CI25" s="594"/>
      <c r="CJ25" s="594"/>
      <c r="CK25" s="594"/>
      <c r="CL25" s="594"/>
      <c r="CM25" s="594"/>
      <c r="CN25" s="594"/>
      <c r="CO25" s="594"/>
      <c r="CP25" s="594"/>
      <c r="CQ25" s="595"/>
      <c r="CR25" s="596">
        <v>8988191</v>
      </c>
      <c r="CS25" s="597"/>
      <c r="CT25" s="597"/>
      <c r="CU25" s="597"/>
      <c r="CV25" s="597"/>
      <c r="CW25" s="597"/>
      <c r="CX25" s="597"/>
      <c r="CY25" s="598"/>
      <c r="CZ25" s="601">
        <v>11</v>
      </c>
      <c r="DA25" s="630"/>
      <c r="DB25" s="630"/>
      <c r="DC25" s="631"/>
      <c r="DD25" s="604">
        <v>8495774</v>
      </c>
      <c r="DE25" s="597"/>
      <c r="DF25" s="597"/>
      <c r="DG25" s="597"/>
      <c r="DH25" s="597"/>
      <c r="DI25" s="597"/>
      <c r="DJ25" s="597"/>
      <c r="DK25" s="598"/>
      <c r="DL25" s="604">
        <v>8316463</v>
      </c>
      <c r="DM25" s="597"/>
      <c r="DN25" s="597"/>
      <c r="DO25" s="597"/>
      <c r="DP25" s="597"/>
      <c r="DQ25" s="597"/>
      <c r="DR25" s="597"/>
      <c r="DS25" s="597"/>
      <c r="DT25" s="597"/>
      <c r="DU25" s="597"/>
      <c r="DV25" s="598"/>
      <c r="DW25" s="601">
        <v>18.899999999999999</v>
      </c>
      <c r="DX25" s="630"/>
      <c r="DY25" s="630"/>
      <c r="DZ25" s="630"/>
      <c r="EA25" s="630"/>
      <c r="EB25" s="630"/>
      <c r="EC25" s="632"/>
    </row>
    <row r="26" spans="2:133" ht="11.25" customHeight="1" x14ac:dyDescent="0.15">
      <c r="B26" s="593" t="s">
        <v>289</v>
      </c>
      <c r="C26" s="594"/>
      <c r="D26" s="594"/>
      <c r="E26" s="594"/>
      <c r="F26" s="594"/>
      <c r="G26" s="594"/>
      <c r="H26" s="594"/>
      <c r="I26" s="594"/>
      <c r="J26" s="594"/>
      <c r="K26" s="594"/>
      <c r="L26" s="594"/>
      <c r="M26" s="594"/>
      <c r="N26" s="594"/>
      <c r="O26" s="594"/>
      <c r="P26" s="594"/>
      <c r="Q26" s="595"/>
      <c r="R26" s="596">
        <v>118457</v>
      </c>
      <c r="S26" s="599"/>
      <c r="T26" s="599"/>
      <c r="U26" s="599"/>
      <c r="V26" s="599"/>
      <c r="W26" s="599"/>
      <c r="X26" s="599"/>
      <c r="Y26" s="600"/>
      <c r="Z26" s="653">
        <v>0.1</v>
      </c>
      <c r="AA26" s="653"/>
      <c r="AB26" s="653"/>
      <c r="AC26" s="653"/>
      <c r="AD26" s="654" t="s">
        <v>132</v>
      </c>
      <c r="AE26" s="654"/>
      <c r="AF26" s="654"/>
      <c r="AG26" s="654"/>
      <c r="AH26" s="654"/>
      <c r="AI26" s="654"/>
      <c r="AJ26" s="654"/>
      <c r="AK26" s="654"/>
      <c r="AL26" s="601" t="s">
        <v>123</v>
      </c>
      <c r="AM26" s="602"/>
      <c r="AN26" s="602"/>
      <c r="AO26" s="655"/>
      <c r="AP26" s="593" t="s">
        <v>290</v>
      </c>
      <c r="AQ26" s="685"/>
      <c r="AR26" s="685"/>
      <c r="AS26" s="685"/>
      <c r="AT26" s="685"/>
      <c r="AU26" s="685"/>
      <c r="AV26" s="685"/>
      <c r="AW26" s="685"/>
      <c r="AX26" s="685"/>
      <c r="AY26" s="685"/>
      <c r="AZ26" s="685"/>
      <c r="BA26" s="685"/>
      <c r="BB26" s="685"/>
      <c r="BC26" s="685"/>
      <c r="BD26" s="685"/>
      <c r="BE26" s="685"/>
      <c r="BF26" s="686"/>
      <c r="BG26" s="596" t="s">
        <v>123</v>
      </c>
      <c r="BH26" s="599"/>
      <c r="BI26" s="599"/>
      <c r="BJ26" s="599"/>
      <c r="BK26" s="599"/>
      <c r="BL26" s="599"/>
      <c r="BM26" s="599"/>
      <c r="BN26" s="600"/>
      <c r="BO26" s="653" t="s">
        <v>123</v>
      </c>
      <c r="BP26" s="653"/>
      <c r="BQ26" s="653"/>
      <c r="BR26" s="653"/>
      <c r="BS26" s="604" t="s">
        <v>238</v>
      </c>
      <c r="BT26" s="599"/>
      <c r="BU26" s="599"/>
      <c r="BV26" s="599"/>
      <c r="BW26" s="599"/>
      <c r="BX26" s="599"/>
      <c r="BY26" s="599"/>
      <c r="BZ26" s="599"/>
      <c r="CA26" s="599"/>
      <c r="CB26" s="637"/>
      <c r="CD26" s="593" t="s">
        <v>291</v>
      </c>
      <c r="CE26" s="594"/>
      <c r="CF26" s="594"/>
      <c r="CG26" s="594"/>
      <c r="CH26" s="594"/>
      <c r="CI26" s="594"/>
      <c r="CJ26" s="594"/>
      <c r="CK26" s="594"/>
      <c r="CL26" s="594"/>
      <c r="CM26" s="594"/>
      <c r="CN26" s="594"/>
      <c r="CO26" s="594"/>
      <c r="CP26" s="594"/>
      <c r="CQ26" s="595"/>
      <c r="CR26" s="596">
        <v>5751907</v>
      </c>
      <c r="CS26" s="599"/>
      <c r="CT26" s="599"/>
      <c r="CU26" s="599"/>
      <c r="CV26" s="599"/>
      <c r="CW26" s="599"/>
      <c r="CX26" s="599"/>
      <c r="CY26" s="600"/>
      <c r="CZ26" s="601">
        <v>7</v>
      </c>
      <c r="DA26" s="630"/>
      <c r="DB26" s="630"/>
      <c r="DC26" s="631"/>
      <c r="DD26" s="604">
        <v>5444446</v>
      </c>
      <c r="DE26" s="599"/>
      <c r="DF26" s="599"/>
      <c r="DG26" s="599"/>
      <c r="DH26" s="599"/>
      <c r="DI26" s="599"/>
      <c r="DJ26" s="599"/>
      <c r="DK26" s="600"/>
      <c r="DL26" s="604" t="s">
        <v>123</v>
      </c>
      <c r="DM26" s="599"/>
      <c r="DN26" s="599"/>
      <c r="DO26" s="599"/>
      <c r="DP26" s="599"/>
      <c r="DQ26" s="599"/>
      <c r="DR26" s="599"/>
      <c r="DS26" s="599"/>
      <c r="DT26" s="599"/>
      <c r="DU26" s="599"/>
      <c r="DV26" s="600"/>
      <c r="DW26" s="601" t="s">
        <v>238</v>
      </c>
      <c r="DX26" s="630"/>
      <c r="DY26" s="630"/>
      <c r="DZ26" s="630"/>
      <c r="EA26" s="630"/>
      <c r="EB26" s="630"/>
      <c r="EC26" s="632"/>
    </row>
    <row r="27" spans="2:133" ht="11.25" customHeight="1" x14ac:dyDescent="0.15">
      <c r="B27" s="593" t="s">
        <v>292</v>
      </c>
      <c r="C27" s="594"/>
      <c r="D27" s="594"/>
      <c r="E27" s="594"/>
      <c r="F27" s="594"/>
      <c r="G27" s="594"/>
      <c r="H27" s="594"/>
      <c r="I27" s="594"/>
      <c r="J27" s="594"/>
      <c r="K27" s="594"/>
      <c r="L27" s="594"/>
      <c r="M27" s="594"/>
      <c r="N27" s="594"/>
      <c r="O27" s="594"/>
      <c r="P27" s="594"/>
      <c r="Q27" s="595"/>
      <c r="R27" s="596">
        <v>15397558</v>
      </c>
      <c r="S27" s="599"/>
      <c r="T27" s="599"/>
      <c r="U27" s="599"/>
      <c r="V27" s="599"/>
      <c r="W27" s="599"/>
      <c r="X27" s="599"/>
      <c r="Y27" s="600"/>
      <c r="Z27" s="653">
        <v>18.600000000000001</v>
      </c>
      <c r="AA27" s="653"/>
      <c r="AB27" s="653"/>
      <c r="AC27" s="653"/>
      <c r="AD27" s="654" t="s">
        <v>123</v>
      </c>
      <c r="AE27" s="654"/>
      <c r="AF27" s="654"/>
      <c r="AG27" s="654"/>
      <c r="AH27" s="654"/>
      <c r="AI27" s="654"/>
      <c r="AJ27" s="654"/>
      <c r="AK27" s="654"/>
      <c r="AL27" s="601" t="s">
        <v>238</v>
      </c>
      <c r="AM27" s="602"/>
      <c r="AN27" s="602"/>
      <c r="AO27" s="655"/>
      <c r="AP27" s="593" t="s">
        <v>293</v>
      </c>
      <c r="AQ27" s="594"/>
      <c r="AR27" s="594"/>
      <c r="AS27" s="594"/>
      <c r="AT27" s="594"/>
      <c r="AU27" s="594"/>
      <c r="AV27" s="594"/>
      <c r="AW27" s="594"/>
      <c r="AX27" s="594"/>
      <c r="AY27" s="594"/>
      <c r="AZ27" s="594"/>
      <c r="BA27" s="594"/>
      <c r="BB27" s="594"/>
      <c r="BC27" s="594"/>
      <c r="BD27" s="594"/>
      <c r="BE27" s="594"/>
      <c r="BF27" s="595"/>
      <c r="BG27" s="596">
        <v>20204324</v>
      </c>
      <c r="BH27" s="599"/>
      <c r="BI27" s="599"/>
      <c r="BJ27" s="599"/>
      <c r="BK27" s="599"/>
      <c r="BL27" s="599"/>
      <c r="BM27" s="599"/>
      <c r="BN27" s="600"/>
      <c r="BO27" s="653">
        <v>100</v>
      </c>
      <c r="BP27" s="653"/>
      <c r="BQ27" s="653"/>
      <c r="BR27" s="653"/>
      <c r="BS27" s="604">
        <v>1277989</v>
      </c>
      <c r="BT27" s="599"/>
      <c r="BU27" s="599"/>
      <c r="BV27" s="599"/>
      <c r="BW27" s="599"/>
      <c r="BX27" s="599"/>
      <c r="BY27" s="599"/>
      <c r="BZ27" s="599"/>
      <c r="CA27" s="599"/>
      <c r="CB27" s="637"/>
      <c r="CD27" s="593" t="s">
        <v>294</v>
      </c>
      <c r="CE27" s="594"/>
      <c r="CF27" s="594"/>
      <c r="CG27" s="594"/>
      <c r="CH27" s="594"/>
      <c r="CI27" s="594"/>
      <c r="CJ27" s="594"/>
      <c r="CK27" s="594"/>
      <c r="CL27" s="594"/>
      <c r="CM27" s="594"/>
      <c r="CN27" s="594"/>
      <c r="CO27" s="594"/>
      <c r="CP27" s="594"/>
      <c r="CQ27" s="595"/>
      <c r="CR27" s="596">
        <v>22324312</v>
      </c>
      <c r="CS27" s="597"/>
      <c r="CT27" s="597"/>
      <c r="CU27" s="597"/>
      <c r="CV27" s="597"/>
      <c r="CW27" s="597"/>
      <c r="CX27" s="597"/>
      <c r="CY27" s="598"/>
      <c r="CZ27" s="601">
        <v>27.2</v>
      </c>
      <c r="DA27" s="630"/>
      <c r="DB27" s="630"/>
      <c r="DC27" s="631"/>
      <c r="DD27" s="604">
        <v>6234742</v>
      </c>
      <c r="DE27" s="597"/>
      <c r="DF27" s="597"/>
      <c r="DG27" s="597"/>
      <c r="DH27" s="597"/>
      <c r="DI27" s="597"/>
      <c r="DJ27" s="597"/>
      <c r="DK27" s="598"/>
      <c r="DL27" s="604">
        <v>5227534</v>
      </c>
      <c r="DM27" s="597"/>
      <c r="DN27" s="597"/>
      <c r="DO27" s="597"/>
      <c r="DP27" s="597"/>
      <c r="DQ27" s="597"/>
      <c r="DR27" s="597"/>
      <c r="DS27" s="597"/>
      <c r="DT27" s="597"/>
      <c r="DU27" s="597"/>
      <c r="DV27" s="598"/>
      <c r="DW27" s="601">
        <v>11.9</v>
      </c>
      <c r="DX27" s="630"/>
      <c r="DY27" s="630"/>
      <c r="DZ27" s="630"/>
      <c r="EA27" s="630"/>
      <c r="EB27" s="630"/>
      <c r="EC27" s="632"/>
    </row>
    <row r="28" spans="2:133" ht="11.25" customHeight="1" x14ac:dyDescent="0.15">
      <c r="B28" s="682" t="s">
        <v>295</v>
      </c>
      <c r="C28" s="683"/>
      <c r="D28" s="683"/>
      <c r="E28" s="683"/>
      <c r="F28" s="683"/>
      <c r="G28" s="683"/>
      <c r="H28" s="683"/>
      <c r="I28" s="683"/>
      <c r="J28" s="683"/>
      <c r="K28" s="683"/>
      <c r="L28" s="683"/>
      <c r="M28" s="683"/>
      <c r="N28" s="683"/>
      <c r="O28" s="683"/>
      <c r="P28" s="683"/>
      <c r="Q28" s="684"/>
      <c r="R28" s="596">
        <v>300</v>
      </c>
      <c r="S28" s="599"/>
      <c r="T28" s="599"/>
      <c r="U28" s="599"/>
      <c r="V28" s="599"/>
      <c r="W28" s="599"/>
      <c r="X28" s="599"/>
      <c r="Y28" s="600"/>
      <c r="Z28" s="653">
        <v>0</v>
      </c>
      <c r="AA28" s="653"/>
      <c r="AB28" s="653"/>
      <c r="AC28" s="653"/>
      <c r="AD28" s="654">
        <v>300</v>
      </c>
      <c r="AE28" s="654"/>
      <c r="AF28" s="654"/>
      <c r="AG28" s="654"/>
      <c r="AH28" s="654"/>
      <c r="AI28" s="654"/>
      <c r="AJ28" s="654"/>
      <c r="AK28" s="654"/>
      <c r="AL28" s="601">
        <v>0</v>
      </c>
      <c r="AM28" s="602"/>
      <c r="AN28" s="602"/>
      <c r="AO28" s="655"/>
      <c r="AP28" s="608"/>
      <c r="AQ28" s="609"/>
      <c r="AR28" s="609"/>
      <c r="AS28" s="609"/>
      <c r="AT28" s="609"/>
      <c r="AU28" s="609"/>
      <c r="AV28" s="609"/>
      <c r="AW28" s="609"/>
      <c r="AX28" s="609"/>
      <c r="AY28" s="609"/>
      <c r="AZ28" s="609"/>
      <c r="BA28" s="609"/>
      <c r="BB28" s="609"/>
      <c r="BC28" s="609"/>
      <c r="BD28" s="609"/>
      <c r="BE28" s="609"/>
      <c r="BF28" s="610"/>
      <c r="BG28" s="596"/>
      <c r="BH28" s="599"/>
      <c r="BI28" s="599"/>
      <c r="BJ28" s="599"/>
      <c r="BK28" s="599"/>
      <c r="BL28" s="599"/>
      <c r="BM28" s="599"/>
      <c r="BN28" s="600"/>
      <c r="BO28" s="653"/>
      <c r="BP28" s="653"/>
      <c r="BQ28" s="653"/>
      <c r="BR28" s="653"/>
      <c r="BS28" s="654"/>
      <c r="BT28" s="654"/>
      <c r="BU28" s="654"/>
      <c r="BV28" s="654"/>
      <c r="BW28" s="654"/>
      <c r="BX28" s="654"/>
      <c r="BY28" s="654"/>
      <c r="BZ28" s="654"/>
      <c r="CA28" s="654"/>
      <c r="CB28" s="681"/>
      <c r="CD28" s="593" t="s">
        <v>296</v>
      </c>
      <c r="CE28" s="594"/>
      <c r="CF28" s="594"/>
      <c r="CG28" s="594"/>
      <c r="CH28" s="594"/>
      <c r="CI28" s="594"/>
      <c r="CJ28" s="594"/>
      <c r="CK28" s="594"/>
      <c r="CL28" s="594"/>
      <c r="CM28" s="594"/>
      <c r="CN28" s="594"/>
      <c r="CO28" s="594"/>
      <c r="CP28" s="594"/>
      <c r="CQ28" s="595"/>
      <c r="CR28" s="596">
        <v>8539387</v>
      </c>
      <c r="CS28" s="599"/>
      <c r="CT28" s="599"/>
      <c r="CU28" s="599"/>
      <c r="CV28" s="599"/>
      <c r="CW28" s="599"/>
      <c r="CX28" s="599"/>
      <c r="CY28" s="600"/>
      <c r="CZ28" s="601">
        <v>10.4</v>
      </c>
      <c r="DA28" s="630"/>
      <c r="DB28" s="630"/>
      <c r="DC28" s="631"/>
      <c r="DD28" s="604">
        <v>8127948</v>
      </c>
      <c r="DE28" s="599"/>
      <c r="DF28" s="599"/>
      <c r="DG28" s="599"/>
      <c r="DH28" s="599"/>
      <c r="DI28" s="599"/>
      <c r="DJ28" s="599"/>
      <c r="DK28" s="600"/>
      <c r="DL28" s="604">
        <v>8127948</v>
      </c>
      <c r="DM28" s="599"/>
      <c r="DN28" s="599"/>
      <c r="DO28" s="599"/>
      <c r="DP28" s="599"/>
      <c r="DQ28" s="599"/>
      <c r="DR28" s="599"/>
      <c r="DS28" s="599"/>
      <c r="DT28" s="599"/>
      <c r="DU28" s="599"/>
      <c r="DV28" s="600"/>
      <c r="DW28" s="601">
        <v>18.399999999999999</v>
      </c>
      <c r="DX28" s="630"/>
      <c r="DY28" s="630"/>
      <c r="DZ28" s="630"/>
      <c r="EA28" s="630"/>
      <c r="EB28" s="630"/>
      <c r="EC28" s="632"/>
    </row>
    <row r="29" spans="2:133" ht="11.25" customHeight="1" x14ac:dyDescent="0.15">
      <c r="B29" s="593" t="s">
        <v>297</v>
      </c>
      <c r="C29" s="594"/>
      <c r="D29" s="594"/>
      <c r="E29" s="594"/>
      <c r="F29" s="594"/>
      <c r="G29" s="594"/>
      <c r="H29" s="594"/>
      <c r="I29" s="594"/>
      <c r="J29" s="594"/>
      <c r="K29" s="594"/>
      <c r="L29" s="594"/>
      <c r="M29" s="594"/>
      <c r="N29" s="594"/>
      <c r="O29" s="594"/>
      <c r="P29" s="594"/>
      <c r="Q29" s="595"/>
      <c r="R29" s="596">
        <v>6366733</v>
      </c>
      <c r="S29" s="599"/>
      <c r="T29" s="599"/>
      <c r="U29" s="599"/>
      <c r="V29" s="599"/>
      <c r="W29" s="599"/>
      <c r="X29" s="599"/>
      <c r="Y29" s="600"/>
      <c r="Z29" s="653">
        <v>7.7</v>
      </c>
      <c r="AA29" s="653"/>
      <c r="AB29" s="653"/>
      <c r="AC29" s="653"/>
      <c r="AD29" s="654" t="s">
        <v>123</v>
      </c>
      <c r="AE29" s="654"/>
      <c r="AF29" s="654"/>
      <c r="AG29" s="654"/>
      <c r="AH29" s="654"/>
      <c r="AI29" s="654"/>
      <c r="AJ29" s="654"/>
      <c r="AK29" s="654"/>
      <c r="AL29" s="601" t="s">
        <v>123</v>
      </c>
      <c r="AM29" s="602"/>
      <c r="AN29" s="602"/>
      <c r="AO29" s="655"/>
      <c r="AP29" s="665" t="s">
        <v>215</v>
      </c>
      <c r="AQ29" s="666"/>
      <c r="AR29" s="666"/>
      <c r="AS29" s="666"/>
      <c r="AT29" s="666"/>
      <c r="AU29" s="666"/>
      <c r="AV29" s="666"/>
      <c r="AW29" s="666"/>
      <c r="AX29" s="666"/>
      <c r="AY29" s="666"/>
      <c r="AZ29" s="666"/>
      <c r="BA29" s="666"/>
      <c r="BB29" s="666"/>
      <c r="BC29" s="666"/>
      <c r="BD29" s="666"/>
      <c r="BE29" s="666"/>
      <c r="BF29" s="667"/>
      <c r="BG29" s="665" t="s">
        <v>298</v>
      </c>
      <c r="BH29" s="679"/>
      <c r="BI29" s="679"/>
      <c r="BJ29" s="679"/>
      <c r="BK29" s="679"/>
      <c r="BL29" s="679"/>
      <c r="BM29" s="679"/>
      <c r="BN29" s="679"/>
      <c r="BO29" s="679"/>
      <c r="BP29" s="679"/>
      <c r="BQ29" s="680"/>
      <c r="BR29" s="665" t="s">
        <v>299</v>
      </c>
      <c r="BS29" s="679"/>
      <c r="BT29" s="679"/>
      <c r="BU29" s="679"/>
      <c r="BV29" s="679"/>
      <c r="BW29" s="679"/>
      <c r="BX29" s="679"/>
      <c r="BY29" s="679"/>
      <c r="BZ29" s="679"/>
      <c r="CA29" s="679"/>
      <c r="CB29" s="680"/>
      <c r="CD29" s="624" t="s">
        <v>300</v>
      </c>
      <c r="CE29" s="625"/>
      <c r="CF29" s="593" t="s">
        <v>301</v>
      </c>
      <c r="CG29" s="594"/>
      <c r="CH29" s="594"/>
      <c r="CI29" s="594"/>
      <c r="CJ29" s="594"/>
      <c r="CK29" s="594"/>
      <c r="CL29" s="594"/>
      <c r="CM29" s="594"/>
      <c r="CN29" s="594"/>
      <c r="CO29" s="594"/>
      <c r="CP29" s="594"/>
      <c r="CQ29" s="595"/>
      <c r="CR29" s="596">
        <v>8538541</v>
      </c>
      <c r="CS29" s="597"/>
      <c r="CT29" s="597"/>
      <c r="CU29" s="597"/>
      <c r="CV29" s="597"/>
      <c r="CW29" s="597"/>
      <c r="CX29" s="597"/>
      <c r="CY29" s="598"/>
      <c r="CZ29" s="601">
        <v>10.4</v>
      </c>
      <c r="DA29" s="630"/>
      <c r="DB29" s="630"/>
      <c r="DC29" s="631"/>
      <c r="DD29" s="604">
        <v>8127102</v>
      </c>
      <c r="DE29" s="597"/>
      <c r="DF29" s="597"/>
      <c r="DG29" s="597"/>
      <c r="DH29" s="597"/>
      <c r="DI29" s="597"/>
      <c r="DJ29" s="597"/>
      <c r="DK29" s="598"/>
      <c r="DL29" s="604">
        <v>8127102</v>
      </c>
      <c r="DM29" s="597"/>
      <c r="DN29" s="597"/>
      <c r="DO29" s="597"/>
      <c r="DP29" s="597"/>
      <c r="DQ29" s="597"/>
      <c r="DR29" s="597"/>
      <c r="DS29" s="597"/>
      <c r="DT29" s="597"/>
      <c r="DU29" s="597"/>
      <c r="DV29" s="598"/>
      <c r="DW29" s="601">
        <v>18.399999999999999</v>
      </c>
      <c r="DX29" s="630"/>
      <c r="DY29" s="630"/>
      <c r="DZ29" s="630"/>
      <c r="EA29" s="630"/>
      <c r="EB29" s="630"/>
      <c r="EC29" s="632"/>
    </row>
    <row r="30" spans="2:133" ht="11.25" customHeight="1" x14ac:dyDescent="0.15">
      <c r="B30" s="593" t="s">
        <v>302</v>
      </c>
      <c r="C30" s="594"/>
      <c r="D30" s="594"/>
      <c r="E30" s="594"/>
      <c r="F30" s="594"/>
      <c r="G30" s="594"/>
      <c r="H30" s="594"/>
      <c r="I30" s="594"/>
      <c r="J30" s="594"/>
      <c r="K30" s="594"/>
      <c r="L30" s="594"/>
      <c r="M30" s="594"/>
      <c r="N30" s="594"/>
      <c r="O30" s="594"/>
      <c r="P30" s="594"/>
      <c r="Q30" s="595"/>
      <c r="R30" s="596">
        <v>314103</v>
      </c>
      <c r="S30" s="599"/>
      <c r="T30" s="599"/>
      <c r="U30" s="599"/>
      <c r="V30" s="599"/>
      <c r="W30" s="599"/>
      <c r="X30" s="599"/>
      <c r="Y30" s="600"/>
      <c r="Z30" s="653">
        <v>0.4</v>
      </c>
      <c r="AA30" s="653"/>
      <c r="AB30" s="653"/>
      <c r="AC30" s="653"/>
      <c r="AD30" s="654">
        <v>1479</v>
      </c>
      <c r="AE30" s="654"/>
      <c r="AF30" s="654"/>
      <c r="AG30" s="654"/>
      <c r="AH30" s="654"/>
      <c r="AI30" s="654"/>
      <c r="AJ30" s="654"/>
      <c r="AK30" s="654"/>
      <c r="AL30" s="601">
        <v>0</v>
      </c>
      <c r="AM30" s="602"/>
      <c r="AN30" s="602"/>
      <c r="AO30" s="655"/>
      <c r="AP30" s="674" t="s">
        <v>303</v>
      </c>
      <c r="AQ30" s="675"/>
      <c r="AR30" s="675"/>
      <c r="AS30" s="675"/>
      <c r="AT30" s="676" t="s">
        <v>304</v>
      </c>
      <c r="AU30" s="198"/>
      <c r="AV30" s="198"/>
      <c r="AW30" s="198"/>
      <c r="AX30" s="662" t="s">
        <v>180</v>
      </c>
      <c r="AY30" s="663"/>
      <c r="AZ30" s="663"/>
      <c r="BA30" s="663"/>
      <c r="BB30" s="663"/>
      <c r="BC30" s="663"/>
      <c r="BD30" s="663"/>
      <c r="BE30" s="663"/>
      <c r="BF30" s="664"/>
      <c r="BG30" s="670">
        <v>98.7</v>
      </c>
      <c r="BH30" s="671"/>
      <c r="BI30" s="671"/>
      <c r="BJ30" s="671"/>
      <c r="BK30" s="671"/>
      <c r="BL30" s="671"/>
      <c r="BM30" s="672">
        <v>93.6</v>
      </c>
      <c r="BN30" s="671"/>
      <c r="BO30" s="671"/>
      <c r="BP30" s="671"/>
      <c r="BQ30" s="673"/>
      <c r="BR30" s="670">
        <v>98.4</v>
      </c>
      <c r="BS30" s="671"/>
      <c r="BT30" s="671"/>
      <c r="BU30" s="671"/>
      <c r="BV30" s="671"/>
      <c r="BW30" s="671"/>
      <c r="BX30" s="672">
        <v>92.8</v>
      </c>
      <c r="BY30" s="671"/>
      <c r="BZ30" s="671"/>
      <c r="CA30" s="671"/>
      <c r="CB30" s="673"/>
      <c r="CD30" s="626"/>
      <c r="CE30" s="627"/>
      <c r="CF30" s="593" t="s">
        <v>305</v>
      </c>
      <c r="CG30" s="594"/>
      <c r="CH30" s="594"/>
      <c r="CI30" s="594"/>
      <c r="CJ30" s="594"/>
      <c r="CK30" s="594"/>
      <c r="CL30" s="594"/>
      <c r="CM30" s="594"/>
      <c r="CN30" s="594"/>
      <c r="CO30" s="594"/>
      <c r="CP30" s="594"/>
      <c r="CQ30" s="595"/>
      <c r="CR30" s="596">
        <v>7850631</v>
      </c>
      <c r="CS30" s="599"/>
      <c r="CT30" s="599"/>
      <c r="CU30" s="599"/>
      <c r="CV30" s="599"/>
      <c r="CW30" s="599"/>
      <c r="CX30" s="599"/>
      <c r="CY30" s="600"/>
      <c r="CZ30" s="601">
        <v>9.6</v>
      </c>
      <c r="DA30" s="630"/>
      <c r="DB30" s="630"/>
      <c r="DC30" s="631"/>
      <c r="DD30" s="604">
        <v>7481028</v>
      </c>
      <c r="DE30" s="599"/>
      <c r="DF30" s="599"/>
      <c r="DG30" s="599"/>
      <c r="DH30" s="599"/>
      <c r="DI30" s="599"/>
      <c r="DJ30" s="599"/>
      <c r="DK30" s="600"/>
      <c r="DL30" s="604">
        <v>7481028</v>
      </c>
      <c r="DM30" s="599"/>
      <c r="DN30" s="599"/>
      <c r="DO30" s="599"/>
      <c r="DP30" s="599"/>
      <c r="DQ30" s="599"/>
      <c r="DR30" s="599"/>
      <c r="DS30" s="599"/>
      <c r="DT30" s="599"/>
      <c r="DU30" s="599"/>
      <c r="DV30" s="600"/>
      <c r="DW30" s="601">
        <v>17</v>
      </c>
      <c r="DX30" s="630"/>
      <c r="DY30" s="630"/>
      <c r="DZ30" s="630"/>
      <c r="EA30" s="630"/>
      <c r="EB30" s="630"/>
      <c r="EC30" s="632"/>
    </row>
    <row r="31" spans="2:133" ht="11.25" customHeight="1" x14ac:dyDescent="0.15">
      <c r="B31" s="593" t="s">
        <v>306</v>
      </c>
      <c r="C31" s="594"/>
      <c r="D31" s="594"/>
      <c r="E31" s="594"/>
      <c r="F31" s="594"/>
      <c r="G31" s="594"/>
      <c r="H31" s="594"/>
      <c r="I31" s="594"/>
      <c r="J31" s="594"/>
      <c r="K31" s="594"/>
      <c r="L31" s="594"/>
      <c r="M31" s="594"/>
      <c r="N31" s="594"/>
      <c r="O31" s="594"/>
      <c r="P31" s="594"/>
      <c r="Q31" s="595"/>
      <c r="R31" s="596">
        <v>243240</v>
      </c>
      <c r="S31" s="599"/>
      <c r="T31" s="599"/>
      <c r="U31" s="599"/>
      <c r="V31" s="599"/>
      <c r="W31" s="599"/>
      <c r="X31" s="599"/>
      <c r="Y31" s="600"/>
      <c r="Z31" s="653">
        <v>0.3</v>
      </c>
      <c r="AA31" s="653"/>
      <c r="AB31" s="653"/>
      <c r="AC31" s="653"/>
      <c r="AD31" s="654" t="s">
        <v>238</v>
      </c>
      <c r="AE31" s="654"/>
      <c r="AF31" s="654"/>
      <c r="AG31" s="654"/>
      <c r="AH31" s="654"/>
      <c r="AI31" s="654"/>
      <c r="AJ31" s="654"/>
      <c r="AK31" s="654"/>
      <c r="AL31" s="601" t="s">
        <v>123</v>
      </c>
      <c r="AM31" s="602"/>
      <c r="AN31" s="602"/>
      <c r="AO31" s="655"/>
      <c r="AP31" s="638"/>
      <c r="AQ31" s="639"/>
      <c r="AR31" s="639"/>
      <c r="AS31" s="639"/>
      <c r="AT31" s="677"/>
      <c r="AU31" s="194" t="s">
        <v>307</v>
      </c>
      <c r="AX31" s="593" t="s">
        <v>308</v>
      </c>
      <c r="AY31" s="594"/>
      <c r="AZ31" s="594"/>
      <c r="BA31" s="594"/>
      <c r="BB31" s="594"/>
      <c r="BC31" s="594"/>
      <c r="BD31" s="594"/>
      <c r="BE31" s="594"/>
      <c r="BF31" s="595"/>
      <c r="BG31" s="669">
        <v>98.9</v>
      </c>
      <c r="BH31" s="597"/>
      <c r="BI31" s="597"/>
      <c r="BJ31" s="597"/>
      <c r="BK31" s="597"/>
      <c r="BL31" s="597"/>
      <c r="BM31" s="602">
        <v>94.8</v>
      </c>
      <c r="BN31" s="597"/>
      <c r="BO31" s="597"/>
      <c r="BP31" s="597"/>
      <c r="BQ31" s="636"/>
      <c r="BR31" s="669">
        <v>98.7</v>
      </c>
      <c r="BS31" s="597"/>
      <c r="BT31" s="597"/>
      <c r="BU31" s="597"/>
      <c r="BV31" s="597"/>
      <c r="BW31" s="597"/>
      <c r="BX31" s="602">
        <v>94</v>
      </c>
      <c r="BY31" s="597"/>
      <c r="BZ31" s="597"/>
      <c r="CA31" s="597"/>
      <c r="CB31" s="636"/>
      <c r="CD31" s="626"/>
      <c r="CE31" s="627"/>
      <c r="CF31" s="593" t="s">
        <v>309</v>
      </c>
      <c r="CG31" s="594"/>
      <c r="CH31" s="594"/>
      <c r="CI31" s="594"/>
      <c r="CJ31" s="594"/>
      <c r="CK31" s="594"/>
      <c r="CL31" s="594"/>
      <c r="CM31" s="594"/>
      <c r="CN31" s="594"/>
      <c r="CO31" s="594"/>
      <c r="CP31" s="594"/>
      <c r="CQ31" s="595"/>
      <c r="CR31" s="596">
        <v>687910</v>
      </c>
      <c r="CS31" s="597"/>
      <c r="CT31" s="597"/>
      <c r="CU31" s="597"/>
      <c r="CV31" s="597"/>
      <c r="CW31" s="597"/>
      <c r="CX31" s="597"/>
      <c r="CY31" s="598"/>
      <c r="CZ31" s="601">
        <v>0.8</v>
      </c>
      <c r="DA31" s="630"/>
      <c r="DB31" s="630"/>
      <c r="DC31" s="631"/>
      <c r="DD31" s="604">
        <v>646074</v>
      </c>
      <c r="DE31" s="597"/>
      <c r="DF31" s="597"/>
      <c r="DG31" s="597"/>
      <c r="DH31" s="597"/>
      <c r="DI31" s="597"/>
      <c r="DJ31" s="597"/>
      <c r="DK31" s="598"/>
      <c r="DL31" s="604">
        <v>646074</v>
      </c>
      <c r="DM31" s="597"/>
      <c r="DN31" s="597"/>
      <c r="DO31" s="597"/>
      <c r="DP31" s="597"/>
      <c r="DQ31" s="597"/>
      <c r="DR31" s="597"/>
      <c r="DS31" s="597"/>
      <c r="DT31" s="597"/>
      <c r="DU31" s="597"/>
      <c r="DV31" s="598"/>
      <c r="DW31" s="601">
        <v>1.5</v>
      </c>
      <c r="DX31" s="630"/>
      <c r="DY31" s="630"/>
      <c r="DZ31" s="630"/>
      <c r="EA31" s="630"/>
      <c r="EB31" s="630"/>
      <c r="EC31" s="632"/>
    </row>
    <row r="32" spans="2:133" ht="11.25" customHeight="1" x14ac:dyDescent="0.15">
      <c r="B32" s="593" t="s">
        <v>310</v>
      </c>
      <c r="C32" s="594"/>
      <c r="D32" s="594"/>
      <c r="E32" s="594"/>
      <c r="F32" s="594"/>
      <c r="G32" s="594"/>
      <c r="H32" s="594"/>
      <c r="I32" s="594"/>
      <c r="J32" s="594"/>
      <c r="K32" s="594"/>
      <c r="L32" s="594"/>
      <c r="M32" s="594"/>
      <c r="N32" s="594"/>
      <c r="O32" s="594"/>
      <c r="P32" s="594"/>
      <c r="Q32" s="595"/>
      <c r="R32" s="596">
        <v>1222167</v>
      </c>
      <c r="S32" s="599"/>
      <c r="T32" s="599"/>
      <c r="U32" s="599"/>
      <c r="V32" s="599"/>
      <c r="W32" s="599"/>
      <c r="X32" s="599"/>
      <c r="Y32" s="600"/>
      <c r="Z32" s="653">
        <v>1.5</v>
      </c>
      <c r="AA32" s="653"/>
      <c r="AB32" s="653"/>
      <c r="AC32" s="653"/>
      <c r="AD32" s="654" t="s">
        <v>123</v>
      </c>
      <c r="AE32" s="654"/>
      <c r="AF32" s="654"/>
      <c r="AG32" s="654"/>
      <c r="AH32" s="654"/>
      <c r="AI32" s="654"/>
      <c r="AJ32" s="654"/>
      <c r="AK32" s="654"/>
      <c r="AL32" s="601" t="s">
        <v>123</v>
      </c>
      <c r="AM32" s="602"/>
      <c r="AN32" s="602"/>
      <c r="AO32" s="655"/>
      <c r="AP32" s="640"/>
      <c r="AQ32" s="641"/>
      <c r="AR32" s="641"/>
      <c r="AS32" s="641"/>
      <c r="AT32" s="678"/>
      <c r="AU32" s="199"/>
      <c r="AV32" s="199"/>
      <c r="AW32" s="199"/>
      <c r="AX32" s="608" t="s">
        <v>311</v>
      </c>
      <c r="AY32" s="609"/>
      <c r="AZ32" s="609"/>
      <c r="BA32" s="609"/>
      <c r="BB32" s="609"/>
      <c r="BC32" s="609"/>
      <c r="BD32" s="609"/>
      <c r="BE32" s="609"/>
      <c r="BF32" s="610"/>
      <c r="BG32" s="668">
        <v>98.4</v>
      </c>
      <c r="BH32" s="612"/>
      <c r="BI32" s="612"/>
      <c r="BJ32" s="612"/>
      <c r="BK32" s="612"/>
      <c r="BL32" s="612"/>
      <c r="BM32" s="651">
        <v>92.1</v>
      </c>
      <c r="BN32" s="612"/>
      <c r="BO32" s="612"/>
      <c r="BP32" s="612"/>
      <c r="BQ32" s="646"/>
      <c r="BR32" s="668">
        <v>98</v>
      </c>
      <c r="BS32" s="612"/>
      <c r="BT32" s="612"/>
      <c r="BU32" s="612"/>
      <c r="BV32" s="612"/>
      <c r="BW32" s="612"/>
      <c r="BX32" s="651">
        <v>91.1</v>
      </c>
      <c r="BY32" s="612"/>
      <c r="BZ32" s="612"/>
      <c r="CA32" s="612"/>
      <c r="CB32" s="646"/>
      <c r="CD32" s="628"/>
      <c r="CE32" s="629"/>
      <c r="CF32" s="593" t="s">
        <v>312</v>
      </c>
      <c r="CG32" s="594"/>
      <c r="CH32" s="594"/>
      <c r="CI32" s="594"/>
      <c r="CJ32" s="594"/>
      <c r="CK32" s="594"/>
      <c r="CL32" s="594"/>
      <c r="CM32" s="594"/>
      <c r="CN32" s="594"/>
      <c r="CO32" s="594"/>
      <c r="CP32" s="594"/>
      <c r="CQ32" s="595"/>
      <c r="CR32" s="596">
        <v>846</v>
      </c>
      <c r="CS32" s="599"/>
      <c r="CT32" s="599"/>
      <c r="CU32" s="599"/>
      <c r="CV32" s="599"/>
      <c r="CW32" s="599"/>
      <c r="CX32" s="599"/>
      <c r="CY32" s="600"/>
      <c r="CZ32" s="601">
        <v>0</v>
      </c>
      <c r="DA32" s="630"/>
      <c r="DB32" s="630"/>
      <c r="DC32" s="631"/>
      <c r="DD32" s="604">
        <v>846</v>
      </c>
      <c r="DE32" s="599"/>
      <c r="DF32" s="599"/>
      <c r="DG32" s="599"/>
      <c r="DH32" s="599"/>
      <c r="DI32" s="599"/>
      <c r="DJ32" s="599"/>
      <c r="DK32" s="600"/>
      <c r="DL32" s="604">
        <v>846</v>
      </c>
      <c r="DM32" s="599"/>
      <c r="DN32" s="599"/>
      <c r="DO32" s="599"/>
      <c r="DP32" s="599"/>
      <c r="DQ32" s="599"/>
      <c r="DR32" s="599"/>
      <c r="DS32" s="599"/>
      <c r="DT32" s="599"/>
      <c r="DU32" s="599"/>
      <c r="DV32" s="600"/>
      <c r="DW32" s="601">
        <v>0</v>
      </c>
      <c r="DX32" s="630"/>
      <c r="DY32" s="630"/>
      <c r="DZ32" s="630"/>
      <c r="EA32" s="630"/>
      <c r="EB32" s="630"/>
      <c r="EC32" s="632"/>
    </row>
    <row r="33" spans="2:133" ht="11.25" customHeight="1" x14ac:dyDescent="0.15">
      <c r="B33" s="593" t="s">
        <v>313</v>
      </c>
      <c r="C33" s="594"/>
      <c r="D33" s="594"/>
      <c r="E33" s="594"/>
      <c r="F33" s="594"/>
      <c r="G33" s="594"/>
      <c r="H33" s="594"/>
      <c r="I33" s="594"/>
      <c r="J33" s="594"/>
      <c r="K33" s="594"/>
      <c r="L33" s="594"/>
      <c r="M33" s="594"/>
      <c r="N33" s="594"/>
      <c r="O33" s="594"/>
      <c r="P33" s="594"/>
      <c r="Q33" s="595"/>
      <c r="R33" s="596">
        <v>1240555</v>
      </c>
      <c r="S33" s="599"/>
      <c r="T33" s="599"/>
      <c r="U33" s="599"/>
      <c r="V33" s="599"/>
      <c r="W33" s="599"/>
      <c r="X33" s="599"/>
      <c r="Y33" s="600"/>
      <c r="Z33" s="653">
        <v>1.5</v>
      </c>
      <c r="AA33" s="653"/>
      <c r="AB33" s="653"/>
      <c r="AC33" s="653"/>
      <c r="AD33" s="654" t="s">
        <v>123</v>
      </c>
      <c r="AE33" s="654"/>
      <c r="AF33" s="654"/>
      <c r="AG33" s="654"/>
      <c r="AH33" s="654"/>
      <c r="AI33" s="654"/>
      <c r="AJ33" s="654"/>
      <c r="AK33" s="654"/>
      <c r="AL33" s="601" t="s">
        <v>238</v>
      </c>
      <c r="AM33" s="602"/>
      <c r="AN33" s="602"/>
      <c r="AO33" s="655"/>
      <c r="AP33" s="202"/>
      <c r="AQ33" s="203"/>
      <c r="AS33" s="198"/>
      <c r="AT33" s="198"/>
      <c r="AU33" s="198"/>
      <c r="AV33" s="198"/>
      <c r="AW33" s="198"/>
      <c r="AX33" s="198"/>
      <c r="AY33" s="198"/>
      <c r="AZ33" s="198"/>
      <c r="BA33" s="198"/>
      <c r="BB33" s="198"/>
      <c r="BC33" s="198"/>
      <c r="BD33" s="198"/>
      <c r="BE33" s="198"/>
      <c r="BF33" s="198"/>
      <c r="BG33" s="203"/>
      <c r="BH33" s="203"/>
      <c r="BI33" s="203"/>
      <c r="BJ33" s="203"/>
      <c r="BK33" s="203"/>
      <c r="BL33" s="203"/>
      <c r="BM33" s="203"/>
      <c r="BN33" s="203"/>
      <c r="BO33" s="203"/>
      <c r="BP33" s="203"/>
      <c r="BQ33" s="203"/>
      <c r="BR33" s="203"/>
      <c r="BS33" s="203"/>
      <c r="BT33" s="203"/>
      <c r="BU33" s="203"/>
      <c r="BV33" s="203"/>
      <c r="BW33" s="203"/>
      <c r="BX33" s="203"/>
      <c r="BY33" s="203"/>
      <c r="BZ33" s="203"/>
      <c r="CA33" s="203"/>
      <c r="CB33" s="203"/>
      <c r="CD33" s="593" t="s">
        <v>314</v>
      </c>
      <c r="CE33" s="594"/>
      <c r="CF33" s="594"/>
      <c r="CG33" s="594"/>
      <c r="CH33" s="594"/>
      <c r="CI33" s="594"/>
      <c r="CJ33" s="594"/>
      <c r="CK33" s="594"/>
      <c r="CL33" s="594"/>
      <c r="CM33" s="594"/>
      <c r="CN33" s="594"/>
      <c r="CO33" s="594"/>
      <c r="CP33" s="594"/>
      <c r="CQ33" s="595"/>
      <c r="CR33" s="596">
        <v>30368004</v>
      </c>
      <c r="CS33" s="597"/>
      <c r="CT33" s="597"/>
      <c r="CU33" s="597"/>
      <c r="CV33" s="597"/>
      <c r="CW33" s="597"/>
      <c r="CX33" s="597"/>
      <c r="CY33" s="598"/>
      <c r="CZ33" s="601">
        <v>37.1</v>
      </c>
      <c r="DA33" s="630"/>
      <c r="DB33" s="630"/>
      <c r="DC33" s="631"/>
      <c r="DD33" s="604">
        <v>23579845</v>
      </c>
      <c r="DE33" s="597"/>
      <c r="DF33" s="597"/>
      <c r="DG33" s="597"/>
      <c r="DH33" s="597"/>
      <c r="DI33" s="597"/>
      <c r="DJ33" s="597"/>
      <c r="DK33" s="598"/>
      <c r="DL33" s="604">
        <v>20549750</v>
      </c>
      <c r="DM33" s="597"/>
      <c r="DN33" s="597"/>
      <c r="DO33" s="597"/>
      <c r="DP33" s="597"/>
      <c r="DQ33" s="597"/>
      <c r="DR33" s="597"/>
      <c r="DS33" s="597"/>
      <c r="DT33" s="597"/>
      <c r="DU33" s="597"/>
      <c r="DV33" s="598"/>
      <c r="DW33" s="601">
        <v>46.6</v>
      </c>
      <c r="DX33" s="630"/>
      <c r="DY33" s="630"/>
      <c r="DZ33" s="630"/>
      <c r="EA33" s="630"/>
      <c r="EB33" s="630"/>
      <c r="EC33" s="632"/>
    </row>
    <row r="34" spans="2:133" ht="11.25" customHeight="1" x14ac:dyDescent="0.15">
      <c r="B34" s="593" t="s">
        <v>315</v>
      </c>
      <c r="C34" s="594"/>
      <c r="D34" s="594"/>
      <c r="E34" s="594"/>
      <c r="F34" s="594"/>
      <c r="G34" s="594"/>
      <c r="H34" s="594"/>
      <c r="I34" s="594"/>
      <c r="J34" s="594"/>
      <c r="K34" s="594"/>
      <c r="L34" s="594"/>
      <c r="M34" s="594"/>
      <c r="N34" s="594"/>
      <c r="O34" s="594"/>
      <c r="P34" s="594"/>
      <c r="Q34" s="595"/>
      <c r="R34" s="596">
        <v>2851301</v>
      </c>
      <c r="S34" s="599"/>
      <c r="T34" s="599"/>
      <c r="U34" s="599"/>
      <c r="V34" s="599"/>
      <c r="W34" s="599"/>
      <c r="X34" s="599"/>
      <c r="Y34" s="600"/>
      <c r="Z34" s="653">
        <v>3.4</v>
      </c>
      <c r="AA34" s="653"/>
      <c r="AB34" s="653"/>
      <c r="AC34" s="653"/>
      <c r="AD34" s="654">
        <v>833</v>
      </c>
      <c r="AE34" s="654"/>
      <c r="AF34" s="654"/>
      <c r="AG34" s="654"/>
      <c r="AH34" s="654"/>
      <c r="AI34" s="654"/>
      <c r="AJ34" s="654"/>
      <c r="AK34" s="654"/>
      <c r="AL34" s="601">
        <v>0</v>
      </c>
      <c r="AM34" s="602"/>
      <c r="AN34" s="602"/>
      <c r="AO34" s="655"/>
      <c r="AP34" s="204"/>
      <c r="AQ34" s="665" t="s">
        <v>316</v>
      </c>
      <c r="AR34" s="666"/>
      <c r="AS34" s="666"/>
      <c r="AT34" s="666"/>
      <c r="AU34" s="666"/>
      <c r="AV34" s="666"/>
      <c r="AW34" s="666"/>
      <c r="AX34" s="666"/>
      <c r="AY34" s="666"/>
      <c r="AZ34" s="666"/>
      <c r="BA34" s="666"/>
      <c r="BB34" s="666"/>
      <c r="BC34" s="666"/>
      <c r="BD34" s="666"/>
      <c r="BE34" s="666"/>
      <c r="BF34" s="667"/>
      <c r="BG34" s="665" t="s">
        <v>317</v>
      </c>
      <c r="BH34" s="666"/>
      <c r="BI34" s="666"/>
      <c r="BJ34" s="666"/>
      <c r="BK34" s="666"/>
      <c r="BL34" s="666"/>
      <c r="BM34" s="666"/>
      <c r="BN34" s="666"/>
      <c r="BO34" s="666"/>
      <c r="BP34" s="666"/>
      <c r="BQ34" s="666"/>
      <c r="BR34" s="666"/>
      <c r="BS34" s="666"/>
      <c r="BT34" s="666"/>
      <c r="BU34" s="666"/>
      <c r="BV34" s="666"/>
      <c r="BW34" s="666"/>
      <c r="BX34" s="666"/>
      <c r="BY34" s="666"/>
      <c r="BZ34" s="666"/>
      <c r="CA34" s="666"/>
      <c r="CB34" s="667"/>
      <c r="CD34" s="593" t="s">
        <v>318</v>
      </c>
      <c r="CE34" s="594"/>
      <c r="CF34" s="594"/>
      <c r="CG34" s="594"/>
      <c r="CH34" s="594"/>
      <c r="CI34" s="594"/>
      <c r="CJ34" s="594"/>
      <c r="CK34" s="594"/>
      <c r="CL34" s="594"/>
      <c r="CM34" s="594"/>
      <c r="CN34" s="594"/>
      <c r="CO34" s="594"/>
      <c r="CP34" s="594"/>
      <c r="CQ34" s="595"/>
      <c r="CR34" s="596">
        <v>10030724</v>
      </c>
      <c r="CS34" s="599"/>
      <c r="CT34" s="599"/>
      <c r="CU34" s="599"/>
      <c r="CV34" s="599"/>
      <c r="CW34" s="599"/>
      <c r="CX34" s="599"/>
      <c r="CY34" s="600"/>
      <c r="CZ34" s="601">
        <v>12.2</v>
      </c>
      <c r="DA34" s="630"/>
      <c r="DB34" s="630"/>
      <c r="DC34" s="631"/>
      <c r="DD34" s="604">
        <v>7390431</v>
      </c>
      <c r="DE34" s="599"/>
      <c r="DF34" s="599"/>
      <c r="DG34" s="599"/>
      <c r="DH34" s="599"/>
      <c r="DI34" s="599"/>
      <c r="DJ34" s="599"/>
      <c r="DK34" s="600"/>
      <c r="DL34" s="604">
        <v>7162622</v>
      </c>
      <c r="DM34" s="599"/>
      <c r="DN34" s="599"/>
      <c r="DO34" s="599"/>
      <c r="DP34" s="599"/>
      <c r="DQ34" s="599"/>
      <c r="DR34" s="599"/>
      <c r="DS34" s="599"/>
      <c r="DT34" s="599"/>
      <c r="DU34" s="599"/>
      <c r="DV34" s="600"/>
      <c r="DW34" s="601">
        <v>16.3</v>
      </c>
      <c r="DX34" s="630"/>
      <c r="DY34" s="630"/>
      <c r="DZ34" s="630"/>
      <c r="EA34" s="630"/>
      <c r="EB34" s="630"/>
      <c r="EC34" s="632"/>
    </row>
    <row r="35" spans="2:133" ht="11.25" customHeight="1" x14ac:dyDescent="0.15">
      <c r="B35" s="593" t="s">
        <v>319</v>
      </c>
      <c r="C35" s="594"/>
      <c r="D35" s="594"/>
      <c r="E35" s="594"/>
      <c r="F35" s="594"/>
      <c r="G35" s="594"/>
      <c r="H35" s="594"/>
      <c r="I35" s="594"/>
      <c r="J35" s="594"/>
      <c r="K35" s="594"/>
      <c r="L35" s="594"/>
      <c r="M35" s="594"/>
      <c r="N35" s="594"/>
      <c r="O35" s="594"/>
      <c r="P35" s="594"/>
      <c r="Q35" s="595"/>
      <c r="R35" s="596">
        <v>8905100</v>
      </c>
      <c r="S35" s="599"/>
      <c r="T35" s="599"/>
      <c r="U35" s="599"/>
      <c r="V35" s="599"/>
      <c r="W35" s="599"/>
      <c r="X35" s="599"/>
      <c r="Y35" s="600"/>
      <c r="Z35" s="653">
        <v>10.8</v>
      </c>
      <c r="AA35" s="653"/>
      <c r="AB35" s="653"/>
      <c r="AC35" s="653"/>
      <c r="AD35" s="654" t="s">
        <v>123</v>
      </c>
      <c r="AE35" s="654"/>
      <c r="AF35" s="654"/>
      <c r="AG35" s="654"/>
      <c r="AH35" s="654"/>
      <c r="AI35" s="654"/>
      <c r="AJ35" s="654"/>
      <c r="AK35" s="654"/>
      <c r="AL35" s="601" t="s">
        <v>237</v>
      </c>
      <c r="AM35" s="602"/>
      <c r="AN35" s="602"/>
      <c r="AO35" s="655"/>
      <c r="AP35" s="204"/>
      <c r="AQ35" s="659" t="s">
        <v>320</v>
      </c>
      <c r="AR35" s="660"/>
      <c r="AS35" s="660"/>
      <c r="AT35" s="660"/>
      <c r="AU35" s="660"/>
      <c r="AV35" s="660"/>
      <c r="AW35" s="660"/>
      <c r="AX35" s="660"/>
      <c r="AY35" s="661"/>
      <c r="AZ35" s="656">
        <v>10244762</v>
      </c>
      <c r="BA35" s="657"/>
      <c r="BB35" s="657"/>
      <c r="BC35" s="657"/>
      <c r="BD35" s="657"/>
      <c r="BE35" s="657"/>
      <c r="BF35" s="658"/>
      <c r="BG35" s="662" t="s">
        <v>321</v>
      </c>
      <c r="BH35" s="663"/>
      <c r="BI35" s="663"/>
      <c r="BJ35" s="663"/>
      <c r="BK35" s="663"/>
      <c r="BL35" s="663"/>
      <c r="BM35" s="663"/>
      <c r="BN35" s="663"/>
      <c r="BO35" s="663"/>
      <c r="BP35" s="663"/>
      <c r="BQ35" s="663"/>
      <c r="BR35" s="663"/>
      <c r="BS35" s="663"/>
      <c r="BT35" s="663"/>
      <c r="BU35" s="664"/>
      <c r="BV35" s="656">
        <v>1873</v>
      </c>
      <c r="BW35" s="657"/>
      <c r="BX35" s="657"/>
      <c r="BY35" s="657"/>
      <c r="BZ35" s="657"/>
      <c r="CA35" s="657"/>
      <c r="CB35" s="658"/>
      <c r="CD35" s="593" t="s">
        <v>322</v>
      </c>
      <c r="CE35" s="594"/>
      <c r="CF35" s="594"/>
      <c r="CG35" s="594"/>
      <c r="CH35" s="594"/>
      <c r="CI35" s="594"/>
      <c r="CJ35" s="594"/>
      <c r="CK35" s="594"/>
      <c r="CL35" s="594"/>
      <c r="CM35" s="594"/>
      <c r="CN35" s="594"/>
      <c r="CO35" s="594"/>
      <c r="CP35" s="594"/>
      <c r="CQ35" s="595"/>
      <c r="CR35" s="596">
        <v>1497119</v>
      </c>
      <c r="CS35" s="597"/>
      <c r="CT35" s="597"/>
      <c r="CU35" s="597"/>
      <c r="CV35" s="597"/>
      <c r="CW35" s="597"/>
      <c r="CX35" s="597"/>
      <c r="CY35" s="598"/>
      <c r="CZ35" s="601">
        <v>1.8</v>
      </c>
      <c r="DA35" s="630"/>
      <c r="DB35" s="630"/>
      <c r="DC35" s="631"/>
      <c r="DD35" s="604">
        <v>1333771</v>
      </c>
      <c r="DE35" s="597"/>
      <c r="DF35" s="597"/>
      <c r="DG35" s="597"/>
      <c r="DH35" s="597"/>
      <c r="DI35" s="597"/>
      <c r="DJ35" s="597"/>
      <c r="DK35" s="598"/>
      <c r="DL35" s="604">
        <v>799013</v>
      </c>
      <c r="DM35" s="597"/>
      <c r="DN35" s="597"/>
      <c r="DO35" s="597"/>
      <c r="DP35" s="597"/>
      <c r="DQ35" s="597"/>
      <c r="DR35" s="597"/>
      <c r="DS35" s="597"/>
      <c r="DT35" s="597"/>
      <c r="DU35" s="597"/>
      <c r="DV35" s="598"/>
      <c r="DW35" s="601">
        <v>1.8</v>
      </c>
      <c r="DX35" s="630"/>
      <c r="DY35" s="630"/>
      <c r="DZ35" s="630"/>
      <c r="EA35" s="630"/>
      <c r="EB35" s="630"/>
      <c r="EC35" s="632"/>
    </row>
    <row r="36" spans="2:133" ht="11.25" customHeight="1" x14ac:dyDescent="0.15">
      <c r="B36" s="593" t="s">
        <v>323</v>
      </c>
      <c r="C36" s="594"/>
      <c r="D36" s="594"/>
      <c r="E36" s="594"/>
      <c r="F36" s="594"/>
      <c r="G36" s="594"/>
      <c r="H36" s="594"/>
      <c r="I36" s="594"/>
      <c r="J36" s="594"/>
      <c r="K36" s="594"/>
      <c r="L36" s="594"/>
      <c r="M36" s="594"/>
      <c r="N36" s="594"/>
      <c r="O36" s="594"/>
      <c r="P36" s="594"/>
      <c r="Q36" s="595"/>
      <c r="R36" s="596" t="s">
        <v>123</v>
      </c>
      <c r="S36" s="599"/>
      <c r="T36" s="599"/>
      <c r="U36" s="599"/>
      <c r="V36" s="599"/>
      <c r="W36" s="599"/>
      <c r="X36" s="599"/>
      <c r="Y36" s="600"/>
      <c r="Z36" s="653" t="s">
        <v>238</v>
      </c>
      <c r="AA36" s="653"/>
      <c r="AB36" s="653"/>
      <c r="AC36" s="653"/>
      <c r="AD36" s="654" t="s">
        <v>238</v>
      </c>
      <c r="AE36" s="654"/>
      <c r="AF36" s="654"/>
      <c r="AG36" s="654"/>
      <c r="AH36" s="654"/>
      <c r="AI36" s="654"/>
      <c r="AJ36" s="654"/>
      <c r="AK36" s="654"/>
      <c r="AL36" s="601" t="s">
        <v>123</v>
      </c>
      <c r="AM36" s="602"/>
      <c r="AN36" s="602"/>
      <c r="AO36" s="655"/>
      <c r="AQ36" s="633" t="s">
        <v>324</v>
      </c>
      <c r="AR36" s="634"/>
      <c r="AS36" s="634"/>
      <c r="AT36" s="634"/>
      <c r="AU36" s="634"/>
      <c r="AV36" s="634"/>
      <c r="AW36" s="634"/>
      <c r="AX36" s="634"/>
      <c r="AY36" s="635"/>
      <c r="AZ36" s="596">
        <v>2207713</v>
      </c>
      <c r="BA36" s="599"/>
      <c r="BB36" s="599"/>
      <c r="BC36" s="599"/>
      <c r="BD36" s="597"/>
      <c r="BE36" s="597"/>
      <c r="BF36" s="636"/>
      <c r="BG36" s="593" t="s">
        <v>325</v>
      </c>
      <c r="BH36" s="594"/>
      <c r="BI36" s="594"/>
      <c r="BJ36" s="594"/>
      <c r="BK36" s="594"/>
      <c r="BL36" s="594"/>
      <c r="BM36" s="594"/>
      <c r="BN36" s="594"/>
      <c r="BO36" s="594"/>
      <c r="BP36" s="594"/>
      <c r="BQ36" s="594"/>
      <c r="BR36" s="594"/>
      <c r="BS36" s="594"/>
      <c r="BT36" s="594"/>
      <c r="BU36" s="595"/>
      <c r="BV36" s="596">
        <v>-395328</v>
      </c>
      <c r="BW36" s="599"/>
      <c r="BX36" s="599"/>
      <c r="BY36" s="599"/>
      <c r="BZ36" s="599"/>
      <c r="CA36" s="599"/>
      <c r="CB36" s="637"/>
      <c r="CD36" s="593" t="s">
        <v>326</v>
      </c>
      <c r="CE36" s="594"/>
      <c r="CF36" s="594"/>
      <c r="CG36" s="594"/>
      <c r="CH36" s="594"/>
      <c r="CI36" s="594"/>
      <c r="CJ36" s="594"/>
      <c r="CK36" s="594"/>
      <c r="CL36" s="594"/>
      <c r="CM36" s="594"/>
      <c r="CN36" s="594"/>
      <c r="CO36" s="594"/>
      <c r="CP36" s="594"/>
      <c r="CQ36" s="595"/>
      <c r="CR36" s="596">
        <v>8428287</v>
      </c>
      <c r="CS36" s="599"/>
      <c r="CT36" s="599"/>
      <c r="CU36" s="599"/>
      <c r="CV36" s="599"/>
      <c r="CW36" s="599"/>
      <c r="CX36" s="599"/>
      <c r="CY36" s="600"/>
      <c r="CZ36" s="601">
        <v>10.3</v>
      </c>
      <c r="DA36" s="630"/>
      <c r="DB36" s="630"/>
      <c r="DC36" s="631"/>
      <c r="DD36" s="604">
        <v>7606228</v>
      </c>
      <c r="DE36" s="599"/>
      <c r="DF36" s="599"/>
      <c r="DG36" s="599"/>
      <c r="DH36" s="599"/>
      <c r="DI36" s="599"/>
      <c r="DJ36" s="599"/>
      <c r="DK36" s="600"/>
      <c r="DL36" s="604">
        <v>6740537</v>
      </c>
      <c r="DM36" s="599"/>
      <c r="DN36" s="599"/>
      <c r="DO36" s="599"/>
      <c r="DP36" s="599"/>
      <c r="DQ36" s="599"/>
      <c r="DR36" s="599"/>
      <c r="DS36" s="599"/>
      <c r="DT36" s="599"/>
      <c r="DU36" s="599"/>
      <c r="DV36" s="600"/>
      <c r="DW36" s="601">
        <v>15.3</v>
      </c>
      <c r="DX36" s="630"/>
      <c r="DY36" s="630"/>
      <c r="DZ36" s="630"/>
      <c r="EA36" s="630"/>
      <c r="EB36" s="630"/>
      <c r="EC36" s="632"/>
    </row>
    <row r="37" spans="2:133" ht="11.25" customHeight="1" x14ac:dyDescent="0.15">
      <c r="B37" s="593" t="s">
        <v>327</v>
      </c>
      <c r="C37" s="594"/>
      <c r="D37" s="594"/>
      <c r="E37" s="594"/>
      <c r="F37" s="594"/>
      <c r="G37" s="594"/>
      <c r="H37" s="594"/>
      <c r="I37" s="594"/>
      <c r="J37" s="594"/>
      <c r="K37" s="594"/>
      <c r="L37" s="594"/>
      <c r="M37" s="594"/>
      <c r="N37" s="594"/>
      <c r="O37" s="594"/>
      <c r="P37" s="594"/>
      <c r="Q37" s="595"/>
      <c r="R37" s="596">
        <v>2391500</v>
      </c>
      <c r="S37" s="599"/>
      <c r="T37" s="599"/>
      <c r="U37" s="599"/>
      <c r="V37" s="599"/>
      <c r="W37" s="599"/>
      <c r="X37" s="599"/>
      <c r="Y37" s="600"/>
      <c r="Z37" s="653">
        <v>2.9</v>
      </c>
      <c r="AA37" s="653"/>
      <c r="AB37" s="653"/>
      <c r="AC37" s="653"/>
      <c r="AD37" s="654" t="s">
        <v>238</v>
      </c>
      <c r="AE37" s="654"/>
      <c r="AF37" s="654"/>
      <c r="AG37" s="654"/>
      <c r="AH37" s="654"/>
      <c r="AI37" s="654"/>
      <c r="AJ37" s="654"/>
      <c r="AK37" s="654"/>
      <c r="AL37" s="601" t="s">
        <v>123</v>
      </c>
      <c r="AM37" s="602"/>
      <c r="AN37" s="602"/>
      <c r="AO37" s="655"/>
      <c r="AQ37" s="633" t="s">
        <v>328</v>
      </c>
      <c r="AR37" s="634"/>
      <c r="AS37" s="634"/>
      <c r="AT37" s="634"/>
      <c r="AU37" s="634"/>
      <c r="AV37" s="634"/>
      <c r="AW37" s="634"/>
      <c r="AX37" s="634"/>
      <c r="AY37" s="635"/>
      <c r="AZ37" s="596">
        <v>677916</v>
      </c>
      <c r="BA37" s="599"/>
      <c r="BB37" s="599"/>
      <c r="BC37" s="599"/>
      <c r="BD37" s="597"/>
      <c r="BE37" s="597"/>
      <c r="BF37" s="636"/>
      <c r="BG37" s="593" t="s">
        <v>329</v>
      </c>
      <c r="BH37" s="594"/>
      <c r="BI37" s="594"/>
      <c r="BJ37" s="594"/>
      <c r="BK37" s="594"/>
      <c r="BL37" s="594"/>
      <c r="BM37" s="594"/>
      <c r="BN37" s="594"/>
      <c r="BO37" s="594"/>
      <c r="BP37" s="594"/>
      <c r="BQ37" s="594"/>
      <c r="BR37" s="594"/>
      <c r="BS37" s="594"/>
      <c r="BT37" s="594"/>
      <c r="BU37" s="595"/>
      <c r="BV37" s="596">
        <v>27324</v>
      </c>
      <c r="BW37" s="599"/>
      <c r="BX37" s="599"/>
      <c r="BY37" s="599"/>
      <c r="BZ37" s="599"/>
      <c r="CA37" s="599"/>
      <c r="CB37" s="637"/>
      <c r="CD37" s="593" t="s">
        <v>330</v>
      </c>
      <c r="CE37" s="594"/>
      <c r="CF37" s="594"/>
      <c r="CG37" s="594"/>
      <c r="CH37" s="594"/>
      <c r="CI37" s="594"/>
      <c r="CJ37" s="594"/>
      <c r="CK37" s="594"/>
      <c r="CL37" s="594"/>
      <c r="CM37" s="594"/>
      <c r="CN37" s="594"/>
      <c r="CO37" s="594"/>
      <c r="CP37" s="594"/>
      <c r="CQ37" s="595"/>
      <c r="CR37" s="596">
        <v>3410686</v>
      </c>
      <c r="CS37" s="597"/>
      <c r="CT37" s="597"/>
      <c r="CU37" s="597"/>
      <c r="CV37" s="597"/>
      <c r="CW37" s="597"/>
      <c r="CX37" s="597"/>
      <c r="CY37" s="598"/>
      <c r="CZ37" s="601">
        <v>4.2</v>
      </c>
      <c r="DA37" s="630"/>
      <c r="DB37" s="630"/>
      <c r="DC37" s="631"/>
      <c r="DD37" s="604">
        <v>3410686</v>
      </c>
      <c r="DE37" s="597"/>
      <c r="DF37" s="597"/>
      <c r="DG37" s="597"/>
      <c r="DH37" s="597"/>
      <c r="DI37" s="597"/>
      <c r="DJ37" s="597"/>
      <c r="DK37" s="598"/>
      <c r="DL37" s="604">
        <v>3249377</v>
      </c>
      <c r="DM37" s="597"/>
      <c r="DN37" s="597"/>
      <c r="DO37" s="597"/>
      <c r="DP37" s="597"/>
      <c r="DQ37" s="597"/>
      <c r="DR37" s="597"/>
      <c r="DS37" s="597"/>
      <c r="DT37" s="597"/>
      <c r="DU37" s="597"/>
      <c r="DV37" s="598"/>
      <c r="DW37" s="601">
        <v>7.4</v>
      </c>
      <c r="DX37" s="630"/>
      <c r="DY37" s="630"/>
      <c r="DZ37" s="630"/>
      <c r="EA37" s="630"/>
      <c r="EB37" s="630"/>
      <c r="EC37" s="632"/>
    </row>
    <row r="38" spans="2:133" ht="11.25" customHeight="1" x14ac:dyDescent="0.15">
      <c r="B38" s="608" t="s">
        <v>331</v>
      </c>
      <c r="C38" s="609"/>
      <c r="D38" s="609"/>
      <c r="E38" s="609"/>
      <c r="F38" s="609"/>
      <c r="G38" s="609"/>
      <c r="H38" s="609"/>
      <c r="I38" s="609"/>
      <c r="J38" s="609"/>
      <c r="K38" s="609"/>
      <c r="L38" s="609"/>
      <c r="M38" s="609"/>
      <c r="N38" s="609"/>
      <c r="O38" s="609"/>
      <c r="P38" s="609"/>
      <c r="Q38" s="610"/>
      <c r="R38" s="611">
        <v>82655028</v>
      </c>
      <c r="S38" s="645"/>
      <c r="T38" s="645"/>
      <c r="U38" s="645"/>
      <c r="V38" s="645"/>
      <c r="W38" s="645"/>
      <c r="X38" s="645"/>
      <c r="Y38" s="648"/>
      <c r="Z38" s="649">
        <v>100</v>
      </c>
      <c r="AA38" s="649"/>
      <c r="AB38" s="649"/>
      <c r="AC38" s="649"/>
      <c r="AD38" s="650">
        <v>41662816</v>
      </c>
      <c r="AE38" s="650"/>
      <c r="AF38" s="650"/>
      <c r="AG38" s="650"/>
      <c r="AH38" s="650"/>
      <c r="AI38" s="650"/>
      <c r="AJ38" s="650"/>
      <c r="AK38" s="650"/>
      <c r="AL38" s="614">
        <v>100</v>
      </c>
      <c r="AM38" s="651"/>
      <c r="AN38" s="651"/>
      <c r="AO38" s="652"/>
      <c r="AQ38" s="633" t="s">
        <v>332</v>
      </c>
      <c r="AR38" s="634"/>
      <c r="AS38" s="634"/>
      <c r="AT38" s="634"/>
      <c r="AU38" s="634"/>
      <c r="AV38" s="634"/>
      <c r="AW38" s="634"/>
      <c r="AX38" s="634"/>
      <c r="AY38" s="635"/>
      <c r="AZ38" s="596">
        <v>215406</v>
      </c>
      <c r="BA38" s="599"/>
      <c r="BB38" s="599"/>
      <c r="BC38" s="599"/>
      <c r="BD38" s="597"/>
      <c r="BE38" s="597"/>
      <c r="BF38" s="636"/>
      <c r="BG38" s="593" t="s">
        <v>333</v>
      </c>
      <c r="BH38" s="594"/>
      <c r="BI38" s="594"/>
      <c r="BJ38" s="594"/>
      <c r="BK38" s="594"/>
      <c r="BL38" s="594"/>
      <c r="BM38" s="594"/>
      <c r="BN38" s="594"/>
      <c r="BO38" s="594"/>
      <c r="BP38" s="594"/>
      <c r="BQ38" s="594"/>
      <c r="BR38" s="594"/>
      <c r="BS38" s="594"/>
      <c r="BT38" s="594"/>
      <c r="BU38" s="595"/>
      <c r="BV38" s="596">
        <v>45137</v>
      </c>
      <c r="BW38" s="599"/>
      <c r="BX38" s="599"/>
      <c r="BY38" s="599"/>
      <c r="BZ38" s="599"/>
      <c r="CA38" s="599"/>
      <c r="CB38" s="637"/>
      <c r="CD38" s="593" t="s">
        <v>334</v>
      </c>
      <c r="CE38" s="594"/>
      <c r="CF38" s="594"/>
      <c r="CG38" s="594"/>
      <c r="CH38" s="594"/>
      <c r="CI38" s="594"/>
      <c r="CJ38" s="594"/>
      <c r="CK38" s="594"/>
      <c r="CL38" s="594"/>
      <c r="CM38" s="594"/>
      <c r="CN38" s="594"/>
      <c r="CO38" s="594"/>
      <c r="CP38" s="594"/>
      <c r="CQ38" s="595"/>
      <c r="CR38" s="596">
        <v>7143727</v>
      </c>
      <c r="CS38" s="599"/>
      <c r="CT38" s="599"/>
      <c r="CU38" s="599"/>
      <c r="CV38" s="599"/>
      <c r="CW38" s="599"/>
      <c r="CX38" s="599"/>
      <c r="CY38" s="600"/>
      <c r="CZ38" s="601">
        <v>8.6999999999999993</v>
      </c>
      <c r="DA38" s="630"/>
      <c r="DB38" s="630"/>
      <c r="DC38" s="631"/>
      <c r="DD38" s="604">
        <v>5674638</v>
      </c>
      <c r="DE38" s="599"/>
      <c r="DF38" s="599"/>
      <c r="DG38" s="599"/>
      <c r="DH38" s="599"/>
      <c r="DI38" s="599"/>
      <c r="DJ38" s="599"/>
      <c r="DK38" s="600"/>
      <c r="DL38" s="604">
        <v>5179855</v>
      </c>
      <c r="DM38" s="599"/>
      <c r="DN38" s="599"/>
      <c r="DO38" s="599"/>
      <c r="DP38" s="599"/>
      <c r="DQ38" s="599"/>
      <c r="DR38" s="599"/>
      <c r="DS38" s="599"/>
      <c r="DT38" s="599"/>
      <c r="DU38" s="599"/>
      <c r="DV38" s="600"/>
      <c r="DW38" s="601">
        <v>11.8</v>
      </c>
      <c r="DX38" s="630"/>
      <c r="DY38" s="630"/>
      <c r="DZ38" s="630"/>
      <c r="EA38" s="630"/>
      <c r="EB38" s="630"/>
      <c r="EC38" s="632"/>
    </row>
    <row r="39" spans="2:133" ht="11.25" customHeight="1" x14ac:dyDescent="0.15">
      <c r="AQ39" s="633" t="s">
        <v>335</v>
      </c>
      <c r="AR39" s="634"/>
      <c r="AS39" s="634"/>
      <c r="AT39" s="634"/>
      <c r="AU39" s="634"/>
      <c r="AV39" s="634"/>
      <c r="AW39" s="634"/>
      <c r="AX39" s="634"/>
      <c r="AY39" s="635"/>
      <c r="AZ39" s="596" t="s">
        <v>238</v>
      </c>
      <c r="BA39" s="599"/>
      <c r="BB39" s="599"/>
      <c r="BC39" s="599"/>
      <c r="BD39" s="597"/>
      <c r="BE39" s="597"/>
      <c r="BF39" s="636"/>
      <c r="BG39" s="638" t="s">
        <v>336</v>
      </c>
      <c r="BH39" s="639"/>
      <c r="BI39" s="639"/>
      <c r="BJ39" s="639"/>
      <c r="BK39" s="639"/>
      <c r="BL39" s="200"/>
      <c r="BM39" s="594" t="s">
        <v>337</v>
      </c>
      <c r="BN39" s="594"/>
      <c r="BO39" s="594"/>
      <c r="BP39" s="594"/>
      <c r="BQ39" s="594"/>
      <c r="BR39" s="594"/>
      <c r="BS39" s="594"/>
      <c r="BT39" s="594"/>
      <c r="BU39" s="595"/>
      <c r="BV39" s="596">
        <v>103</v>
      </c>
      <c r="BW39" s="599"/>
      <c r="BX39" s="599"/>
      <c r="BY39" s="599"/>
      <c r="BZ39" s="599"/>
      <c r="CA39" s="599"/>
      <c r="CB39" s="637"/>
      <c r="CD39" s="593" t="s">
        <v>338</v>
      </c>
      <c r="CE39" s="594"/>
      <c r="CF39" s="594"/>
      <c r="CG39" s="594"/>
      <c r="CH39" s="594"/>
      <c r="CI39" s="594"/>
      <c r="CJ39" s="594"/>
      <c r="CK39" s="594"/>
      <c r="CL39" s="594"/>
      <c r="CM39" s="594"/>
      <c r="CN39" s="594"/>
      <c r="CO39" s="594"/>
      <c r="CP39" s="594"/>
      <c r="CQ39" s="595"/>
      <c r="CR39" s="596">
        <v>1101778</v>
      </c>
      <c r="CS39" s="597"/>
      <c r="CT39" s="597"/>
      <c r="CU39" s="597"/>
      <c r="CV39" s="597"/>
      <c r="CW39" s="597"/>
      <c r="CX39" s="597"/>
      <c r="CY39" s="598"/>
      <c r="CZ39" s="601">
        <v>1.3</v>
      </c>
      <c r="DA39" s="630"/>
      <c r="DB39" s="630"/>
      <c r="DC39" s="631"/>
      <c r="DD39" s="604">
        <v>667522</v>
      </c>
      <c r="DE39" s="597"/>
      <c r="DF39" s="597"/>
      <c r="DG39" s="597"/>
      <c r="DH39" s="597"/>
      <c r="DI39" s="597"/>
      <c r="DJ39" s="597"/>
      <c r="DK39" s="598"/>
      <c r="DL39" s="604" t="s">
        <v>123</v>
      </c>
      <c r="DM39" s="597"/>
      <c r="DN39" s="597"/>
      <c r="DO39" s="597"/>
      <c r="DP39" s="597"/>
      <c r="DQ39" s="597"/>
      <c r="DR39" s="597"/>
      <c r="DS39" s="597"/>
      <c r="DT39" s="597"/>
      <c r="DU39" s="597"/>
      <c r="DV39" s="598"/>
      <c r="DW39" s="601" t="s">
        <v>123</v>
      </c>
      <c r="DX39" s="630"/>
      <c r="DY39" s="630"/>
      <c r="DZ39" s="630"/>
      <c r="EA39" s="630"/>
      <c r="EB39" s="630"/>
      <c r="EC39" s="632"/>
    </row>
    <row r="40" spans="2:133" ht="11.25" customHeight="1" x14ac:dyDescent="0.15">
      <c r="AQ40" s="633" t="s">
        <v>339</v>
      </c>
      <c r="AR40" s="634"/>
      <c r="AS40" s="634"/>
      <c r="AT40" s="634"/>
      <c r="AU40" s="634"/>
      <c r="AV40" s="634"/>
      <c r="AW40" s="634"/>
      <c r="AX40" s="634"/>
      <c r="AY40" s="635"/>
      <c r="AZ40" s="596">
        <v>2104779</v>
      </c>
      <c r="BA40" s="599"/>
      <c r="BB40" s="599"/>
      <c r="BC40" s="599"/>
      <c r="BD40" s="597"/>
      <c r="BE40" s="597"/>
      <c r="BF40" s="636"/>
      <c r="BG40" s="638"/>
      <c r="BH40" s="639"/>
      <c r="BI40" s="639"/>
      <c r="BJ40" s="639"/>
      <c r="BK40" s="639"/>
      <c r="BL40" s="200"/>
      <c r="BM40" s="594" t="s">
        <v>340</v>
      </c>
      <c r="BN40" s="594"/>
      <c r="BO40" s="594"/>
      <c r="BP40" s="594"/>
      <c r="BQ40" s="594"/>
      <c r="BR40" s="594"/>
      <c r="BS40" s="594"/>
      <c r="BT40" s="594"/>
      <c r="BU40" s="595"/>
      <c r="BV40" s="596">
        <v>125</v>
      </c>
      <c r="BW40" s="599"/>
      <c r="BX40" s="599"/>
      <c r="BY40" s="599"/>
      <c r="BZ40" s="599"/>
      <c r="CA40" s="599"/>
      <c r="CB40" s="637"/>
      <c r="CD40" s="593" t="s">
        <v>341</v>
      </c>
      <c r="CE40" s="594"/>
      <c r="CF40" s="594"/>
      <c r="CG40" s="594"/>
      <c r="CH40" s="594"/>
      <c r="CI40" s="594"/>
      <c r="CJ40" s="594"/>
      <c r="CK40" s="594"/>
      <c r="CL40" s="594"/>
      <c r="CM40" s="594"/>
      <c r="CN40" s="594"/>
      <c r="CO40" s="594"/>
      <c r="CP40" s="594"/>
      <c r="CQ40" s="595"/>
      <c r="CR40" s="596">
        <v>2166369</v>
      </c>
      <c r="CS40" s="599"/>
      <c r="CT40" s="599"/>
      <c r="CU40" s="599"/>
      <c r="CV40" s="599"/>
      <c r="CW40" s="599"/>
      <c r="CX40" s="599"/>
      <c r="CY40" s="600"/>
      <c r="CZ40" s="601">
        <v>2.6</v>
      </c>
      <c r="DA40" s="630"/>
      <c r="DB40" s="630"/>
      <c r="DC40" s="631"/>
      <c r="DD40" s="604">
        <v>907255</v>
      </c>
      <c r="DE40" s="599"/>
      <c r="DF40" s="599"/>
      <c r="DG40" s="599"/>
      <c r="DH40" s="599"/>
      <c r="DI40" s="599"/>
      <c r="DJ40" s="599"/>
      <c r="DK40" s="600"/>
      <c r="DL40" s="604">
        <v>667723</v>
      </c>
      <c r="DM40" s="599"/>
      <c r="DN40" s="599"/>
      <c r="DO40" s="599"/>
      <c r="DP40" s="599"/>
      <c r="DQ40" s="599"/>
      <c r="DR40" s="599"/>
      <c r="DS40" s="599"/>
      <c r="DT40" s="599"/>
      <c r="DU40" s="599"/>
      <c r="DV40" s="600"/>
      <c r="DW40" s="601">
        <v>1.5</v>
      </c>
      <c r="DX40" s="630"/>
      <c r="DY40" s="630"/>
      <c r="DZ40" s="630"/>
      <c r="EA40" s="630"/>
      <c r="EB40" s="630"/>
      <c r="EC40" s="632"/>
    </row>
    <row r="41" spans="2:133" ht="11.25" customHeight="1" x14ac:dyDescent="0.15">
      <c r="AQ41" s="642" t="s">
        <v>342</v>
      </c>
      <c r="AR41" s="643"/>
      <c r="AS41" s="643"/>
      <c r="AT41" s="643"/>
      <c r="AU41" s="643"/>
      <c r="AV41" s="643"/>
      <c r="AW41" s="643"/>
      <c r="AX41" s="643"/>
      <c r="AY41" s="644"/>
      <c r="AZ41" s="611">
        <v>5038948</v>
      </c>
      <c r="BA41" s="645"/>
      <c r="BB41" s="645"/>
      <c r="BC41" s="645"/>
      <c r="BD41" s="612"/>
      <c r="BE41" s="612"/>
      <c r="BF41" s="646"/>
      <c r="BG41" s="640"/>
      <c r="BH41" s="641"/>
      <c r="BI41" s="641"/>
      <c r="BJ41" s="641"/>
      <c r="BK41" s="641"/>
      <c r="BL41" s="201"/>
      <c r="BM41" s="609" t="s">
        <v>343</v>
      </c>
      <c r="BN41" s="609"/>
      <c r="BO41" s="609"/>
      <c r="BP41" s="609"/>
      <c r="BQ41" s="609"/>
      <c r="BR41" s="609"/>
      <c r="BS41" s="609"/>
      <c r="BT41" s="609"/>
      <c r="BU41" s="610"/>
      <c r="BV41" s="611">
        <v>301</v>
      </c>
      <c r="BW41" s="645"/>
      <c r="BX41" s="645"/>
      <c r="BY41" s="645"/>
      <c r="BZ41" s="645"/>
      <c r="CA41" s="645"/>
      <c r="CB41" s="647"/>
      <c r="CD41" s="593" t="s">
        <v>344</v>
      </c>
      <c r="CE41" s="594"/>
      <c r="CF41" s="594"/>
      <c r="CG41" s="594"/>
      <c r="CH41" s="594"/>
      <c r="CI41" s="594"/>
      <c r="CJ41" s="594"/>
      <c r="CK41" s="594"/>
      <c r="CL41" s="594"/>
      <c r="CM41" s="594"/>
      <c r="CN41" s="594"/>
      <c r="CO41" s="594"/>
      <c r="CP41" s="594"/>
      <c r="CQ41" s="595"/>
      <c r="CR41" s="596" t="s">
        <v>123</v>
      </c>
      <c r="CS41" s="597"/>
      <c r="CT41" s="597"/>
      <c r="CU41" s="597"/>
      <c r="CV41" s="597"/>
      <c r="CW41" s="597"/>
      <c r="CX41" s="597"/>
      <c r="CY41" s="598"/>
      <c r="CZ41" s="601" t="s">
        <v>123</v>
      </c>
      <c r="DA41" s="630"/>
      <c r="DB41" s="630"/>
      <c r="DC41" s="631"/>
      <c r="DD41" s="604" t="s">
        <v>123</v>
      </c>
      <c r="DE41" s="597"/>
      <c r="DF41" s="597"/>
      <c r="DG41" s="597"/>
      <c r="DH41" s="597"/>
      <c r="DI41" s="597"/>
      <c r="DJ41" s="597"/>
      <c r="DK41" s="598"/>
      <c r="DL41" s="605"/>
      <c r="DM41" s="606"/>
      <c r="DN41" s="606"/>
      <c r="DO41" s="606"/>
      <c r="DP41" s="606"/>
      <c r="DQ41" s="606"/>
      <c r="DR41" s="606"/>
      <c r="DS41" s="606"/>
      <c r="DT41" s="606"/>
      <c r="DU41" s="606"/>
      <c r="DV41" s="607"/>
      <c r="DW41" s="590"/>
      <c r="DX41" s="591"/>
      <c r="DY41" s="591"/>
      <c r="DZ41" s="591"/>
      <c r="EA41" s="591"/>
      <c r="EB41" s="591"/>
      <c r="EC41" s="592"/>
    </row>
    <row r="42" spans="2:133" ht="11.25" customHeight="1" x14ac:dyDescent="0.15">
      <c r="B42" s="194" t="s">
        <v>345</v>
      </c>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CD42" s="593" t="s">
        <v>346</v>
      </c>
      <c r="CE42" s="594"/>
      <c r="CF42" s="594"/>
      <c r="CG42" s="594"/>
      <c r="CH42" s="594"/>
      <c r="CI42" s="594"/>
      <c r="CJ42" s="594"/>
      <c r="CK42" s="594"/>
      <c r="CL42" s="594"/>
      <c r="CM42" s="594"/>
      <c r="CN42" s="594"/>
      <c r="CO42" s="594"/>
      <c r="CP42" s="594"/>
      <c r="CQ42" s="595"/>
      <c r="CR42" s="596">
        <v>11704986</v>
      </c>
      <c r="CS42" s="599"/>
      <c r="CT42" s="599"/>
      <c r="CU42" s="599"/>
      <c r="CV42" s="599"/>
      <c r="CW42" s="599"/>
      <c r="CX42" s="599"/>
      <c r="CY42" s="600"/>
      <c r="CZ42" s="601">
        <v>14.3</v>
      </c>
      <c r="DA42" s="602"/>
      <c r="DB42" s="602"/>
      <c r="DC42" s="603"/>
      <c r="DD42" s="604">
        <v>1081658</v>
      </c>
      <c r="DE42" s="599"/>
      <c r="DF42" s="599"/>
      <c r="DG42" s="599"/>
      <c r="DH42" s="599"/>
      <c r="DI42" s="599"/>
      <c r="DJ42" s="599"/>
      <c r="DK42" s="600"/>
      <c r="DL42" s="605"/>
      <c r="DM42" s="606"/>
      <c r="DN42" s="606"/>
      <c r="DO42" s="606"/>
      <c r="DP42" s="606"/>
      <c r="DQ42" s="606"/>
      <c r="DR42" s="606"/>
      <c r="DS42" s="606"/>
      <c r="DT42" s="606"/>
      <c r="DU42" s="606"/>
      <c r="DV42" s="607"/>
      <c r="DW42" s="590"/>
      <c r="DX42" s="591"/>
      <c r="DY42" s="591"/>
      <c r="DZ42" s="591"/>
      <c r="EA42" s="591"/>
      <c r="EB42" s="591"/>
      <c r="EC42" s="592"/>
    </row>
    <row r="43" spans="2:133" ht="11.25" customHeight="1" x14ac:dyDescent="0.15">
      <c r="B43" s="206" t="s">
        <v>347</v>
      </c>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CD43" s="593" t="s">
        <v>348</v>
      </c>
      <c r="CE43" s="594"/>
      <c r="CF43" s="594"/>
      <c r="CG43" s="594"/>
      <c r="CH43" s="594"/>
      <c r="CI43" s="594"/>
      <c r="CJ43" s="594"/>
      <c r="CK43" s="594"/>
      <c r="CL43" s="594"/>
      <c r="CM43" s="594"/>
      <c r="CN43" s="594"/>
      <c r="CO43" s="594"/>
      <c r="CP43" s="594"/>
      <c r="CQ43" s="595"/>
      <c r="CR43" s="596">
        <v>303654</v>
      </c>
      <c r="CS43" s="597"/>
      <c r="CT43" s="597"/>
      <c r="CU43" s="597"/>
      <c r="CV43" s="597"/>
      <c r="CW43" s="597"/>
      <c r="CX43" s="597"/>
      <c r="CY43" s="598"/>
      <c r="CZ43" s="601">
        <v>0.4</v>
      </c>
      <c r="DA43" s="630"/>
      <c r="DB43" s="630"/>
      <c r="DC43" s="631"/>
      <c r="DD43" s="604">
        <v>266507</v>
      </c>
      <c r="DE43" s="597"/>
      <c r="DF43" s="597"/>
      <c r="DG43" s="597"/>
      <c r="DH43" s="597"/>
      <c r="DI43" s="597"/>
      <c r="DJ43" s="597"/>
      <c r="DK43" s="598"/>
      <c r="DL43" s="605"/>
      <c r="DM43" s="606"/>
      <c r="DN43" s="606"/>
      <c r="DO43" s="606"/>
      <c r="DP43" s="606"/>
      <c r="DQ43" s="606"/>
      <c r="DR43" s="606"/>
      <c r="DS43" s="606"/>
      <c r="DT43" s="606"/>
      <c r="DU43" s="606"/>
      <c r="DV43" s="607"/>
      <c r="DW43" s="590"/>
      <c r="DX43" s="591"/>
      <c r="DY43" s="591"/>
      <c r="DZ43" s="591"/>
      <c r="EA43" s="591"/>
      <c r="EB43" s="591"/>
      <c r="EC43" s="592"/>
    </row>
    <row r="44" spans="2:133" ht="11.25" customHeight="1" x14ac:dyDescent="0.15">
      <c r="B44" s="206" t="s">
        <v>349</v>
      </c>
      <c r="CD44" s="624" t="s">
        <v>300</v>
      </c>
      <c r="CE44" s="625"/>
      <c r="CF44" s="593" t="s">
        <v>350</v>
      </c>
      <c r="CG44" s="594"/>
      <c r="CH44" s="594"/>
      <c r="CI44" s="594"/>
      <c r="CJ44" s="594"/>
      <c r="CK44" s="594"/>
      <c r="CL44" s="594"/>
      <c r="CM44" s="594"/>
      <c r="CN44" s="594"/>
      <c r="CO44" s="594"/>
      <c r="CP44" s="594"/>
      <c r="CQ44" s="595"/>
      <c r="CR44" s="596">
        <v>11704986</v>
      </c>
      <c r="CS44" s="599"/>
      <c r="CT44" s="599"/>
      <c r="CU44" s="599"/>
      <c r="CV44" s="599"/>
      <c r="CW44" s="599"/>
      <c r="CX44" s="599"/>
      <c r="CY44" s="600"/>
      <c r="CZ44" s="601">
        <v>14.3</v>
      </c>
      <c r="DA44" s="602"/>
      <c r="DB44" s="602"/>
      <c r="DC44" s="603"/>
      <c r="DD44" s="604">
        <v>1081658</v>
      </c>
      <c r="DE44" s="599"/>
      <c r="DF44" s="599"/>
      <c r="DG44" s="599"/>
      <c r="DH44" s="599"/>
      <c r="DI44" s="599"/>
      <c r="DJ44" s="599"/>
      <c r="DK44" s="600"/>
      <c r="DL44" s="605"/>
      <c r="DM44" s="606"/>
      <c r="DN44" s="606"/>
      <c r="DO44" s="606"/>
      <c r="DP44" s="606"/>
      <c r="DQ44" s="606"/>
      <c r="DR44" s="606"/>
      <c r="DS44" s="606"/>
      <c r="DT44" s="606"/>
      <c r="DU44" s="606"/>
      <c r="DV44" s="607"/>
      <c r="DW44" s="590"/>
      <c r="DX44" s="591"/>
      <c r="DY44" s="591"/>
      <c r="DZ44" s="591"/>
      <c r="EA44" s="591"/>
      <c r="EB44" s="591"/>
      <c r="EC44" s="592"/>
    </row>
    <row r="45" spans="2:133" ht="11.25" customHeight="1" x14ac:dyDescent="0.15">
      <c r="CD45" s="626"/>
      <c r="CE45" s="627"/>
      <c r="CF45" s="593" t="s">
        <v>351</v>
      </c>
      <c r="CG45" s="594"/>
      <c r="CH45" s="594"/>
      <c r="CI45" s="594"/>
      <c r="CJ45" s="594"/>
      <c r="CK45" s="594"/>
      <c r="CL45" s="594"/>
      <c r="CM45" s="594"/>
      <c r="CN45" s="594"/>
      <c r="CO45" s="594"/>
      <c r="CP45" s="594"/>
      <c r="CQ45" s="595"/>
      <c r="CR45" s="596">
        <v>6270866</v>
      </c>
      <c r="CS45" s="597"/>
      <c r="CT45" s="597"/>
      <c r="CU45" s="597"/>
      <c r="CV45" s="597"/>
      <c r="CW45" s="597"/>
      <c r="CX45" s="597"/>
      <c r="CY45" s="598"/>
      <c r="CZ45" s="601">
        <v>7.7</v>
      </c>
      <c r="DA45" s="630"/>
      <c r="DB45" s="630"/>
      <c r="DC45" s="631"/>
      <c r="DD45" s="604">
        <v>80312</v>
      </c>
      <c r="DE45" s="597"/>
      <c r="DF45" s="597"/>
      <c r="DG45" s="597"/>
      <c r="DH45" s="597"/>
      <c r="DI45" s="597"/>
      <c r="DJ45" s="597"/>
      <c r="DK45" s="598"/>
      <c r="DL45" s="605"/>
      <c r="DM45" s="606"/>
      <c r="DN45" s="606"/>
      <c r="DO45" s="606"/>
      <c r="DP45" s="606"/>
      <c r="DQ45" s="606"/>
      <c r="DR45" s="606"/>
      <c r="DS45" s="606"/>
      <c r="DT45" s="606"/>
      <c r="DU45" s="606"/>
      <c r="DV45" s="607"/>
      <c r="DW45" s="590"/>
      <c r="DX45" s="591"/>
      <c r="DY45" s="591"/>
      <c r="DZ45" s="591"/>
      <c r="EA45" s="591"/>
      <c r="EB45" s="591"/>
      <c r="EC45" s="592"/>
    </row>
    <row r="46" spans="2:133" ht="11.25" customHeight="1" x14ac:dyDescent="0.15">
      <c r="CD46" s="626"/>
      <c r="CE46" s="627"/>
      <c r="CF46" s="593" t="s">
        <v>352</v>
      </c>
      <c r="CG46" s="594"/>
      <c r="CH46" s="594"/>
      <c r="CI46" s="594"/>
      <c r="CJ46" s="594"/>
      <c r="CK46" s="594"/>
      <c r="CL46" s="594"/>
      <c r="CM46" s="594"/>
      <c r="CN46" s="594"/>
      <c r="CO46" s="594"/>
      <c r="CP46" s="594"/>
      <c r="CQ46" s="595"/>
      <c r="CR46" s="596">
        <v>5299107</v>
      </c>
      <c r="CS46" s="599"/>
      <c r="CT46" s="599"/>
      <c r="CU46" s="599"/>
      <c r="CV46" s="599"/>
      <c r="CW46" s="599"/>
      <c r="CX46" s="599"/>
      <c r="CY46" s="600"/>
      <c r="CZ46" s="601">
        <v>6.5</v>
      </c>
      <c r="DA46" s="602"/>
      <c r="DB46" s="602"/>
      <c r="DC46" s="603"/>
      <c r="DD46" s="604">
        <v>989495</v>
      </c>
      <c r="DE46" s="599"/>
      <c r="DF46" s="599"/>
      <c r="DG46" s="599"/>
      <c r="DH46" s="599"/>
      <c r="DI46" s="599"/>
      <c r="DJ46" s="599"/>
      <c r="DK46" s="600"/>
      <c r="DL46" s="605"/>
      <c r="DM46" s="606"/>
      <c r="DN46" s="606"/>
      <c r="DO46" s="606"/>
      <c r="DP46" s="606"/>
      <c r="DQ46" s="606"/>
      <c r="DR46" s="606"/>
      <c r="DS46" s="606"/>
      <c r="DT46" s="606"/>
      <c r="DU46" s="606"/>
      <c r="DV46" s="607"/>
      <c r="DW46" s="590"/>
      <c r="DX46" s="591"/>
      <c r="DY46" s="591"/>
      <c r="DZ46" s="591"/>
      <c r="EA46" s="591"/>
      <c r="EB46" s="591"/>
      <c r="EC46" s="592"/>
    </row>
    <row r="47" spans="2:133" ht="11.25" customHeight="1" x14ac:dyDescent="0.15">
      <c r="CD47" s="626"/>
      <c r="CE47" s="627"/>
      <c r="CF47" s="593" t="s">
        <v>353</v>
      </c>
      <c r="CG47" s="594"/>
      <c r="CH47" s="594"/>
      <c r="CI47" s="594"/>
      <c r="CJ47" s="594"/>
      <c r="CK47" s="594"/>
      <c r="CL47" s="594"/>
      <c r="CM47" s="594"/>
      <c r="CN47" s="594"/>
      <c r="CO47" s="594"/>
      <c r="CP47" s="594"/>
      <c r="CQ47" s="595"/>
      <c r="CR47" s="596" t="s">
        <v>132</v>
      </c>
      <c r="CS47" s="597"/>
      <c r="CT47" s="597"/>
      <c r="CU47" s="597"/>
      <c r="CV47" s="597"/>
      <c r="CW47" s="597"/>
      <c r="CX47" s="597"/>
      <c r="CY47" s="598"/>
      <c r="CZ47" s="601" t="s">
        <v>238</v>
      </c>
      <c r="DA47" s="630"/>
      <c r="DB47" s="630"/>
      <c r="DC47" s="631"/>
      <c r="DD47" s="604" t="s">
        <v>238</v>
      </c>
      <c r="DE47" s="597"/>
      <c r="DF47" s="597"/>
      <c r="DG47" s="597"/>
      <c r="DH47" s="597"/>
      <c r="DI47" s="597"/>
      <c r="DJ47" s="597"/>
      <c r="DK47" s="598"/>
      <c r="DL47" s="605"/>
      <c r="DM47" s="606"/>
      <c r="DN47" s="606"/>
      <c r="DO47" s="606"/>
      <c r="DP47" s="606"/>
      <c r="DQ47" s="606"/>
      <c r="DR47" s="606"/>
      <c r="DS47" s="606"/>
      <c r="DT47" s="606"/>
      <c r="DU47" s="606"/>
      <c r="DV47" s="607"/>
      <c r="DW47" s="590"/>
      <c r="DX47" s="591"/>
      <c r="DY47" s="591"/>
      <c r="DZ47" s="591"/>
      <c r="EA47" s="591"/>
      <c r="EB47" s="591"/>
      <c r="EC47" s="592"/>
    </row>
    <row r="48" spans="2:133" x14ac:dyDescent="0.15">
      <c r="CD48" s="628"/>
      <c r="CE48" s="629"/>
      <c r="CF48" s="593" t="s">
        <v>354</v>
      </c>
      <c r="CG48" s="594"/>
      <c r="CH48" s="594"/>
      <c r="CI48" s="594"/>
      <c r="CJ48" s="594"/>
      <c r="CK48" s="594"/>
      <c r="CL48" s="594"/>
      <c r="CM48" s="594"/>
      <c r="CN48" s="594"/>
      <c r="CO48" s="594"/>
      <c r="CP48" s="594"/>
      <c r="CQ48" s="595"/>
      <c r="CR48" s="596" t="s">
        <v>123</v>
      </c>
      <c r="CS48" s="599"/>
      <c r="CT48" s="599"/>
      <c r="CU48" s="599"/>
      <c r="CV48" s="599"/>
      <c r="CW48" s="599"/>
      <c r="CX48" s="599"/>
      <c r="CY48" s="600"/>
      <c r="CZ48" s="601" t="s">
        <v>123</v>
      </c>
      <c r="DA48" s="602"/>
      <c r="DB48" s="602"/>
      <c r="DC48" s="603"/>
      <c r="DD48" s="604" t="s">
        <v>238</v>
      </c>
      <c r="DE48" s="599"/>
      <c r="DF48" s="599"/>
      <c r="DG48" s="599"/>
      <c r="DH48" s="599"/>
      <c r="DI48" s="599"/>
      <c r="DJ48" s="599"/>
      <c r="DK48" s="600"/>
      <c r="DL48" s="605"/>
      <c r="DM48" s="606"/>
      <c r="DN48" s="606"/>
      <c r="DO48" s="606"/>
      <c r="DP48" s="606"/>
      <c r="DQ48" s="606"/>
      <c r="DR48" s="606"/>
      <c r="DS48" s="606"/>
      <c r="DT48" s="606"/>
      <c r="DU48" s="606"/>
      <c r="DV48" s="607"/>
      <c r="DW48" s="590"/>
      <c r="DX48" s="591"/>
      <c r="DY48" s="591"/>
      <c r="DZ48" s="591"/>
      <c r="EA48" s="591"/>
      <c r="EB48" s="591"/>
      <c r="EC48" s="592"/>
    </row>
    <row r="49" spans="82:133" ht="11.25" customHeight="1" x14ac:dyDescent="0.15">
      <c r="CD49" s="608" t="s">
        <v>355</v>
      </c>
      <c r="CE49" s="609"/>
      <c r="CF49" s="609"/>
      <c r="CG49" s="609"/>
      <c r="CH49" s="609"/>
      <c r="CI49" s="609"/>
      <c r="CJ49" s="609"/>
      <c r="CK49" s="609"/>
      <c r="CL49" s="609"/>
      <c r="CM49" s="609"/>
      <c r="CN49" s="609"/>
      <c r="CO49" s="609"/>
      <c r="CP49" s="609"/>
      <c r="CQ49" s="610"/>
      <c r="CR49" s="611">
        <v>81924880</v>
      </c>
      <c r="CS49" s="612"/>
      <c r="CT49" s="612"/>
      <c r="CU49" s="612"/>
      <c r="CV49" s="612"/>
      <c r="CW49" s="612"/>
      <c r="CX49" s="612"/>
      <c r="CY49" s="613"/>
      <c r="CZ49" s="614">
        <v>100</v>
      </c>
      <c r="DA49" s="615"/>
      <c r="DB49" s="615"/>
      <c r="DC49" s="616"/>
      <c r="DD49" s="617">
        <v>47519967</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row r="50" spans="82:133" hidden="1" x14ac:dyDescent="0.15"/>
    <row r="51" spans="82:133" hidden="1" x14ac:dyDescent="0.15"/>
    <row r="52" spans="82:133" hidden="1" x14ac:dyDescent="0.15"/>
    <row r="53" spans="82:133" hidden="1" x14ac:dyDescent="0.15"/>
  </sheetData>
  <sheetProtection algorithmName="SHA-512" hashValue="nyEIvKX6E4q8b+wHU/8idriDaJsq86vgjY+B734o3/TOwtpMqEu5T+cCzW4CFxmaymqc4Eu3C/zKnTFeN1ir1w==" saltValue="Vk1rq25+NkwCzOcMCUX55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12" customWidth="1"/>
    <col min="131" max="131" width="1.625" style="212" customWidth="1"/>
    <col min="132" max="16384" width="9" style="212" hidden="1"/>
  </cols>
  <sheetData>
    <row r="1" spans="1:131" ht="11.25" customHeight="1" thickBot="1" x14ac:dyDescent="0.2">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10"/>
      <c r="DR1" s="210"/>
      <c r="DS1" s="210"/>
      <c r="DT1" s="210"/>
      <c r="DU1" s="210"/>
      <c r="DV1" s="210"/>
      <c r="DW1" s="210"/>
      <c r="DX1" s="210"/>
      <c r="DY1" s="210"/>
      <c r="DZ1" s="210"/>
      <c r="EA1" s="211"/>
    </row>
    <row r="2" spans="1:131" ht="26.25" customHeight="1" thickBot="1" x14ac:dyDescent="0.2">
      <c r="A2" s="213" t="s">
        <v>356</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1089" t="s">
        <v>357</v>
      </c>
      <c r="DK2" s="1090"/>
      <c r="DL2" s="1090"/>
      <c r="DM2" s="1090"/>
      <c r="DN2" s="1090"/>
      <c r="DO2" s="1091"/>
      <c r="DP2" s="209"/>
      <c r="DQ2" s="1089" t="s">
        <v>358</v>
      </c>
      <c r="DR2" s="1090"/>
      <c r="DS2" s="1090"/>
      <c r="DT2" s="1090"/>
      <c r="DU2" s="1090"/>
      <c r="DV2" s="1090"/>
      <c r="DW2" s="1090"/>
      <c r="DX2" s="1090"/>
      <c r="DY2" s="1090"/>
      <c r="DZ2" s="1091"/>
      <c r="EA2" s="211"/>
    </row>
    <row r="3" spans="1:131" ht="11.25" customHeight="1" x14ac:dyDescent="0.15">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1"/>
    </row>
    <row r="4" spans="1:131" s="217" customFormat="1" ht="26.25" customHeight="1" thickBot="1" x14ac:dyDescent="0.2">
      <c r="A4" s="1042" t="s">
        <v>359</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4"/>
      <c r="BA4" s="214"/>
      <c r="BB4" s="214"/>
      <c r="BC4" s="214"/>
      <c r="BD4" s="214"/>
      <c r="BE4" s="215"/>
      <c r="BF4" s="215"/>
      <c r="BG4" s="215"/>
      <c r="BH4" s="215"/>
      <c r="BI4" s="215"/>
      <c r="BJ4" s="215"/>
      <c r="BK4" s="215"/>
      <c r="BL4" s="215"/>
      <c r="BM4" s="215"/>
      <c r="BN4" s="215"/>
      <c r="BO4" s="215"/>
      <c r="BP4" s="215"/>
      <c r="BQ4" s="214" t="s">
        <v>360</v>
      </c>
      <c r="BR4" s="214"/>
      <c r="BS4" s="214"/>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c r="DO4" s="214"/>
      <c r="DP4" s="214"/>
      <c r="DQ4" s="214"/>
      <c r="DR4" s="214"/>
      <c r="DS4" s="214"/>
      <c r="DT4" s="214"/>
      <c r="DU4" s="214"/>
      <c r="DV4" s="214"/>
      <c r="DW4" s="214"/>
      <c r="DX4" s="214"/>
      <c r="DY4" s="214"/>
      <c r="DZ4" s="214"/>
      <c r="EA4" s="216"/>
    </row>
    <row r="5" spans="1:131" s="217" customFormat="1" ht="26.25" customHeight="1" x14ac:dyDescent="0.15">
      <c r="A5" s="978" t="s">
        <v>361</v>
      </c>
      <c r="B5" s="979"/>
      <c r="C5" s="979"/>
      <c r="D5" s="979"/>
      <c r="E5" s="979"/>
      <c r="F5" s="979"/>
      <c r="G5" s="979"/>
      <c r="H5" s="979"/>
      <c r="I5" s="979"/>
      <c r="J5" s="979"/>
      <c r="K5" s="979"/>
      <c r="L5" s="979"/>
      <c r="M5" s="979"/>
      <c r="N5" s="979"/>
      <c r="O5" s="979"/>
      <c r="P5" s="980"/>
      <c r="Q5" s="984" t="s">
        <v>362</v>
      </c>
      <c r="R5" s="985"/>
      <c r="S5" s="985"/>
      <c r="T5" s="985"/>
      <c r="U5" s="986"/>
      <c r="V5" s="984" t="s">
        <v>363</v>
      </c>
      <c r="W5" s="985"/>
      <c r="X5" s="985"/>
      <c r="Y5" s="985"/>
      <c r="Z5" s="986"/>
      <c r="AA5" s="984" t="s">
        <v>364</v>
      </c>
      <c r="AB5" s="985"/>
      <c r="AC5" s="985"/>
      <c r="AD5" s="985"/>
      <c r="AE5" s="985"/>
      <c r="AF5" s="1092" t="s">
        <v>365</v>
      </c>
      <c r="AG5" s="985"/>
      <c r="AH5" s="985"/>
      <c r="AI5" s="985"/>
      <c r="AJ5" s="998"/>
      <c r="AK5" s="985" t="s">
        <v>366</v>
      </c>
      <c r="AL5" s="985"/>
      <c r="AM5" s="985"/>
      <c r="AN5" s="985"/>
      <c r="AO5" s="986"/>
      <c r="AP5" s="984" t="s">
        <v>367</v>
      </c>
      <c r="AQ5" s="985"/>
      <c r="AR5" s="985"/>
      <c r="AS5" s="985"/>
      <c r="AT5" s="986"/>
      <c r="AU5" s="984" t="s">
        <v>368</v>
      </c>
      <c r="AV5" s="985"/>
      <c r="AW5" s="985"/>
      <c r="AX5" s="985"/>
      <c r="AY5" s="998"/>
      <c r="AZ5" s="214"/>
      <c r="BA5" s="214"/>
      <c r="BB5" s="214"/>
      <c r="BC5" s="214"/>
      <c r="BD5" s="214"/>
      <c r="BE5" s="215"/>
      <c r="BF5" s="215"/>
      <c r="BG5" s="215"/>
      <c r="BH5" s="215"/>
      <c r="BI5" s="215"/>
      <c r="BJ5" s="215"/>
      <c r="BK5" s="215"/>
      <c r="BL5" s="215"/>
      <c r="BM5" s="215"/>
      <c r="BN5" s="215"/>
      <c r="BO5" s="215"/>
      <c r="BP5" s="215"/>
      <c r="BQ5" s="978" t="s">
        <v>369</v>
      </c>
      <c r="BR5" s="979"/>
      <c r="BS5" s="979"/>
      <c r="BT5" s="979"/>
      <c r="BU5" s="979"/>
      <c r="BV5" s="979"/>
      <c r="BW5" s="979"/>
      <c r="BX5" s="979"/>
      <c r="BY5" s="979"/>
      <c r="BZ5" s="979"/>
      <c r="CA5" s="979"/>
      <c r="CB5" s="979"/>
      <c r="CC5" s="979"/>
      <c r="CD5" s="979"/>
      <c r="CE5" s="979"/>
      <c r="CF5" s="979"/>
      <c r="CG5" s="980"/>
      <c r="CH5" s="984" t="s">
        <v>370</v>
      </c>
      <c r="CI5" s="985"/>
      <c r="CJ5" s="985"/>
      <c r="CK5" s="985"/>
      <c r="CL5" s="986"/>
      <c r="CM5" s="984" t="s">
        <v>371</v>
      </c>
      <c r="CN5" s="985"/>
      <c r="CO5" s="985"/>
      <c r="CP5" s="985"/>
      <c r="CQ5" s="986"/>
      <c r="CR5" s="984" t="s">
        <v>372</v>
      </c>
      <c r="CS5" s="985"/>
      <c r="CT5" s="985"/>
      <c r="CU5" s="985"/>
      <c r="CV5" s="986"/>
      <c r="CW5" s="984" t="s">
        <v>373</v>
      </c>
      <c r="CX5" s="985"/>
      <c r="CY5" s="985"/>
      <c r="CZ5" s="985"/>
      <c r="DA5" s="986"/>
      <c r="DB5" s="984" t="s">
        <v>374</v>
      </c>
      <c r="DC5" s="985"/>
      <c r="DD5" s="985"/>
      <c r="DE5" s="985"/>
      <c r="DF5" s="986"/>
      <c r="DG5" s="1077" t="s">
        <v>375</v>
      </c>
      <c r="DH5" s="1078"/>
      <c r="DI5" s="1078"/>
      <c r="DJ5" s="1078"/>
      <c r="DK5" s="1079"/>
      <c r="DL5" s="1077" t="s">
        <v>376</v>
      </c>
      <c r="DM5" s="1078"/>
      <c r="DN5" s="1078"/>
      <c r="DO5" s="1078"/>
      <c r="DP5" s="1079"/>
      <c r="DQ5" s="984" t="s">
        <v>377</v>
      </c>
      <c r="DR5" s="985"/>
      <c r="DS5" s="985"/>
      <c r="DT5" s="985"/>
      <c r="DU5" s="986"/>
      <c r="DV5" s="984" t="s">
        <v>368</v>
      </c>
      <c r="DW5" s="985"/>
      <c r="DX5" s="985"/>
      <c r="DY5" s="985"/>
      <c r="DZ5" s="998"/>
      <c r="EA5" s="216"/>
    </row>
    <row r="6" spans="1:131" s="217" customFormat="1" ht="26.25" customHeight="1" thickBot="1" x14ac:dyDescent="0.2">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93"/>
      <c r="AG6" s="988"/>
      <c r="AH6" s="988"/>
      <c r="AI6" s="988"/>
      <c r="AJ6" s="999"/>
      <c r="AK6" s="988"/>
      <c r="AL6" s="988"/>
      <c r="AM6" s="988"/>
      <c r="AN6" s="988"/>
      <c r="AO6" s="989"/>
      <c r="AP6" s="987"/>
      <c r="AQ6" s="988"/>
      <c r="AR6" s="988"/>
      <c r="AS6" s="988"/>
      <c r="AT6" s="989"/>
      <c r="AU6" s="987"/>
      <c r="AV6" s="988"/>
      <c r="AW6" s="988"/>
      <c r="AX6" s="988"/>
      <c r="AY6" s="999"/>
      <c r="AZ6" s="214"/>
      <c r="BA6" s="214"/>
      <c r="BB6" s="214"/>
      <c r="BC6" s="214"/>
      <c r="BD6" s="214"/>
      <c r="BE6" s="215"/>
      <c r="BF6" s="215"/>
      <c r="BG6" s="215"/>
      <c r="BH6" s="215"/>
      <c r="BI6" s="215"/>
      <c r="BJ6" s="215"/>
      <c r="BK6" s="215"/>
      <c r="BL6" s="215"/>
      <c r="BM6" s="215"/>
      <c r="BN6" s="215"/>
      <c r="BO6" s="215"/>
      <c r="BP6" s="215"/>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80"/>
      <c r="DH6" s="1081"/>
      <c r="DI6" s="1081"/>
      <c r="DJ6" s="1081"/>
      <c r="DK6" s="1082"/>
      <c r="DL6" s="1080"/>
      <c r="DM6" s="1081"/>
      <c r="DN6" s="1081"/>
      <c r="DO6" s="1081"/>
      <c r="DP6" s="1082"/>
      <c r="DQ6" s="987"/>
      <c r="DR6" s="988"/>
      <c r="DS6" s="988"/>
      <c r="DT6" s="988"/>
      <c r="DU6" s="989"/>
      <c r="DV6" s="987"/>
      <c r="DW6" s="988"/>
      <c r="DX6" s="988"/>
      <c r="DY6" s="988"/>
      <c r="DZ6" s="999"/>
      <c r="EA6" s="216"/>
    </row>
    <row r="7" spans="1:131" s="217" customFormat="1" ht="26.25" customHeight="1" thickTop="1" x14ac:dyDescent="0.15">
      <c r="A7" s="218">
        <v>1</v>
      </c>
      <c r="B7" s="1029" t="s">
        <v>378</v>
      </c>
      <c r="C7" s="1030"/>
      <c r="D7" s="1030"/>
      <c r="E7" s="1030"/>
      <c r="F7" s="1030"/>
      <c r="G7" s="1030"/>
      <c r="H7" s="1030"/>
      <c r="I7" s="1030"/>
      <c r="J7" s="1030"/>
      <c r="K7" s="1030"/>
      <c r="L7" s="1030"/>
      <c r="M7" s="1030"/>
      <c r="N7" s="1030"/>
      <c r="O7" s="1030"/>
      <c r="P7" s="1031"/>
      <c r="Q7" s="1083">
        <v>82655</v>
      </c>
      <c r="R7" s="1084"/>
      <c r="S7" s="1084"/>
      <c r="T7" s="1084"/>
      <c r="U7" s="1084"/>
      <c r="V7" s="1084">
        <v>81925</v>
      </c>
      <c r="W7" s="1084"/>
      <c r="X7" s="1084"/>
      <c r="Y7" s="1084"/>
      <c r="Z7" s="1084"/>
      <c r="AA7" s="1084">
        <v>730</v>
      </c>
      <c r="AB7" s="1084"/>
      <c r="AC7" s="1084"/>
      <c r="AD7" s="1084"/>
      <c r="AE7" s="1085"/>
      <c r="AF7" s="1086">
        <v>526</v>
      </c>
      <c r="AG7" s="1087"/>
      <c r="AH7" s="1087"/>
      <c r="AI7" s="1087"/>
      <c r="AJ7" s="1088"/>
      <c r="AK7" s="1070">
        <v>1222</v>
      </c>
      <c r="AL7" s="1071"/>
      <c r="AM7" s="1071"/>
      <c r="AN7" s="1071"/>
      <c r="AO7" s="1071"/>
      <c r="AP7" s="1071">
        <v>89577</v>
      </c>
      <c r="AQ7" s="1071"/>
      <c r="AR7" s="1071"/>
      <c r="AS7" s="1071"/>
      <c r="AT7" s="1071"/>
      <c r="AU7" s="1072"/>
      <c r="AV7" s="1072"/>
      <c r="AW7" s="1072"/>
      <c r="AX7" s="1072"/>
      <c r="AY7" s="1073"/>
      <c r="AZ7" s="214"/>
      <c r="BA7" s="214"/>
      <c r="BB7" s="214"/>
      <c r="BC7" s="214"/>
      <c r="BD7" s="214"/>
      <c r="BE7" s="215"/>
      <c r="BF7" s="215"/>
      <c r="BG7" s="215"/>
      <c r="BH7" s="215"/>
      <c r="BI7" s="215"/>
      <c r="BJ7" s="215"/>
      <c r="BK7" s="215"/>
      <c r="BL7" s="215"/>
      <c r="BM7" s="215"/>
      <c r="BN7" s="215"/>
      <c r="BO7" s="215"/>
      <c r="BP7" s="215"/>
      <c r="BQ7" s="218">
        <v>1</v>
      </c>
      <c r="BR7" s="219"/>
      <c r="BS7" s="1074" t="s">
        <v>579</v>
      </c>
      <c r="BT7" s="1075"/>
      <c r="BU7" s="1075"/>
      <c r="BV7" s="1075"/>
      <c r="BW7" s="1075"/>
      <c r="BX7" s="1075"/>
      <c r="BY7" s="1075"/>
      <c r="BZ7" s="1075"/>
      <c r="CA7" s="1075"/>
      <c r="CB7" s="1075"/>
      <c r="CC7" s="1075"/>
      <c r="CD7" s="1075"/>
      <c r="CE7" s="1075"/>
      <c r="CF7" s="1075"/>
      <c r="CG7" s="1076"/>
      <c r="CH7" s="1067">
        <v>4</v>
      </c>
      <c r="CI7" s="1068"/>
      <c r="CJ7" s="1068"/>
      <c r="CK7" s="1068"/>
      <c r="CL7" s="1069"/>
      <c r="CM7" s="1067">
        <v>63</v>
      </c>
      <c r="CN7" s="1068"/>
      <c r="CO7" s="1068"/>
      <c r="CP7" s="1068"/>
      <c r="CQ7" s="1069"/>
      <c r="CR7" s="1067">
        <v>5</v>
      </c>
      <c r="CS7" s="1068"/>
      <c r="CT7" s="1068"/>
      <c r="CU7" s="1068"/>
      <c r="CV7" s="1069"/>
      <c r="CW7" s="1067">
        <v>4</v>
      </c>
      <c r="CX7" s="1068"/>
      <c r="CY7" s="1068"/>
      <c r="CZ7" s="1068"/>
      <c r="DA7" s="1069"/>
      <c r="DB7" s="1067" t="s">
        <v>503</v>
      </c>
      <c r="DC7" s="1068"/>
      <c r="DD7" s="1068"/>
      <c r="DE7" s="1068"/>
      <c r="DF7" s="1069"/>
      <c r="DG7" s="1067" t="s">
        <v>503</v>
      </c>
      <c r="DH7" s="1068"/>
      <c r="DI7" s="1068"/>
      <c r="DJ7" s="1068"/>
      <c r="DK7" s="1069"/>
      <c r="DL7" s="1067" t="s">
        <v>503</v>
      </c>
      <c r="DM7" s="1068"/>
      <c r="DN7" s="1068"/>
      <c r="DO7" s="1068"/>
      <c r="DP7" s="1069"/>
      <c r="DQ7" s="1067" t="s">
        <v>503</v>
      </c>
      <c r="DR7" s="1068"/>
      <c r="DS7" s="1068"/>
      <c r="DT7" s="1068"/>
      <c r="DU7" s="1069"/>
      <c r="DV7" s="1074"/>
      <c r="DW7" s="1075"/>
      <c r="DX7" s="1075"/>
      <c r="DY7" s="1075"/>
      <c r="DZ7" s="1094"/>
      <c r="EA7" s="216"/>
    </row>
    <row r="8" spans="1:131" s="217" customFormat="1" ht="26.25" customHeight="1" x14ac:dyDescent="0.15">
      <c r="A8" s="220">
        <v>2</v>
      </c>
      <c r="B8" s="1016"/>
      <c r="C8" s="1017"/>
      <c r="D8" s="1017"/>
      <c r="E8" s="1017"/>
      <c r="F8" s="1017"/>
      <c r="G8" s="1017"/>
      <c r="H8" s="1017"/>
      <c r="I8" s="1017"/>
      <c r="J8" s="1017"/>
      <c r="K8" s="1017"/>
      <c r="L8" s="1017"/>
      <c r="M8" s="1017"/>
      <c r="N8" s="1017"/>
      <c r="O8" s="1017"/>
      <c r="P8" s="1018"/>
      <c r="Q8" s="1022"/>
      <c r="R8" s="1023"/>
      <c r="S8" s="1023"/>
      <c r="T8" s="1023"/>
      <c r="U8" s="1023"/>
      <c r="V8" s="1023"/>
      <c r="W8" s="1023"/>
      <c r="X8" s="1023"/>
      <c r="Y8" s="1023"/>
      <c r="Z8" s="1023"/>
      <c r="AA8" s="1023"/>
      <c r="AB8" s="1023"/>
      <c r="AC8" s="1023"/>
      <c r="AD8" s="1023"/>
      <c r="AE8" s="1024"/>
      <c r="AF8" s="1000"/>
      <c r="AG8" s="1001"/>
      <c r="AH8" s="1001"/>
      <c r="AI8" s="1001"/>
      <c r="AJ8" s="1002"/>
      <c r="AK8" s="1065"/>
      <c r="AL8" s="1066"/>
      <c r="AM8" s="1066"/>
      <c r="AN8" s="1066"/>
      <c r="AO8" s="1066"/>
      <c r="AP8" s="1066"/>
      <c r="AQ8" s="1066"/>
      <c r="AR8" s="1066"/>
      <c r="AS8" s="1066"/>
      <c r="AT8" s="1066"/>
      <c r="AU8" s="1063"/>
      <c r="AV8" s="1063"/>
      <c r="AW8" s="1063"/>
      <c r="AX8" s="1063"/>
      <c r="AY8" s="1064"/>
      <c r="AZ8" s="214"/>
      <c r="BA8" s="214"/>
      <c r="BB8" s="214"/>
      <c r="BC8" s="214"/>
      <c r="BD8" s="214"/>
      <c r="BE8" s="215"/>
      <c r="BF8" s="215"/>
      <c r="BG8" s="215"/>
      <c r="BH8" s="215"/>
      <c r="BI8" s="215"/>
      <c r="BJ8" s="215"/>
      <c r="BK8" s="215"/>
      <c r="BL8" s="215"/>
      <c r="BM8" s="215"/>
      <c r="BN8" s="215"/>
      <c r="BO8" s="215"/>
      <c r="BP8" s="215"/>
      <c r="BQ8" s="220">
        <v>2</v>
      </c>
      <c r="BR8" s="221" t="s">
        <v>583</v>
      </c>
      <c r="BS8" s="975" t="s">
        <v>580</v>
      </c>
      <c r="BT8" s="976"/>
      <c r="BU8" s="976"/>
      <c r="BV8" s="976"/>
      <c r="BW8" s="976"/>
      <c r="BX8" s="976"/>
      <c r="BY8" s="976"/>
      <c r="BZ8" s="976"/>
      <c r="CA8" s="976"/>
      <c r="CB8" s="976"/>
      <c r="CC8" s="976"/>
      <c r="CD8" s="976"/>
      <c r="CE8" s="976"/>
      <c r="CF8" s="976"/>
      <c r="CG8" s="997"/>
      <c r="CH8" s="972">
        <v>1</v>
      </c>
      <c r="CI8" s="973"/>
      <c r="CJ8" s="973"/>
      <c r="CK8" s="973"/>
      <c r="CL8" s="974"/>
      <c r="CM8" s="972">
        <v>328</v>
      </c>
      <c r="CN8" s="973"/>
      <c r="CO8" s="973"/>
      <c r="CP8" s="973"/>
      <c r="CQ8" s="974"/>
      <c r="CR8" s="972">
        <v>5</v>
      </c>
      <c r="CS8" s="973"/>
      <c r="CT8" s="973"/>
      <c r="CU8" s="973"/>
      <c r="CV8" s="974"/>
      <c r="CW8" s="972" t="s">
        <v>503</v>
      </c>
      <c r="CX8" s="973"/>
      <c r="CY8" s="973"/>
      <c r="CZ8" s="973"/>
      <c r="DA8" s="974"/>
      <c r="DB8" s="972">
        <v>10</v>
      </c>
      <c r="DC8" s="973"/>
      <c r="DD8" s="973"/>
      <c r="DE8" s="973"/>
      <c r="DF8" s="974"/>
      <c r="DG8" s="972" t="s">
        <v>503</v>
      </c>
      <c r="DH8" s="973"/>
      <c r="DI8" s="973"/>
      <c r="DJ8" s="973"/>
      <c r="DK8" s="974"/>
      <c r="DL8" s="972" t="s">
        <v>503</v>
      </c>
      <c r="DM8" s="973"/>
      <c r="DN8" s="973"/>
      <c r="DO8" s="973"/>
      <c r="DP8" s="974"/>
      <c r="DQ8" s="972" t="s">
        <v>503</v>
      </c>
      <c r="DR8" s="973"/>
      <c r="DS8" s="973"/>
      <c r="DT8" s="973"/>
      <c r="DU8" s="974"/>
      <c r="DV8" s="975"/>
      <c r="DW8" s="976"/>
      <c r="DX8" s="976"/>
      <c r="DY8" s="976"/>
      <c r="DZ8" s="977"/>
      <c r="EA8" s="216"/>
    </row>
    <row r="9" spans="1:131" s="217" customFormat="1" ht="26.25" customHeight="1" x14ac:dyDescent="0.15">
      <c r="A9" s="220">
        <v>3</v>
      </c>
      <c r="B9" s="1016"/>
      <c r="C9" s="1017"/>
      <c r="D9" s="1017"/>
      <c r="E9" s="1017"/>
      <c r="F9" s="1017"/>
      <c r="G9" s="1017"/>
      <c r="H9" s="1017"/>
      <c r="I9" s="1017"/>
      <c r="J9" s="1017"/>
      <c r="K9" s="1017"/>
      <c r="L9" s="1017"/>
      <c r="M9" s="1017"/>
      <c r="N9" s="1017"/>
      <c r="O9" s="1017"/>
      <c r="P9" s="1018"/>
      <c r="Q9" s="1022"/>
      <c r="R9" s="1023"/>
      <c r="S9" s="1023"/>
      <c r="T9" s="1023"/>
      <c r="U9" s="1023"/>
      <c r="V9" s="1023"/>
      <c r="W9" s="1023"/>
      <c r="X9" s="1023"/>
      <c r="Y9" s="1023"/>
      <c r="Z9" s="1023"/>
      <c r="AA9" s="1023"/>
      <c r="AB9" s="1023"/>
      <c r="AC9" s="1023"/>
      <c r="AD9" s="1023"/>
      <c r="AE9" s="1024"/>
      <c r="AF9" s="1000"/>
      <c r="AG9" s="1001"/>
      <c r="AH9" s="1001"/>
      <c r="AI9" s="1001"/>
      <c r="AJ9" s="1002"/>
      <c r="AK9" s="1065"/>
      <c r="AL9" s="1066"/>
      <c r="AM9" s="1066"/>
      <c r="AN9" s="1066"/>
      <c r="AO9" s="1066"/>
      <c r="AP9" s="1066"/>
      <c r="AQ9" s="1066"/>
      <c r="AR9" s="1066"/>
      <c r="AS9" s="1066"/>
      <c r="AT9" s="1066"/>
      <c r="AU9" s="1063"/>
      <c r="AV9" s="1063"/>
      <c r="AW9" s="1063"/>
      <c r="AX9" s="1063"/>
      <c r="AY9" s="1064"/>
      <c r="AZ9" s="214"/>
      <c r="BA9" s="214"/>
      <c r="BB9" s="214"/>
      <c r="BC9" s="214"/>
      <c r="BD9" s="214"/>
      <c r="BE9" s="215"/>
      <c r="BF9" s="215"/>
      <c r="BG9" s="215"/>
      <c r="BH9" s="215"/>
      <c r="BI9" s="215"/>
      <c r="BJ9" s="215"/>
      <c r="BK9" s="215"/>
      <c r="BL9" s="215"/>
      <c r="BM9" s="215"/>
      <c r="BN9" s="215"/>
      <c r="BO9" s="215"/>
      <c r="BP9" s="215"/>
      <c r="BQ9" s="220">
        <v>3</v>
      </c>
      <c r="BR9" s="221"/>
      <c r="BS9" s="975" t="s">
        <v>581</v>
      </c>
      <c r="BT9" s="976"/>
      <c r="BU9" s="976"/>
      <c r="BV9" s="976"/>
      <c r="BW9" s="976"/>
      <c r="BX9" s="976"/>
      <c r="BY9" s="976"/>
      <c r="BZ9" s="976"/>
      <c r="CA9" s="976"/>
      <c r="CB9" s="976"/>
      <c r="CC9" s="976"/>
      <c r="CD9" s="976"/>
      <c r="CE9" s="976"/>
      <c r="CF9" s="976"/>
      <c r="CG9" s="997"/>
      <c r="CH9" s="972">
        <v>2</v>
      </c>
      <c r="CI9" s="973"/>
      <c r="CJ9" s="973"/>
      <c r="CK9" s="973"/>
      <c r="CL9" s="974"/>
      <c r="CM9" s="972">
        <v>293</v>
      </c>
      <c r="CN9" s="973"/>
      <c r="CO9" s="973"/>
      <c r="CP9" s="973"/>
      <c r="CQ9" s="974"/>
      <c r="CR9" s="972">
        <v>10</v>
      </c>
      <c r="CS9" s="973"/>
      <c r="CT9" s="973"/>
      <c r="CU9" s="973"/>
      <c r="CV9" s="974"/>
      <c r="CW9" s="972">
        <v>3</v>
      </c>
      <c r="CX9" s="973"/>
      <c r="CY9" s="973"/>
      <c r="CZ9" s="973"/>
      <c r="DA9" s="974"/>
      <c r="DB9" s="972" t="s">
        <v>503</v>
      </c>
      <c r="DC9" s="973"/>
      <c r="DD9" s="973"/>
      <c r="DE9" s="973"/>
      <c r="DF9" s="974"/>
      <c r="DG9" s="972" t="s">
        <v>503</v>
      </c>
      <c r="DH9" s="973"/>
      <c r="DI9" s="973"/>
      <c r="DJ9" s="973"/>
      <c r="DK9" s="974"/>
      <c r="DL9" s="972" t="s">
        <v>503</v>
      </c>
      <c r="DM9" s="973"/>
      <c r="DN9" s="973"/>
      <c r="DO9" s="973"/>
      <c r="DP9" s="974"/>
      <c r="DQ9" s="972" t="s">
        <v>503</v>
      </c>
      <c r="DR9" s="973"/>
      <c r="DS9" s="973"/>
      <c r="DT9" s="973"/>
      <c r="DU9" s="974"/>
      <c r="DV9" s="975"/>
      <c r="DW9" s="976"/>
      <c r="DX9" s="976"/>
      <c r="DY9" s="976"/>
      <c r="DZ9" s="977"/>
      <c r="EA9" s="216"/>
    </row>
    <row r="10" spans="1:131" s="217" customFormat="1" ht="26.25" customHeight="1" x14ac:dyDescent="0.15">
      <c r="A10" s="220">
        <v>4</v>
      </c>
      <c r="B10" s="1016"/>
      <c r="C10" s="1017"/>
      <c r="D10" s="1017"/>
      <c r="E10" s="1017"/>
      <c r="F10" s="1017"/>
      <c r="G10" s="1017"/>
      <c r="H10" s="1017"/>
      <c r="I10" s="1017"/>
      <c r="J10" s="1017"/>
      <c r="K10" s="1017"/>
      <c r="L10" s="1017"/>
      <c r="M10" s="1017"/>
      <c r="N10" s="1017"/>
      <c r="O10" s="1017"/>
      <c r="P10" s="1018"/>
      <c r="Q10" s="1022"/>
      <c r="R10" s="1023"/>
      <c r="S10" s="1023"/>
      <c r="T10" s="1023"/>
      <c r="U10" s="1023"/>
      <c r="V10" s="1023"/>
      <c r="W10" s="1023"/>
      <c r="X10" s="1023"/>
      <c r="Y10" s="1023"/>
      <c r="Z10" s="1023"/>
      <c r="AA10" s="1023"/>
      <c r="AB10" s="1023"/>
      <c r="AC10" s="1023"/>
      <c r="AD10" s="1023"/>
      <c r="AE10" s="1024"/>
      <c r="AF10" s="1000"/>
      <c r="AG10" s="1001"/>
      <c r="AH10" s="1001"/>
      <c r="AI10" s="1001"/>
      <c r="AJ10" s="1002"/>
      <c r="AK10" s="1065"/>
      <c r="AL10" s="1066"/>
      <c r="AM10" s="1066"/>
      <c r="AN10" s="1066"/>
      <c r="AO10" s="1066"/>
      <c r="AP10" s="1066"/>
      <c r="AQ10" s="1066"/>
      <c r="AR10" s="1066"/>
      <c r="AS10" s="1066"/>
      <c r="AT10" s="1066"/>
      <c r="AU10" s="1063"/>
      <c r="AV10" s="1063"/>
      <c r="AW10" s="1063"/>
      <c r="AX10" s="1063"/>
      <c r="AY10" s="1064"/>
      <c r="AZ10" s="214"/>
      <c r="BA10" s="214"/>
      <c r="BB10" s="214"/>
      <c r="BC10" s="214"/>
      <c r="BD10" s="214"/>
      <c r="BE10" s="215"/>
      <c r="BF10" s="215"/>
      <c r="BG10" s="215"/>
      <c r="BH10" s="215"/>
      <c r="BI10" s="215"/>
      <c r="BJ10" s="215"/>
      <c r="BK10" s="215"/>
      <c r="BL10" s="215"/>
      <c r="BM10" s="215"/>
      <c r="BN10" s="215"/>
      <c r="BO10" s="215"/>
      <c r="BP10" s="215"/>
      <c r="BQ10" s="220">
        <v>4</v>
      </c>
      <c r="BR10" s="221"/>
      <c r="BS10" s="975" t="s">
        <v>582</v>
      </c>
      <c r="BT10" s="976"/>
      <c r="BU10" s="976"/>
      <c r="BV10" s="976"/>
      <c r="BW10" s="976"/>
      <c r="BX10" s="976"/>
      <c r="BY10" s="976"/>
      <c r="BZ10" s="976"/>
      <c r="CA10" s="976"/>
      <c r="CB10" s="976"/>
      <c r="CC10" s="976"/>
      <c r="CD10" s="976"/>
      <c r="CE10" s="976"/>
      <c r="CF10" s="976"/>
      <c r="CG10" s="997"/>
      <c r="CH10" s="972">
        <v>-14</v>
      </c>
      <c r="CI10" s="973"/>
      <c r="CJ10" s="973"/>
      <c r="CK10" s="973"/>
      <c r="CL10" s="974"/>
      <c r="CM10" s="972">
        <v>6</v>
      </c>
      <c r="CN10" s="973"/>
      <c r="CO10" s="973"/>
      <c r="CP10" s="973"/>
      <c r="CQ10" s="974"/>
      <c r="CR10" s="972">
        <v>10</v>
      </c>
      <c r="CS10" s="973"/>
      <c r="CT10" s="973"/>
      <c r="CU10" s="973"/>
      <c r="CV10" s="974"/>
      <c r="CW10" s="972" t="s">
        <v>503</v>
      </c>
      <c r="CX10" s="973"/>
      <c r="CY10" s="973"/>
      <c r="CZ10" s="973"/>
      <c r="DA10" s="974"/>
      <c r="DB10" s="972" t="s">
        <v>503</v>
      </c>
      <c r="DC10" s="973"/>
      <c r="DD10" s="973"/>
      <c r="DE10" s="973"/>
      <c r="DF10" s="974"/>
      <c r="DG10" s="972" t="s">
        <v>503</v>
      </c>
      <c r="DH10" s="973"/>
      <c r="DI10" s="973"/>
      <c r="DJ10" s="973"/>
      <c r="DK10" s="974"/>
      <c r="DL10" s="972" t="s">
        <v>503</v>
      </c>
      <c r="DM10" s="973"/>
      <c r="DN10" s="973"/>
      <c r="DO10" s="973"/>
      <c r="DP10" s="974"/>
      <c r="DQ10" s="972" t="s">
        <v>503</v>
      </c>
      <c r="DR10" s="973"/>
      <c r="DS10" s="973"/>
      <c r="DT10" s="973"/>
      <c r="DU10" s="974"/>
      <c r="DV10" s="975"/>
      <c r="DW10" s="976"/>
      <c r="DX10" s="976"/>
      <c r="DY10" s="976"/>
      <c r="DZ10" s="977"/>
      <c r="EA10" s="216"/>
    </row>
    <row r="11" spans="1:131" s="217" customFormat="1" ht="26.25" customHeight="1" x14ac:dyDescent="0.15">
      <c r="A11" s="220">
        <v>5</v>
      </c>
      <c r="B11" s="1016"/>
      <c r="C11" s="1017"/>
      <c r="D11" s="1017"/>
      <c r="E11" s="1017"/>
      <c r="F11" s="1017"/>
      <c r="G11" s="1017"/>
      <c r="H11" s="1017"/>
      <c r="I11" s="1017"/>
      <c r="J11" s="1017"/>
      <c r="K11" s="1017"/>
      <c r="L11" s="1017"/>
      <c r="M11" s="1017"/>
      <c r="N11" s="1017"/>
      <c r="O11" s="1017"/>
      <c r="P11" s="1018"/>
      <c r="Q11" s="1022"/>
      <c r="R11" s="1023"/>
      <c r="S11" s="1023"/>
      <c r="T11" s="1023"/>
      <c r="U11" s="1023"/>
      <c r="V11" s="1023"/>
      <c r="W11" s="1023"/>
      <c r="X11" s="1023"/>
      <c r="Y11" s="1023"/>
      <c r="Z11" s="1023"/>
      <c r="AA11" s="1023"/>
      <c r="AB11" s="1023"/>
      <c r="AC11" s="1023"/>
      <c r="AD11" s="1023"/>
      <c r="AE11" s="1024"/>
      <c r="AF11" s="1000"/>
      <c r="AG11" s="1001"/>
      <c r="AH11" s="1001"/>
      <c r="AI11" s="1001"/>
      <c r="AJ11" s="1002"/>
      <c r="AK11" s="1065"/>
      <c r="AL11" s="1066"/>
      <c r="AM11" s="1066"/>
      <c r="AN11" s="1066"/>
      <c r="AO11" s="1066"/>
      <c r="AP11" s="1066"/>
      <c r="AQ11" s="1066"/>
      <c r="AR11" s="1066"/>
      <c r="AS11" s="1066"/>
      <c r="AT11" s="1066"/>
      <c r="AU11" s="1063"/>
      <c r="AV11" s="1063"/>
      <c r="AW11" s="1063"/>
      <c r="AX11" s="1063"/>
      <c r="AY11" s="1064"/>
      <c r="AZ11" s="214"/>
      <c r="BA11" s="214"/>
      <c r="BB11" s="214"/>
      <c r="BC11" s="214"/>
      <c r="BD11" s="214"/>
      <c r="BE11" s="215"/>
      <c r="BF11" s="215"/>
      <c r="BG11" s="215"/>
      <c r="BH11" s="215"/>
      <c r="BI11" s="215"/>
      <c r="BJ11" s="215"/>
      <c r="BK11" s="215"/>
      <c r="BL11" s="215"/>
      <c r="BM11" s="215"/>
      <c r="BN11" s="215"/>
      <c r="BO11" s="215"/>
      <c r="BP11" s="215"/>
      <c r="BQ11" s="220">
        <v>5</v>
      </c>
      <c r="BR11" s="221"/>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16"/>
    </row>
    <row r="12" spans="1:131" s="217" customFormat="1" ht="26.25" customHeight="1" x14ac:dyDescent="0.15">
      <c r="A12" s="220">
        <v>6</v>
      </c>
      <c r="B12" s="1016"/>
      <c r="C12" s="1017"/>
      <c r="D12" s="1017"/>
      <c r="E12" s="1017"/>
      <c r="F12" s="1017"/>
      <c r="G12" s="1017"/>
      <c r="H12" s="1017"/>
      <c r="I12" s="1017"/>
      <c r="J12" s="1017"/>
      <c r="K12" s="1017"/>
      <c r="L12" s="1017"/>
      <c r="M12" s="1017"/>
      <c r="N12" s="1017"/>
      <c r="O12" s="1017"/>
      <c r="P12" s="1018"/>
      <c r="Q12" s="1022"/>
      <c r="R12" s="1023"/>
      <c r="S12" s="1023"/>
      <c r="T12" s="1023"/>
      <c r="U12" s="1023"/>
      <c r="V12" s="1023"/>
      <c r="W12" s="1023"/>
      <c r="X12" s="1023"/>
      <c r="Y12" s="1023"/>
      <c r="Z12" s="1023"/>
      <c r="AA12" s="1023"/>
      <c r="AB12" s="1023"/>
      <c r="AC12" s="1023"/>
      <c r="AD12" s="1023"/>
      <c r="AE12" s="1024"/>
      <c r="AF12" s="1000"/>
      <c r="AG12" s="1001"/>
      <c r="AH12" s="1001"/>
      <c r="AI12" s="1001"/>
      <c r="AJ12" s="1002"/>
      <c r="AK12" s="1065"/>
      <c r="AL12" s="1066"/>
      <c r="AM12" s="1066"/>
      <c r="AN12" s="1066"/>
      <c r="AO12" s="1066"/>
      <c r="AP12" s="1066"/>
      <c r="AQ12" s="1066"/>
      <c r="AR12" s="1066"/>
      <c r="AS12" s="1066"/>
      <c r="AT12" s="1066"/>
      <c r="AU12" s="1063"/>
      <c r="AV12" s="1063"/>
      <c r="AW12" s="1063"/>
      <c r="AX12" s="1063"/>
      <c r="AY12" s="1064"/>
      <c r="AZ12" s="214"/>
      <c r="BA12" s="214"/>
      <c r="BB12" s="214"/>
      <c r="BC12" s="214"/>
      <c r="BD12" s="214"/>
      <c r="BE12" s="215"/>
      <c r="BF12" s="215"/>
      <c r="BG12" s="215"/>
      <c r="BH12" s="215"/>
      <c r="BI12" s="215"/>
      <c r="BJ12" s="215"/>
      <c r="BK12" s="215"/>
      <c r="BL12" s="215"/>
      <c r="BM12" s="215"/>
      <c r="BN12" s="215"/>
      <c r="BO12" s="215"/>
      <c r="BP12" s="215"/>
      <c r="BQ12" s="220">
        <v>6</v>
      </c>
      <c r="BR12" s="221"/>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16"/>
    </row>
    <row r="13" spans="1:131" s="217" customFormat="1" ht="26.25" customHeight="1" x14ac:dyDescent="0.15">
      <c r="A13" s="220">
        <v>7</v>
      </c>
      <c r="B13" s="1016"/>
      <c r="C13" s="1017"/>
      <c r="D13" s="1017"/>
      <c r="E13" s="1017"/>
      <c r="F13" s="1017"/>
      <c r="G13" s="1017"/>
      <c r="H13" s="1017"/>
      <c r="I13" s="1017"/>
      <c r="J13" s="1017"/>
      <c r="K13" s="1017"/>
      <c r="L13" s="1017"/>
      <c r="M13" s="1017"/>
      <c r="N13" s="1017"/>
      <c r="O13" s="1017"/>
      <c r="P13" s="1018"/>
      <c r="Q13" s="1022"/>
      <c r="R13" s="1023"/>
      <c r="S13" s="1023"/>
      <c r="T13" s="1023"/>
      <c r="U13" s="1023"/>
      <c r="V13" s="1023"/>
      <c r="W13" s="1023"/>
      <c r="X13" s="1023"/>
      <c r="Y13" s="1023"/>
      <c r="Z13" s="1023"/>
      <c r="AA13" s="1023"/>
      <c r="AB13" s="1023"/>
      <c r="AC13" s="1023"/>
      <c r="AD13" s="1023"/>
      <c r="AE13" s="1024"/>
      <c r="AF13" s="1000"/>
      <c r="AG13" s="1001"/>
      <c r="AH13" s="1001"/>
      <c r="AI13" s="1001"/>
      <c r="AJ13" s="1002"/>
      <c r="AK13" s="1065"/>
      <c r="AL13" s="1066"/>
      <c r="AM13" s="1066"/>
      <c r="AN13" s="1066"/>
      <c r="AO13" s="1066"/>
      <c r="AP13" s="1066"/>
      <c r="AQ13" s="1066"/>
      <c r="AR13" s="1066"/>
      <c r="AS13" s="1066"/>
      <c r="AT13" s="1066"/>
      <c r="AU13" s="1063"/>
      <c r="AV13" s="1063"/>
      <c r="AW13" s="1063"/>
      <c r="AX13" s="1063"/>
      <c r="AY13" s="1064"/>
      <c r="AZ13" s="214"/>
      <c r="BA13" s="214"/>
      <c r="BB13" s="214"/>
      <c r="BC13" s="214"/>
      <c r="BD13" s="214"/>
      <c r="BE13" s="215"/>
      <c r="BF13" s="215"/>
      <c r="BG13" s="215"/>
      <c r="BH13" s="215"/>
      <c r="BI13" s="215"/>
      <c r="BJ13" s="215"/>
      <c r="BK13" s="215"/>
      <c r="BL13" s="215"/>
      <c r="BM13" s="215"/>
      <c r="BN13" s="215"/>
      <c r="BO13" s="215"/>
      <c r="BP13" s="215"/>
      <c r="BQ13" s="220">
        <v>7</v>
      </c>
      <c r="BR13" s="221"/>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16"/>
    </row>
    <row r="14" spans="1:131" s="217" customFormat="1" ht="26.25" customHeight="1" x14ac:dyDescent="0.15">
      <c r="A14" s="220">
        <v>8</v>
      </c>
      <c r="B14" s="1016"/>
      <c r="C14" s="1017"/>
      <c r="D14" s="1017"/>
      <c r="E14" s="1017"/>
      <c r="F14" s="1017"/>
      <c r="G14" s="1017"/>
      <c r="H14" s="1017"/>
      <c r="I14" s="1017"/>
      <c r="J14" s="1017"/>
      <c r="K14" s="1017"/>
      <c r="L14" s="1017"/>
      <c r="M14" s="1017"/>
      <c r="N14" s="1017"/>
      <c r="O14" s="1017"/>
      <c r="P14" s="1018"/>
      <c r="Q14" s="1022"/>
      <c r="R14" s="1023"/>
      <c r="S14" s="1023"/>
      <c r="T14" s="1023"/>
      <c r="U14" s="1023"/>
      <c r="V14" s="1023"/>
      <c r="W14" s="1023"/>
      <c r="X14" s="1023"/>
      <c r="Y14" s="1023"/>
      <c r="Z14" s="1023"/>
      <c r="AA14" s="1023"/>
      <c r="AB14" s="1023"/>
      <c r="AC14" s="1023"/>
      <c r="AD14" s="1023"/>
      <c r="AE14" s="1024"/>
      <c r="AF14" s="1000"/>
      <c r="AG14" s="1001"/>
      <c r="AH14" s="1001"/>
      <c r="AI14" s="1001"/>
      <c r="AJ14" s="1002"/>
      <c r="AK14" s="1065"/>
      <c r="AL14" s="1066"/>
      <c r="AM14" s="1066"/>
      <c r="AN14" s="1066"/>
      <c r="AO14" s="1066"/>
      <c r="AP14" s="1066"/>
      <c r="AQ14" s="1066"/>
      <c r="AR14" s="1066"/>
      <c r="AS14" s="1066"/>
      <c r="AT14" s="1066"/>
      <c r="AU14" s="1063"/>
      <c r="AV14" s="1063"/>
      <c r="AW14" s="1063"/>
      <c r="AX14" s="1063"/>
      <c r="AY14" s="1064"/>
      <c r="AZ14" s="214"/>
      <c r="BA14" s="214"/>
      <c r="BB14" s="214"/>
      <c r="BC14" s="214"/>
      <c r="BD14" s="214"/>
      <c r="BE14" s="215"/>
      <c r="BF14" s="215"/>
      <c r="BG14" s="215"/>
      <c r="BH14" s="215"/>
      <c r="BI14" s="215"/>
      <c r="BJ14" s="215"/>
      <c r="BK14" s="215"/>
      <c r="BL14" s="215"/>
      <c r="BM14" s="215"/>
      <c r="BN14" s="215"/>
      <c r="BO14" s="215"/>
      <c r="BP14" s="215"/>
      <c r="BQ14" s="220">
        <v>8</v>
      </c>
      <c r="BR14" s="221"/>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16"/>
    </row>
    <row r="15" spans="1:131" s="217" customFormat="1" ht="26.25" customHeight="1" x14ac:dyDescent="0.15">
      <c r="A15" s="220">
        <v>9</v>
      </c>
      <c r="B15" s="1016"/>
      <c r="C15" s="1017"/>
      <c r="D15" s="1017"/>
      <c r="E15" s="1017"/>
      <c r="F15" s="1017"/>
      <c r="G15" s="1017"/>
      <c r="H15" s="1017"/>
      <c r="I15" s="1017"/>
      <c r="J15" s="1017"/>
      <c r="K15" s="1017"/>
      <c r="L15" s="1017"/>
      <c r="M15" s="1017"/>
      <c r="N15" s="1017"/>
      <c r="O15" s="1017"/>
      <c r="P15" s="1018"/>
      <c r="Q15" s="1022"/>
      <c r="R15" s="1023"/>
      <c r="S15" s="1023"/>
      <c r="T15" s="1023"/>
      <c r="U15" s="1023"/>
      <c r="V15" s="1023"/>
      <c r="W15" s="1023"/>
      <c r="X15" s="1023"/>
      <c r="Y15" s="1023"/>
      <c r="Z15" s="1023"/>
      <c r="AA15" s="1023"/>
      <c r="AB15" s="1023"/>
      <c r="AC15" s="1023"/>
      <c r="AD15" s="1023"/>
      <c r="AE15" s="1024"/>
      <c r="AF15" s="1000"/>
      <c r="AG15" s="1001"/>
      <c r="AH15" s="1001"/>
      <c r="AI15" s="1001"/>
      <c r="AJ15" s="1002"/>
      <c r="AK15" s="1065"/>
      <c r="AL15" s="1066"/>
      <c r="AM15" s="1066"/>
      <c r="AN15" s="1066"/>
      <c r="AO15" s="1066"/>
      <c r="AP15" s="1066"/>
      <c r="AQ15" s="1066"/>
      <c r="AR15" s="1066"/>
      <c r="AS15" s="1066"/>
      <c r="AT15" s="1066"/>
      <c r="AU15" s="1063"/>
      <c r="AV15" s="1063"/>
      <c r="AW15" s="1063"/>
      <c r="AX15" s="1063"/>
      <c r="AY15" s="1064"/>
      <c r="AZ15" s="214"/>
      <c r="BA15" s="214"/>
      <c r="BB15" s="214"/>
      <c r="BC15" s="214"/>
      <c r="BD15" s="214"/>
      <c r="BE15" s="215"/>
      <c r="BF15" s="215"/>
      <c r="BG15" s="215"/>
      <c r="BH15" s="215"/>
      <c r="BI15" s="215"/>
      <c r="BJ15" s="215"/>
      <c r="BK15" s="215"/>
      <c r="BL15" s="215"/>
      <c r="BM15" s="215"/>
      <c r="BN15" s="215"/>
      <c r="BO15" s="215"/>
      <c r="BP15" s="215"/>
      <c r="BQ15" s="220">
        <v>9</v>
      </c>
      <c r="BR15" s="221"/>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16"/>
    </row>
    <row r="16" spans="1:131" s="217" customFormat="1" ht="26.25" customHeight="1" x14ac:dyDescent="0.15">
      <c r="A16" s="220">
        <v>10</v>
      </c>
      <c r="B16" s="1016"/>
      <c r="C16" s="1017"/>
      <c r="D16" s="1017"/>
      <c r="E16" s="1017"/>
      <c r="F16" s="1017"/>
      <c r="G16" s="1017"/>
      <c r="H16" s="1017"/>
      <c r="I16" s="1017"/>
      <c r="J16" s="1017"/>
      <c r="K16" s="1017"/>
      <c r="L16" s="1017"/>
      <c r="M16" s="1017"/>
      <c r="N16" s="1017"/>
      <c r="O16" s="1017"/>
      <c r="P16" s="1018"/>
      <c r="Q16" s="1022"/>
      <c r="R16" s="1023"/>
      <c r="S16" s="1023"/>
      <c r="T16" s="1023"/>
      <c r="U16" s="1023"/>
      <c r="V16" s="1023"/>
      <c r="W16" s="1023"/>
      <c r="X16" s="1023"/>
      <c r="Y16" s="1023"/>
      <c r="Z16" s="1023"/>
      <c r="AA16" s="1023"/>
      <c r="AB16" s="1023"/>
      <c r="AC16" s="1023"/>
      <c r="AD16" s="1023"/>
      <c r="AE16" s="1024"/>
      <c r="AF16" s="1000"/>
      <c r="AG16" s="1001"/>
      <c r="AH16" s="1001"/>
      <c r="AI16" s="1001"/>
      <c r="AJ16" s="1002"/>
      <c r="AK16" s="1065"/>
      <c r="AL16" s="1066"/>
      <c r="AM16" s="1066"/>
      <c r="AN16" s="1066"/>
      <c r="AO16" s="1066"/>
      <c r="AP16" s="1066"/>
      <c r="AQ16" s="1066"/>
      <c r="AR16" s="1066"/>
      <c r="AS16" s="1066"/>
      <c r="AT16" s="1066"/>
      <c r="AU16" s="1063"/>
      <c r="AV16" s="1063"/>
      <c r="AW16" s="1063"/>
      <c r="AX16" s="1063"/>
      <c r="AY16" s="1064"/>
      <c r="AZ16" s="214"/>
      <c r="BA16" s="214"/>
      <c r="BB16" s="214"/>
      <c r="BC16" s="214"/>
      <c r="BD16" s="214"/>
      <c r="BE16" s="215"/>
      <c r="BF16" s="215"/>
      <c r="BG16" s="215"/>
      <c r="BH16" s="215"/>
      <c r="BI16" s="215"/>
      <c r="BJ16" s="215"/>
      <c r="BK16" s="215"/>
      <c r="BL16" s="215"/>
      <c r="BM16" s="215"/>
      <c r="BN16" s="215"/>
      <c r="BO16" s="215"/>
      <c r="BP16" s="215"/>
      <c r="BQ16" s="220">
        <v>10</v>
      </c>
      <c r="BR16" s="221"/>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16"/>
    </row>
    <row r="17" spans="1:131" s="217" customFormat="1" ht="26.25" customHeight="1" x14ac:dyDescent="0.15">
      <c r="A17" s="220">
        <v>11</v>
      </c>
      <c r="B17" s="1016"/>
      <c r="C17" s="1017"/>
      <c r="D17" s="1017"/>
      <c r="E17" s="1017"/>
      <c r="F17" s="1017"/>
      <c r="G17" s="1017"/>
      <c r="H17" s="1017"/>
      <c r="I17" s="1017"/>
      <c r="J17" s="1017"/>
      <c r="K17" s="1017"/>
      <c r="L17" s="1017"/>
      <c r="M17" s="1017"/>
      <c r="N17" s="1017"/>
      <c r="O17" s="1017"/>
      <c r="P17" s="1018"/>
      <c r="Q17" s="1022"/>
      <c r="R17" s="1023"/>
      <c r="S17" s="1023"/>
      <c r="T17" s="1023"/>
      <c r="U17" s="1023"/>
      <c r="V17" s="1023"/>
      <c r="W17" s="1023"/>
      <c r="X17" s="1023"/>
      <c r="Y17" s="1023"/>
      <c r="Z17" s="1023"/>
      <c r="AA17" s="1023"/>
      <c r="AB17" s="1023"/>
      <c r="AC17" s="1023"/>
      <c r="AD17" s="1023"/>
      <c r="AE17" s="1024"/>
      <c r="AF17" s="1000"/>
      <c r="AG17" s="1001"/>
      <c r="AH17" s="1001"/>
      <c r="AI17" s="1001"/>
      <c r="AJ17" s="1002"/>
      <c r="AK17" s="1065"/>
      <c r="AL17" s="1066"/>
      <c r="AM17" s="1066"/>
      <c r="AN17" s="1066"/>
      <c r="AO17" s="1066"/>
      <c r="AP17" s="1066"/>
      <c r="AQ17" s="1066"/>
      <c r="AR17" s="1066"/>
      <c r="AS17" s="1066"/>
      <c r="AT17" s="1066"/>
      <c r="AU17" s="1063"/>
      <c r="AV17" s="1063"/>
      <c r="AW17" s="1063"/>
      <c r="AX17" s="1063"/>
      <c r="AY17" s="1064"/>
      <c r="AZ17" s="214"/>
      <c r="BA17" s="214"/>
      <c r="BB17" s="214"/>
      <c r="BC17" s="214"/>
      <c r="BD17" s="214"/>
      <c r="BE17" s="215"/>
      <c r="BF17" s="215"/>
      <c r="BG17" s="215"/>
      <c r="BH17" s="215"/>
      <c r="BI17" s="215"/>
      <c r="BJ17" s="215"/>
      <c r="BK17" s="215"/>
      <c r="BL17" s="215"/>
      <c r="BM17" s="215"/>
      <c r="BN17" s="215"/>
      <c r="BO17" s="215"/>
      <c r="BP17" s="215"/>
      <c r="BQ17" s="220">
        <v>11</v>
      </c>
      <c r="BR17" s="221"/>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16"/>
    </row>
    <row r="18" spans="1:131" s="217" customFormat="1" ht="26.25" customHeight="1" x14ac:dyDescent="0.15">
      <c r="A18" s="220">
        <v>12</v>
      </c>
      <c r="B18" s="1016"/>
      <c r="C18" s="1017"/>
      <c r="D18" s="1017"/>
      <c r="E18" s="1017"/>
      <c r="F18" s="1017"/>
      <c r="G18" s="1017"/>
      <c r="H18" s="1017"/>
      <c r="I18" s="1017"/>
      <c r="J18" s="1017"/>
      <c r="K18" s="1017"/>
      <c r="L18" s="1017"/>
      <c r="M18" s="1017"/>
      <c r="N18" s="1017"/>
      <c r="O18" s="1017"/>
      <c r="P18" s="1018"/>
      <c r="Q18" s="1022"/>
      <c r="R18" s="1023"/>
      <c r="S18" s="1023"/>
      <c r="T18" s="1023"/>
      <c r="U18" s="1023"/>
      <c r="V18" s="1023"/>
      <c r="W18" s="1023"/>
      <c r="X18" s="1023"/>
      <c r="Y18" s="1023"/>
      <c r="Z18" s="1023"/>
      <c r="AA18" s="1023"/>
      <c r="AB18" s="1023"/>
      <c r="AC18" s="1023"/>
      <c r="AD18" s="1023"/>
      <c r="AE18" s="1024"/>
      <c r="AF18" s="1000"/>
      <c r="AG18" s="1001"/>
      <c r="AH18" s="1001"/>
      <c r="AI18" s="1001"/>
      <c r="AJ18" s="1002"/>
      <c r="AK18" s="1065"/>
      <c r="AL18" s="1066"/>
      <c r="AM18" s="1066"/>
      <c r="AN18" s="1066"/>
      <c r="AO18" s="1066"/>
      <c r="AP18" s="1066"/>
      <c r="AQ18" s="1066"/>
      <c r="AR18" s="1066"/>
      <c r="AS18" s="1066"/>
      <c r="AT18" s="1066"/>
      <c r="AU18" s="1063"/>
      <c r="AV18" s="1063"/>
      <c r="AW18" s="1063"/>
      <c r="AX18" s="1063"/>
      <c r="AY18" s="1064"/>
      <c r="AZ18" s="214"/>
      <c r="BA18" s="214"/>
      <c r="BB18" s="214"/>
      <c r="BC18" s="214"/>
      <c r="BD18" s="214"/>
      <c r="BE18" s="215"/>
      <c r="BF18" s="215"/>
      <c r="BG18" s="215"/>
      <c r="BH18" s="215"/>
      <c r="BI18" s="215"/>
      <c r="BJ18" s="215"/>
      <c r="BK18" s="215"/>
      <c r="BL18" s="215"/>
      <c r="BM18" s="215"/>
      <c r="BN18" s="215"/>
      <c r="BO18" s="215"/>
      <c r="BP18" s="215"/>
      <c r="BQ18" s="220">
        <v>12</v>
      </c>
      <c r="BR18" s="221"/>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16"/>
    </row>
    <row r="19" spans="1:131" s="217" customFormat="1" ht="26.25" customHeight="1" x14ac:dyDescent="0.15">
      <c r="A19" s="220">
        <v>13</v>
      </c>
      <c r="B19" s="1016"/>
      <c r="C19" s="1017"/>
      <c r="D19" s="1017"/>
      <c r="E19" s="1017"/>
      <c r="F19" s="1017"/>
      <c r="G19" s="1017"/>
      <c r="H19" s="1017"/>
      <c r="I19" s="1017"/>
      <c r="J19" s="1017"/>
      <c r="K19" s="1017"/>
      <c r="L19" s="1017"/>
      <c r="M19" s="1017"/>
      <c r="N19" s="1017"/>
      <c r="O19" s="1017"/>
      <c r="P19" s="1018"/>
      <c r="Q19" s="1022"/>
      <c r="R19" s="1023"/>
      <c r="S19" s="1023"/>
      <c r="T19" s="1023"/>
      <c r="U19" s="1023"/>
      <c r="V19" s="1023"/>
      <c r="W19" s="1023"/>
      <c r="X19" s="1023"/>
      <c r="Y19" s="1023"/>
      <c r="Z19" s="1023"/>
      <c r="AA19" s="1023"/>
      <c r="AB19" s="1023"/>
      <c r="AC19" s="1023"/>
      <c r="AD19" s="1023"/>
      <c r="AE19" s="1024"/>
      <c r="AF19" s="1000"/>
      <c r="AG19" s="1001"/>
      <c r="AH19" s="1001"/>
      <c r="AI19" s="1001"/>
      <c r="AJ19" s="1002"/>
      <c r="AK19" s="1065"/>
      <c r="AL19" s="1066"/>
      <c r="AM19" s="1066"/>
      <c r="AN19" s="1066"/>
      <c r="AO19" s="1066"/>
      <c r="AP19" s="1066"/>
      <c r="AQ19" s="1066"/>
      <c r="AR19" s="1066"/>
      <c r="AS19" s="1066"/>
      <c r="AT19" s="1066"/>
      <c r="AU19" s="1063"/>
      <c r="AV19" s="1063"/>
      <c r="AW19" s="1063"/>
      <c r="AX19" s="1063"/>
      <c r="AY19" s="1064"/>
      <c r="AZ19" s="214"/>
      <c r="BA19" s="214"/>
      <c r="BB19" s="214"/>
      <c r="BC19" s="214"/>
      <c r="BD19" s="214"/>
      <c r="BE19" s="215"/>
      <c r="BF19" s="215"/>
      <c r="BG19" s="215"/>
      <c r="BH19" s="215"/>
      <c r="BI19" s="215"/>
      <c r="BJ19" s="215"/>
      <c r="BK19" s="215"/>
      <c r="BL19" s="215"/>
      <c r="BM19" s="215"/>
      <c r="BN19" s="215"/>
      <c r="BO19" s="215"/>
      <c r="BP19" s="215"/>
      <c r="BQ19" s="220">
        <v>13</v>
      </c>
      <c r="BR19" s="221"/>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16"/>
    </row>
    <row r="20" spans="1:131" s="217" customFormat="1" ht="26.25" customHeight="1" x14ac:dyDescent="0.15">
      <c r="A20" s="220">
        <v>14</v>
      </c>
      <c r="B20" s="1016"/>
      <c r="C20" s="1017"/>
      <c r="D20" s="1017"/>
      <c r="E20" s="1017"/>
      <c r="F20" s="1017"/>
      <c r="G20" s="1017"/>
      <c r="H20" s="1017"/>
      <c r="I20" s="1017"/>
      <c r="J20" s="1017"/>
      <c r="K20" s="1017"/>
      <c r="L20" s="1017"/>
      <c r="M20" s="1017"/>
      <c r="N20" s="1017"/>
      <c r="O20" s="1017"/>
      <c r="P20" s="1018"/>
      <c r="Q20" s="1022"/>
      <c r="R20" s="1023"/>
      <c r="S20" s="1023"/>
      <c r="T20" s="1023"/>
      <c r="U20" s="1023"/>
      <c r="V20" s="1023"/>
      <c r="W20" s="1023"/>
      <c r="X20" s="1023"/>
      <c r="Y20" s="1023"/>
      <c r="Z20" s="1023"/>
      <c r="AA20" s="1023"/>
      <c r="AB20" s="1023"/>
      <c r="AC20" s="1023"/>
      <c r="AD20" s="1023"/>
      <c r="AE20" s="1024"/>
      <c r="AF20" s="1000"/>
      <c r="AG20" s="1001"/>
      <c r="AH20" s="1001"/>
      <c r="AI20" s="1001"/>
      <c r="AJ20" s="1002"/>
      <c r="AK20" s="1065"/>
      <c r="AL20" s="1066"/>
      <c r="AM20" s="1066"/>
      <c r="AN20" s="1066"/>
      <c r="AO20" s="1066"/>
      <c r="AP20" s="1066"/>
      <c r="AQ20" s="1066"/>
      <c r="AR20" s="1066"/>
      <c r="AS20" s="1066"/>
      <c r="AT20" s="1066"/>
      <c r="AU20" s="1063"/>
      <c r="AV20" s="1063"/>
      <c r="AW20" s="1063"/>
      <c r="AX20" s="1063"/>
      <c r="AY20" s="1064"/>
      <c r="AZ20" s="214"/>
      <c r="BA20" s="214"/>
      <c r="BB20" s="214"/>
      <c r="BC20" s="214"/>
      <c r="BD20" s="214"/>
      <c r="BE20" s="215"/>
      <c r="BF20" s="215"/>
      <c r="BG20" s="215"/>
      <c r="BH20" s="215"/>
      <c r="BI20" s="215"/>
      <c r="BJ20" s="215"/>
      <c r="BK20" s="215"/>
      <c r="BL20" s="215"/>
      <c r="BM20" s="215"/>
      <c r="BN20" s="215"/>
      <c r="BO20" s="215"/>
      <c r="BP20" s="215"/>
      <c r="BQ20" s="220">
        <v>14</v>
      </c>
      <c r="BR20" s="221"/>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16"/>
    </row>
    <row r="21" spans="1:131" s="217" customFormat="1" ht="26.25" customHeight="1" thickBot="1" x14ac:dyDescent="0.2">
      <c r="A21" s="220">
        <v>15</v>
      </c>
      <c r="B21" s="1016"/>
      <c r="C21" s="1017"/>
      <c r="D21" s="1017"/>
      <c r="E21" s="1017"/>
      <c r="F21" s="1017"/>
      <c r="G21" s="1017"/>
      <c r="H21" s="1017"/>
      <c r="I21" s="1017"/>
      <c r="J21" s="1017"/>
      <c r="K21" s="1017"/>
      <c r="L21" s="1017"/>
      <c r="M21" s="1017"/>
      <c r="N21" s="1017"/>
      <c r="O21" s="1017"/>
      <c r="P21" s="1018"/>
      <c r="Q21" s="1022"/>
      <c r="R21" s="1023"/>
      <c r="S21" s="1023"/>
      <c r="T21" s="1023"/>
      <c r="U21" s="1023"/>
      <c r="V21" s="1023"/>
      <c r="W21" s="1023"/>
      <c r="X21" s="1023"/>
      <c r="Y21" s="1023"/>
      <c r="Z21" s="1023"/>
      <c r="AA21" s="1023"/>
      <c r="AB21" s="1023"/>
      <c r="AC21" s="1023"/>
      <c r="AD21" s="1023"/>
      <c r="AE21" s="1024"/>
      <c r="AF21" s="1000"/>
      <c r="AG21" s="1001"/>
      <c r="AH21" s="1001"/>
      <c r="AI21" s="1001"/>
      <c r="AJ21" s="1002"/>
      <c r="AK21" s="1065"/>
      <c r="AL21" s="1066"/>
      <c r="AM21" s="1066"/>
      <c r="AN21" s="1066"/>
      <c r="AO21" s="1066"/>
      <c r="AP21" s="1066"/>
      <c r="AQ21" s="1066"/>
      <c r="AR21" s="1066"/>
      <c r="AS21" s="1066"/>
      <c r="AT21" s="1066"/>
      <c r="AU21" s="1063"/>
      <c r="AV21" s="1063"/>
      <c r="AW21" s="1063"/>
      <c r="AX21" s="1063"/>
      <c r="AY21" s="1064"/>
      <c r="AZ21" s="214"/>
      <c r="BA21" s="214"/>
      <c r="BB21" s="214"/>
      <c r="BC21" s="214"/>
      <c r="BD21" s="214"/>
      <c r="BE21" s="215"/>
      <c r="BF21" s="215"/>
      <c r="BG21" s="215"/>
      <c r="BH21" s="215"/>
      <c r="BI21" s="215"/>
      <c r="BJ21" s="215"/>
      <c r="BK21" s="215"/>
      <c r="BL21" s="215"/>
      <c r="BM21" s="215"/>
      <c r="BN21" s="215"/>
      <c r="BO21" s="215"/>
      <c r="BP21" s="215"/>
      <c r="BQ21" s="220">
        <v>15</v>
      </c>
      <c r="BR21" s="221"/>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16"/>
    </row>
    <row r="22" spans="1:131" s="217" customFormat="1" ht="26.25" customHeight="1" x14ac:dyDescent="0.15">
      <c r="A22" s="220">
        <v>16</v>
      </c>
      <c r="B22" s="1016"/>
      <c r="C22" s="1017"/>
      <c r="D22" s="1017"/>
      <c r="E22" s="1017"/>
      <c r="F22" s="1017"/>
      <c r="G22" s="1017"/>
      <c r="H22" s="1017"/>
      <c r="I22" s="1017"/>
      <c r="J22" s="1017"/>
      <c r="K22" s="1017"/>
      <c r="L22" s="1017"/>
      <c r="M22" s="1017"/>
      <c r="N22" s="1017"/>
      <c r="O22" s="1017"/>
      <c r="P22" s="1018"/>
      <c r="Q22" s="1060"/>
      <c r="R22" s="1061"/>
      <c r="S22" s="1061"/>
      <c r="T22" s="1061"/>
      <c r="U22" s="1061"/>
      <c r="V22" s="1061"/>
      <c r="W22" s="1061"/>
      <c r="X22" s="1061"/>
      <c r="Y22" s="1061"/>
      <c r="Z22" s="1061"/>
      <c r="AA22" s="1061"/>
      <c r="AB22" s="1061"/>
      <c r="AC22" s="1061"/>
      <c r="AD22" s="1061"/>
      <c r="AE22" s="1062"/>
      <c r="AF22" s="1000"/>
      <c r="AG22" s="1001"/>
      <c r="AH22" s="1001"/>
      <c r="AI22" s="1001"/>
      <c r="AJ22" s="1002"/>
      <c r="AK22" s="1056"/>
      <c r="AL22" s="1057"/>
      <c r="AM22" s="1057"/>
      <c r="AN22" s="1057"/>
      <c r="AO22" s="1057"/>
      <c r="AP22" s="1057"/>
      <c r="AQ22" s="1057"/>
      <c r="AR22" s="1057"/>
      <c r="AS22" s="1057"/>
      <c r="AT22" s="1057"/>
      <c r="AU22" s="1058"/>
      <c r="AV22" s="1058"/>
      <c r="AW22" s="1058"/>
      <c r="AX22" s="1058"/>
      <c r="AY22" s="1059"/>
      <c r="AZ22" s="1014" t="s">
        <v>379</v>
      </c>
      <c r="BA22" s="1014"/>
      <c r="BB22" s="1014"/>
      <c r="BC22" s="1014"/>
      <c r="BD22" s="1015"/>
      <c r="BE22" s="215"/>
      <c r="BF22" s="215"/>
      <c r="BG22" s="215"/>
      <c r="BH22" s="215"/>
      <c r="BI22" s="215"/>
      <c r="BJ22" s="215"/>
      <c r="BK22" s="215"/>
      <c r="BL22" s="215"/>
      <c r="BM22" s="215"/>
      <c r="BN22" s="215"/>
      <c r="BO22" s="215"/>
      <c r="BP22" s="215"/>
      <c r="BQ22" s="220">
        <v>16</v>
      </c>
      <c r="BR22" s="221"/>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16"/>
    </row>
    <row r="23" spans="1:131" s="217" customFormat="1" ht="26.25" customHeight="1" thickBot="1" x14ac:dyDescent="0.2">
      <c r="A23" s="222" t="s">
        <v>380</v>
      </c>
      <c r="B23" s="920" t="s">
        <v>381</v>
      </c>
      <c r="C23" s="921"/>
      <c r="D23" s="921"/>
      <c r="E23" s="921"/>
      <c r="F23" s="921"/>
      <c r="G23" s="921"/>
      <c r="H23" s="921"/>
      <c r="I23" s="921"/>
      <c r="J23" s="921"/>
      <c r="K23" s="921"/>
      <c r="L23" s="921"/>
      <c r="M23" s="921"/>
      <c r="N23" s="921"/>
      <c r="O23" s="921"/>
      <c r="P23" s="931"/>
      <c r="Q23" s="1047">
        <v>82655</v>
      </c>
      <c r="R23" s="1048"/>
      <c r="S23" s="1048"/>
      <c r="T23" s="1048"/>
      <c r="U23" s="1048"/>
      <c r="V23" s="1048">
        <v>81925</v>
      </c>
      <c r="W23" s="1048"/>
      <c r="X23" s="1048"/>
      <c r="Y23" s="1048"/>
      <c r="Z23" s="1048"/>
      <c r="AA23" s="1048">
        <v>730</v>
      </c>
      <c r="AB23" s="1048"/>
      <c r="AC23" s="1048"/>
      <c r="AD23" s="1048"/>
      <c r="AE23" s="1049"/>
      <c r="AF23" s="1050">
        <v>526</v>
      </c>
      <c r="AG23" s="1048"/>
      <c r="AH23" s="1048"/>
      <c r="AI23" s="1048"/>
      <c r="AJ23" s="1051"/>
      <c r="AK23" s="1052"/>
      <c r="AL23" s="1053"/>
      <c r="AM23" s="1053"/>
      <c r="AN23" s="1053"/>
      <c r="AO23" s="1053"/>
      <c r="AP23" s="1048">
        <v>89577</v>
      </c>
      <c r="AQ23" s="1048"/>
      <c r="AR23" s="1048"/>
      <c r="AS23" s="1048"/>
      <c r="AT23" s="1048"/>
      <c r="AU23" s="1054"/>
      <c r="AV23" s="1054"/>
      <c r="AW23" s="1054"/>
      <c r="AX23" s="1054"/>
      <c r="AY23" s="1055"/>
      <c r="AZ23" s="1044" t="s">
        <v>123</v>
      </c>
      <c r="BA23" s="1045"/>
      <c r="BB23" s="1045"/>
      <c r="BC23" s="1045"/>
      <c r="BD23" s="1046"/>
      <c r="BE23" s="215"/>
      <c r="BF23" s="215"/>
      <c r="BG23" s="215"/>
      <c r="BH23" s="215"/>
      <c r="BI23" s="215"/>
      <c r="BJ23" s="215"/>
      <c r="BK23" s="215"/>
      <c r="BL23" s="215"/>
      <c r="BM23" s="215"/>
      <c r="BN23" s="215"/>
      <c r="BO23" s="215"/>
      <c r="BP23" s="215"/>
      <c r="BQ23" s="220">
        <v>17</v>
      </c>
      <c r="BR23" s="221"/>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16"/>
    </row>
    <row r="24" spans="1:131" s="217" customFormat="1" ht="26.25" customHeight="1" x14ac:dyDescent="0.15">
      <c r="A24" s="1043" t="s">
        <v>382</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4"/>
      <c r="BA24" s="214"/>
      <c r="BB24" s="214"/>
      <c r="BC24" s="214"/>
      <c r="BD24" s="214"/>
      <c r="BE24" s="215"/>
      <c r="BF24" s="215"/>
      <c r="BG24" s="215"/>
      <c r="BH24" s="215"/>
      <c r="BI24" s="215"/>
      <c r="BJ24" s="215"/>
      <c r="BK24" s="215"/>
      <c r="BL24" s="215"/>
      <c r="BM24" s="215"/>
      <c r="BN24" s="215"/>
      <c r="BO24" s="215"/>
      <c r="BP24" s="215"/>
      <c r="BQ24" s="220">
        <v>18</v>
      </c>
      <c r="BR24" s="221"/>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16"/>
    </row>
    <row r="25" spans="1:131" ht="26.25" customHeight="1" thickBot="1" x14ac:dyDescent="0.2">
      <c r="A25" s="1042" t="s">
        <v>383</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4"/>
      <c r="BK25" s="214"/>
      <c r="BL25" s="214"/>
      <c r="BM25" s="214"/>
      <c r="BN25" s="214"/>
      <c r="BO25" s="223"/>
      <c r="BP25" s="223"/>
      <c r="BQ25" s="220">
        <v>19</v>
      </c>
      <c r="BR25" s="221"/>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1"/>
    </row>
    <row r="26" spans="1:131" ht="26.25" customHeight="1" x14ac:dyDescent="0.15">
      <c r="A26" s="978" t="s">
        <v>361</v>
      </c>
      <c r="B26" s="979"/>
      <c r="C26" s="979"/>
      <c r="D26" s="979"/>
      <c r="E26" s="979"/>
      <c r="F26" s="979"/>
      <c r="G26" s="979"/>
      <c r="H26" s="979"/>
      <c r="I26" s="979"/>
      <c r="J26" s="979"/>
      <c r="K26" s="979"/>
      <c r="L26" s="979"/>
      <c r="M26" s="979"/>
      <c r="N26" s="979"/>
      <c r="O26" s="979"/>
      <c r="P26" s="980"/>
      <c r="Q26" s="984" t="s">
        <v>384</v>
      </c>
      <c r="R26" s="985"/>
      <c r="S26" s="985"/>
      <c r="T26" s="985"/>
      <c r="U26" s="986"/>
      <c r="V26" s="984" t="s">
        <v>385</v>
      </c>
      <c r="W26" s="985"/>
      <c r="X26" s="985"/>
      <c r="Y26" s="985"/>
      <c r="Z26" s="986"/>
      <c r="AA26" s="984" t="s">
        <v>386</v>
      </c>
      <c r="AB26" s="985"/>
      <c r="AC26" s="985"/>
      <c r="AD26" s="985"/>
      <c r="AE26" s="985"/>
      <c r="AF26" s="1038" t="s">
        <v>387</v>
      </c>
      <c r="AG26" s="991"/>
      <c r="AH26" s="991"/>
      <c r="AI26" s="991"/>
      <c r="AJ26" s="1039"/>
      <c r="AK26" s="985" t="s">
        <v>388</v>
      </c>
      <c r="AL26" s="985"/>
      <c r="AM26" s="985"/>
      <c r="AN26" s="985"/>
      <c r="AO26" s="986"/>
      <c r="AP26" s="984" t="s">
        <v>389</v>
      </c>
      <c r="AQ26" s="985"/>
      <c r="AR26" s="985"/>
      <c r="AS26" s="985"/>
      <c r="AT26" s="986"/>
      <c r="AU26" s="984" t="s">
        <v>390</v>
      </c>
      <c r="AV26" s="985"/>
      <c r="AW26" s="985"/>
      <c r="AX26" s="985"/>
      <c r="AY26" s="986"/>
      <c r="AZ26" s="984" t="s">
        <v>391</v>
      </c>
      <c r="BA26" s="985"/>
      <c r="BB26" s="985"/>
      <c r="BC26" s="985"/>
      <c r="BD26" s="986"/>
      <c r="BE26" s="984" t="s">
        <v>368</v>
      </c>
      <c r="BF26" s="985"/>
      <c r="BG26" s="985"/>
      <c r="BH26" s="985"/>
      <c r="BI26" s="998"/>
      <c r="BJ26" s="214"/>
      <c r="BK26" s="214"/>
      <c r="BL26" s="214"/>
      <c r="BM26" s="214"/>
      <c r="BN26" s="214"/>
      <c r="BO26" s="223"/>
      <c r="BP26" s="223"/>
      <c r="BQ26" s="220">
        <v>20</v>
      </c>
      <c r="BR26" s="221"/>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1"/>
    </row>
    <row r="27" spans="1:131" ht="26.25" customHeight="1" thickBot="1" x14ac:dyDescent="0.2">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4"/>
      <c r="BK27" s="214"/>
      <c r="BL27" s="214"/>
      <c r="BM27" s="214"/>
      <c r="BN27" s="214"/>
      <c r="BO27" s="223"/>
      <c r="BP27" s="223"/>
      <c r="BQ27" s="220">
        <v>21</v>
      </c>
      <c r="BR27" s="221"/>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1"/>
    </row>
    <row r="28" spans="1:131" ht="26.25" customHeight="1" thickTop="1" x14ac:dyDescent="0.15">
      <c r="A28" s="224">
        <v>1</v>
      </c>
      <c r="B28" s="1029" t="s">
        <v>392</v>
      </c>
      <c r="C28" s="1030"/>
      <c r="D28" s="1030"/>
      <c r="E28" s="1030"/>
      <c r="F28" s="1030"/>
      <c r="G28" s="1030"/>
      <c r="H28" s="1030"/>
      <c r="I28" s="1030"/>
      <c r="J28" s="1030"/>
      <c r="K28" s="1030"/>
      <c r="L28" s="1030"/>
      <c r="M28" s="1030"/>
      <c r="N28" s="1030"/>
      <c r="O28" s="1030"/>
      <c r="P28" s="1031"/>
      <c r="Q28" s="1032">
        <v>24186</v>
      </c>
      <c r="R28" s="1033"/>
      <c r="S28" s="1033"/>
      <c r="T28" s="1033"/>
      <c r="U28" s="1033"/>
      <c r="V28" s="1033">
        <v>24184</v>
      </c>
      <c r="W28" s="1033"/>
      <c r="X28" s="1033"/>
      <c r="Y28" s="1033"/>
      <c r="Z28" s="1033"/>
      <c r="AA28" s="1033">
        <v>2</v>
      </c>
      <c r="AB28" s="1033"/>
      <c r="AC28" s="1033"/>
      <c r="AD28" s="1033"/>
      <c r="AE28" s="1034"/>
      <c r="AF28" s="1035">
        <v>2</v>
      </c>
      <c r="AG28" s="1033"/>
      <c r="AH28" s="1033"/>
      <c r="AI28" s="1033"/>
      <c r="AJ28" s="1036"/>
      <c r="AK28" s="1037">
        <v>2105</v>
      </c>
      <c r="AL28" s="1025"/>
      <c r="AM28" s="1025"/>
      <c r="AN28" s="1025"/>
      <c r="AO28" s="1025"/>
      <c r="AP28" s="1025" t="s">
        <v>503</v>
      </c>
      <c r="AQ28" s="1025"/>
      <c r="AR28" s="1025"/>
      <c r="AS28" s="1025"/>
      <c r="AT28" s="1025"/>
      <c r="AU28" s="1025" t="s">
        <v>503</v>
      </c>
      <c r="AV28" s="1025"/>
      <c r="AW28" s="1025"/>
      <c r="AX28" s="1025"/>
      <c r="AY28" s="1025"/>
      <c r="AZ28" s="1026" t="s">
        <v>503</v>
      </c>
      <c r="BA28" s="1026"/>
      <c r="BB28" s="1026"/>
      <c r="BC28" s="1026"/>
      <c r="BD28" s="1026"/>
      <c r="BE28" s="1027"/>
      <c r="BF28" s="1027"/>
      <c r="BG28" s="1027"/>
      <c r="BH28" s="1027"/>
      <c r="BI28" s="1028"/>
      <c r="BJ28" s="214"/>
      <c r="BK28" s="214"/>
      <c r="BL28" s="214"/>
      <c r="BM28" s="214"/>
      <c r="BN28" s="214"/>
      <c r="BO28" s="223"/>
      <c r="BP28" s="223"/>
      <c r="BQ28" s="220">
        <v>22</v>
      </c>
      <c r="BR28" s="221"/>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1"/>
    </row>
    <row r="29" spans="1:131" ht="26.25" customHeight="1" x14ac:dyDescent="0.15">
      <c r="A29" s="224">
        <v>2</v>
      </c>
      <c r="B29" s="1016" t="s">
        <v>393</v>
      </c>
      <c r="C29" s="1017"/>
      <c r="D29" s="1017"/>
      <c r="E29" s="1017"/>
      <c r="F29" s="1017"/>
      <c r="G29" s="1017"/>
      <c r="H29" s="1017"/>
      <c r="I29" s="1017"/>
      <c r="J29" s="1017"/>
      <c r="K29" s="1017"/>
      <c r="L29" s="1017"/>
      <c r="M29" s="1017"/>
      <c r="N29" s="1017"/>
      <c r="O29" s="1017"/>
      <c r="P29" s="1018"/>
      <c r="Q29" s="1022">
        <v>19114</v>
      </c>
      <c r="R29" s="1023"/>
      <c r="S29" s="1023"/>
      <c r="T29" s="1023"/>
      <c r="U29" s="1023"/>
      <c r="V29" s="1023">
        <v>18765</v>
      </c>
      <c r="W29" s="1023"/>
      <c r="X29" s="1023"/>
      <c r="Y29" s="1023"/>
      <c r="Z29" s="1023"/>
      <c r="AA29" s="1023">
        <v>349</v>
      </c>
      <c r="AB29" s="1023"/>
      <c r="AC29" s="1023"/>
      <c r="AD29" s="1023"/>
      <c r="AE29" s="1024"/>
      <c r="AF29" s="1000">
        <v>349</v>
      </c>
      <c r="AG29" s="1001"/>
      <c r="AH29" s="1001"/>
      <c r="AI29" s="1001"/>
      <c r="AJ29" s="1002"/>
      <c r="AK29" s="963">
        <v>2692</v>
      </c>
      <c r="AL29" s="954"/>
      <c r="AM29" s="954"/>
      <c r="AN29" s="954"/>
      <c r="AO29" s="954"/>
      <c r="AP29" s="954" t="s">
        <v>589</v>
      </c>
      <c r="AQ29" s="954"/>
      <c r="AR29" s="954"/>
      <c r="AS29" s="954"/>
      <c r="AT29" s="954"/>
      <c r="AU29" s="954" t="s">
        <v>590</v>
      </c>
      <c r="AV29" s="954"/>
      <c r="AW29" s="954"/>
      <c r="AX29" s="954"/>
      <c r="AY29" s="954"/>
      <c r="AZ29" s="1021" t="s">
        <v>503</v>
      </c>
      <c r="BA29" s="1021"/>
      <c r="BB29" s="1021"/>
      <c r="BC29" s="1021"/>
      <c r="BD29" s="1021"/>
      <c r="BE29" s="955"/>
      <c r="BF29" s="955"/>
      <c r="BG29" s="955"/>
      <c r="BH29" s="955"/>
      <c r="BI29" s="956"/>
      <c r="BJ29" s="214"/>
      <c r="BK29" s="214"/>
      <c r="BL29" s="214"/>
      <c r="BM29" s="214"/>
      <c r="BN29" s="214"/>
      <c r="BO29" s="223"/>
      <c r="BP29" s="223"/>
      <c r="BQ29" s="220">
        <v>23</v>
      </c>
      <c r="BR29" s="221"/>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1"/>
    </row>
    <row r="30" spans="1:131" ht="26.25" customHeight="1" x14ac:dyDescent="0.15">
      <c r="A30" s="224">
        <v>3</v>
      </c>
      <c r="B30" s="1016" t="s">
        <v>394</v>
      </c>
      <c r="C30" s="1017"/>
      <c r="D30" s="1017"/>
      <c r="E30" s="1017"/>
      <c r="F30" s="1017"/>
      <c r="G30" s="1017"/>
      <c r="H30" s="1017"/>
      <c r="I30" s="1017"/>
      <c r="J30" s="1017"/>
      <c r="K30" s="1017"/>
      <c r="L30" s="1017"/>
      <c r="M30" s="1017"/>
      <c r="N30" s="1017"/>
      <c r="O30" s="1017"/>
      <c r="P30" s="1018"/>
      <c r="Q30" s="1022">
        <v>1807</v>
      </c>
      <c r="R30" s="1023"/>
      <c r="S30" s="1023"/>
      <c r="T30" s="1023"/>
      <c r="U30" s="1023"/>
      <c r="V30" s="1023">
        <v>1773</v>
      </c>
      <c r="W30" s="1023"/>
      <c r="X30" s="1023"/>
      <c r="Y30" s="1023"/>
      <c r="Z30" s="1023"/>
      <c r="AA30" s="1023">
        <v>34</v>
      </c>
      <c r="AB30" s="1023"/>
      <c r="AC30" s="1023"/>
      <c r="AD30" s="1023"/>
      <c r="AE30" s="1024"/>
      <c r="AF30" s="1000">
        <v>34</v>
      </c>
      <c r="AG30" s="1001"/>
      <c r="AH30" s="1001"/>
      <c r="AI30" s="1001"/>
      <c r="AJ30" s="1002"/>
      <c r="AK30" s="963">
        <v>537</v>
      </c>
      <c r="AL30" s="954"/>
      <c r="AM30" s="954"/>
      <c r="AN30" s="954"/>
      <c r="AO30" s="954"/>
      <c r="AP30" s="954" t="s">
        <v>503</v>
      </c>
      <c r="AQ30" s="954"/>
      <c r="AR30" s="954"/>
      <c r="AS30" s="954"/>
      <c r="AT30" s="954"/>
      <c r="AU30" s="954" t="s">
        <v>503</v>
      </c>
      <c r="AV30" s="954"/>
      <c r="AW30" s="954"/>
      <c r="AX30" s="954"/>
      <c r="AY30" s="954"/>
      <c r="AZ30" s="1021" t="s">
        <v>503</v>
      </c>
      <c r="BA30" s="1021"/>
      <c r="BB30" s="1021"/>
      <c r="BC30" s="1021"/>
      <c r="BD30" s="1021"/>
      <c r="BE30" s="955"/>
      <c r="BF30" s="955"/>
      <c r="BG30" s="955"/>
      <c r="BH30" s="955"/>
      <c r="BI30" s="956"/>
      <c r="BJ30" s="214"/>
      <c r="BK30" s="214"/>
      <c r="BL30" s="214"/>
      <c r="BM30" s="214"/>
      <c r="BN30" s="214"/>
      <c r="BO30" s="223"/>
      <c r="BP30" s="223"/>
      <c r="BQ30" s="220">
        <v>24</v>
      </c>
      <c r="BR30" s="221"/>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1"/>
    </row>
    <row r="31" spans="1:131" ht="26.25" customHeight="1" x14ac:dyDescent="0.15">
      <c r="A31" s="224">
        <v>4</v>
      </c>
      <c r="B31" s="1016" t="s">
        <v>395</v>
      </c>
      <c r="C31" s="1017"/>
      <c r="D31" s="1017"/>
      <c r="E31" s="1017"/>
      <c r="F31" s="1017"/>
      <c r="G31" s="1017"/>
      <c r="H31" s="1017"/>
      <c r="I31" s="1017"/>
      <c r="J31" s="1017"/>
      <c r="K31" s="1017"/>
      <c r="L31" s="1017"/>
      <c r="M31" s="1017"/>
      <c r="N31" s="1017"/>
      <c r="O31" s="1017"/>
      <c r="P31" s="1018"/>
      <c r="Q31" s="1022">
        <v>4007</v>
      </c>
      <c r="R31" s="1023"/>
      <c r="S31" s="1023"/>
      <c r="T31" s="1023"/>
      <c r="U31" s="1023"/>
      <c r="V31" s="1023">
        <v>3706</v>
      </c>
      <c r="W31" s="1023"/>
      <c r="X31" s="1023"/>
      <c r="Y31" s="1023"/>
      <c r="Z31" s="1023"/>
      <c r="AA31" s="1023">
        <v>300</v>
      </c>
      <c r="AB31" s="1023"/>
      <c r="AC31" s="1023"/>
      <c r="AD31" s="1023"/>
      <c r="AE31" s="1024"/>
      <c r="AF31" s="1000">
        <v>2974</v>
      </c>
      <c r="AG31" s="1001"/>
      <c r="AH31" s="1001"/>
      <c r="AI31" s="1001"/>
      <c r="AJ31" s="1002"/>
      <c r="AK31" s="963">
        <v>215</v>
      </c>
      <c r="AL31" s="954"/>
      <c r="AM31" s="954"/>
      <c r="AN31" s="954"/>
      <c r="AO31" s="954"/>
      <c r="AP31" s="954">
        <v>15552</v>
      </c>
      <c r="AQ31" s="954"/>
      <c r="AR31" s="954"/>
      <c r="AS31" s="954"/>
      <c r="AT31" s="954"/>
      <c r="AU31" s="954">
        <v>1804</v>
      </c>
      <c r="AV31" s="954"/>
      <c r="AW31" s="954"/>
      <c r="AX31" s="954"/>
      <c r="AY31" s="954"/>
      <c r="AZ31" s="1021" t="s">
        <v>503</v>
      </c>
      <c r="BA31" s="1021"/>
      <c r="BB31" s="1021"/>
      <c r="BC31" s="1021"/>
      <c r="BD31" s="1021"/>
      <c r="BE31" s="955" t="s">
        <v>396</v>
      </c>
      <c r="BF31" s="955"/>
      <c r="BG31" s="955"/>
      <c r="BH31" s="955"/>
      <c r="BI31" s="956"/>
      <c r="BJ31" s="214"/>
      <c r="BK31" s="214"/>
      <c r="BL31" s="214"/>
      <c r="BM31" s="214"/>
      <c r="BN31" s="214"/>
      <c r="BO31" s="223"/>
      <c r="BP31" s="223"/>
      <c r="BQ31" s="220">
        <v>25</v>
      </c>
      <c r="BR31" s="221"/>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1"/>
    </row>
    <row r="32" spans="1:131" ht="26.25" customHeight="1" x14ac:dyDescent="0.15">
      <c r="A32" s="224">
        <v>5</v>
      </c>
      <c r="B32" s="1016" t="s">
        <v>397</v>
      </c>
      <c r="C32" s="1017"/>
      <c r="D32" s="1017"/>
      <c r="E32" s="1017"/>
      <c r="F32" s="1017"/>
      <c r="G32" s="1017"/>
      <c r="H32" s="1017"/>
      <c r="I32" s="1017"/>
      <c r="J32" s="1017"/>
      <c r="K32" s="1017"/>
      <c r="L32" s="1017"/>
      <c r="M32" s="1017"/>
      <c r="N32" s="1017"/>
      <c r="O32" s="1017"/>
      <c r="P32" s="1018"/>
      <c r="Q32" s="1022">
        <v>3474</v>
      </c>
      <c r="R32" s="1023"/>
      <c r="S32" s="1023"/>
      <c r="T32" s="1023"/>
      <c r="U32" s="1023"/>
      <c r="V32" s="1023">
        <v>4026</v>
      </c>
      <c r="W32" s="1023"/>
      <c r="X32" s="1023"/>
      <c r="Y32" s="1023"/>
      <c r="Z32" s="1023"/>
      <c r="AA32" s="1023">
        <v>-552</v>
      </c>
      <c r="AB32" s="1023"/>
      <c r="AC32" s="1023"/>
      <c r="AD32" s="1023"/>
      <c r="AE32" s="1024"/>
      <c r="AF32" s="1000">
        <v>-63</v>
      </c>
      <c r="AG32" s="1001"/>
      <c r="AH32" s="1001"/>
      <c r="AI32" s="1001"/>
      <c r="AJ32" s="1002"/>
      <c r="AK32" s="963">
        <v>667</v>
      </c>
      <c r="AL32" s="954"/>
      <c r="AM32" s="954"/>
      <c r="AN32" s="954"/>
      <c r="AO32" s="954"/>
      <c r="AP32" s="954">
        <v>1282</v>
      </c>
      <c r="AQ32" s="954"/>
      <c r="AR32" s="954"/>
      <c r="AS32" s="954"/>
      <c r="AT32" s="954"/>
      <c r="AU32" s="954">
        <v>873</v>
      </c>
      <c r="AV32" s="954"/>
      <c r="AW32" s="954"/>
      <c r="AX32" s="954"/>
      <c r="AY32" s="954"/>
      <c r="AZ32" s="1021">
        <v>9.1999999999999993</v>
      </c>
      <c r="BA32" s="1021"/>
      <c r="BB32" s="1021"/>
      <c r="BC32" s="1021"/>
      <c r="BD32" s="1021"/>
      <c r="BE32" s="955" t="s">
        <v>398</v>
      </c>
      <c r="BF32" s="955"/>
      <c r="BG32" s="955"/>
      <c r="BH32" s="955"/>
      <c r="BI32" s="956"/>
      <c r="BJ32" s="214"/>
      <c r="BK32" s="214"/>
      <c r="BL32" s="214"/>
      <c r="BM32" s="214"/>
      <c r="BN32" s="214"/>
      <c r="BO32" s="223"/>
      <c r="BP32" s="223"/>
      <c r="BQ32" s="220">
        <v>26</v>
      </c>
      <c r="BR32" s="221"/>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1"/>
    </row>
    <row r="33" spans="1:131" ht="26.25" customHeight="1" x14ac:dyDescent="0.15">
      <c r="A33" s="224">
        <v>6</v>
      </c>
      <c r="B33" s="1016" t="s">
        <v>399</v>
      </c>
      <c r="C33" s="1017"/>
      <c r="D33" s="1017"/>
      <c r="E33" s="1017"/>
      <c r="F33" s="1017"/>
      <c r="G33" s="1017"/>
      <c r="H33" s="1017"/>
      <c r="I33" s="1017"/>
      <c r="J33" s="1017"/>
      <c r="K33" s="1017"/>
      <c r="L33" s="1017"/>
      <c r="M33" s="1017"/>
      <c r="N33" s="1017"/>
      <c r="O33" s="1017"/>
      <c r="P33" s="1018"/>
      <c r="Q33" s="1022">
        <v>5748</v>
      </c>
      <c r="R33" s="1023"/>
      <c r="S33" s="1023"/>
      <c r="T33" s="1023"/>
      <c r="U33" s="1023"/>
      <c r="V33" s="1023">
        <v>5200</v>
      </c>
      <c r="W33" s="1023"/>
      <c r="X33" s="1023"/>
      <c r="Y33" s="1023"/>
      <c r="Z33" s="1023"/>
      <c r="AA33" s="1023">
        <v>548</v>
      </c>
      <c r="AB33" s="1023"/>
      <c r="AC33" s="1023"/>
      <c r="AD33" s="1023"/>
      <c r="AE33" s="1024"/>
      <c r="AF33" s="1000">
        <v>2144</v>
      </c>
      <c r="AG33" s="1001"/>
      <c r="AH33" s="1001"/>
      <c r="AI33" s="1001"/>
      <c r="AJ33" s="1002"/>
      <c r="AK33" s="963">
        <v>2208</v>
      </c>
      <c r="AL33" s="954"/>
      <c r="AM33" s="954"/>
      <c r="AN33" s="954"/>
      <c r="AO33" s="954"/>
      <c r="AP33" s="954">
        <v>41316</v>
      </c>
      <c r="AQ33" s="954"/>
      <c r="AR33" s="954"/>
      <c r="AS33" s="954"/>
      <c r="AT33" s="954"/>
      <c r="AU33" s="954">
        <v>18303</v>
      </c>
      <c r="AV33" s="954"/>
      <c r="AW33" s="954"/>
      <c r="AX33" s="954"/>
      <c r="AY33" s="954"/>
      <c r="AZ33" s="1021" t="s">
        <v>503</v>
      </c>
      <c r="BA33" s="1021"/>
      <c r="BB33" s="1021"/>
      <c r="BC33" s="1021"/>
      <c r="BD33" s="1021"/>
      <c r="BE33" s="955" t="s">
        <v>398</v>
      </c>
      <c r="BF33" s="955"/>
      <c r="BG33" s="955"/>
      <c r="BH33" s="955"/>
      <c r="BI33" s="956"/>
      <c r="BJ33" s="214"/>
      <c r="BK33" s="214"/>
      <c r="BL33" s="214"/>
      <c r="BM33" s="214"/>
      <c r="BN33" s="214"/>
      <c r="BO33" s="223"/>
      <c r="BP33" s="223"/>
      <c r="BQ33" s="220">
        <v>27</v>
      </c>
      <c r="BR33" s="221"/>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1"/>
    </row>
    <row r="34" spans="1:131" ht="26.25" customHeight="1" x14ac:dyDescent="0.15">
      <c r="A34" s="224">
        <v>7</v>
      </c>
      <c r="B34" s="1016"/>
      <c r="C34" s="1017"/>
      <c r="D34" s="1017"/>
      <c r="E34" s="1017"/>
      <c r="F34" s="1017"/>
      <c r="G34" s="1017"/>
      <c r="H34" s="1017"/>
      <c r="I34" s="1017"/>
      <c r="J34" s="1017"/>
      <c r="K34" s="1017"/>
      <c r="L34" s="1017"/>
      <c r="M34" s="1017"/>
      <c r="N34" s="1017"/>
      <c r="O34" s="1017"/>
      <c r="P34" s="1018"/>
      <c r="Q34" s="1022"/>
      <c r="R34" s="1023"/>
      <c r="S34" s="1023"/>
      <c r="T34" s="1023"/>
      <c r="U34" s="1023"/>
      <c r="V34" s="1023"/>
      <c r="W34" s="1023"/>
      <c r="X34" s="1023"/>
      <c r="Y34" s="1023"/>
      <c r="Z34" s="1023"/>
      <c r="AA34" s="1023"/>
      <c r="AB34" s="1023"/>
      <c r="AC34" s="1023"/>
      <c r="AD34" s="1023"/>
      <c r="AE34" s="1024"/>
      <c r="AF34" s="1000"/>
      <c r="AG34" s="1001"/>
      <c r="AH34" s="1001"/>
      <c r="AI34" s="1001"/>
      <c r="AJ34" s="1002"/>
      <c r="AK34" s="963"/>
      <c r="AL34" s="954"/>
      <c r="AM34" s="954"/>
      <c r="AN34" s="954"/>
      <c r="AO34" s="954"/>
      <c r="AP34" s="954"/>
      <c r="AQ34" s="954"/>
      <c r="AR34" s="954"/>
      <c r="AS34" s="954"/>
      <c r="AT34" s="954"/>
      <c r="AU34" s="954"/>
      <c r="AV34" s="954"/>
      <c r="AW34" s="954"/>
      <c r="AX34" s="954"/>
      <c r="AY34" s="954"/>
      <c r="AZ34" s="1021"/>
      <c r="BA34" s="1021"/>
      <c r="BB34" s="1021"/>
      <c r="BC34" s="1021"/>
      <c r="BD34" s="1021"/>
      <c r="BE34" s="955"/>
      <c r="BF34" s="955"/>
      <c r="BG34" s="955"/>
      <c r="BH34" s="955"/>
      <c r="BI34" s="956"/>
      <c r="BJ34" s="214"/>
      <c r="BK34" s="214"/>
      <c r="BL34" s="214"/>
      <c r="BM34" s="214"/>
      <c r="BN34" s="214"/>
      <c r="BO34" s="223"/>
      <c r="BP34" s="223"/>
      <c r="BQ34" s="220">
        <v>28</v>
      </c>
      <c r="BR34" s="221"/>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1"/>
    </row>
    <row r="35" spans="1:131" ht="26.25" customHeight="1" x14ac:dyDescent="0.15">
      <c r="A35" s="224">
        <v>8</v>
      </c>
      <c r="B35" s="1016"/>
      <c r="C35" s="1017"/>
      <c r="D35" s="1017"/>
      <c r="E35" s="1017"/>
      <c r="F35" s="1017"/>
      <c r="G35" s="1017"/>
      <c r="H35" s="1017"/>
      <c r="I35" s="1017"/>
      <c r="J35" s="1017"/>
      <c r="K35" s="1017"/>
      <c r="L35" s="1017"/>
      <c r="M35" s="1017"/>
      <c r="N35" s="1017"/>
      <c r="O35" s="1017"/>
      <c r="P35" s="1018"/>
      <c r="Q35" s="1022"/>
      <c r="R35" s="1023"/>
      <c r="S35" s="1023"/>
      <c r="T35" s="1023"/>
      <c r="U35" s="1023"/>
      <c r="V35" s="1023"/>
      <c r="W35" s="1023"/>
      <c r="X35" s="1023"/>
      <c r="Y35" s="1023"/>
      <c r="Z35" s="1023"/>
      <c r="AA35" s="1023"/>
      <c r="AB35" s="1023"/>
      <c r="AC35" s="1023"/>
      <c r="AD35" s="1023"/>
      <c r="AE35" s="1024"/>
      <c r="AF35" s="1000"/>
      <c r="AG35" s="1001"/>
      <c r="AH35" s="1001"/>
      <c r="AI35" s="1001"/>
      <c r="AJ35" s="1002"/>
      <c r="AK35" s="963"/>
      <c r="AL35" s="954"/>
      <c r="AM35" s="954"/>
      <c r="AN35" s="954"/>
      <c r="AO35" s="954"/>
      <c r="AP35" s="954"/>
      <c r="AQ35" s="954"/>
      <c r="AR35" s="954"/>
      <c r="AS35" s="954"/>
      <c r="AT35" s="954"/>
      <c r="AU35" s="954"/>
      <c r="AV35" s="954"/>
      <c r="AW35" s="954"/>
      <c r="AX35" s="954"/>
      <c r="AY35" s="954"/>
      <c r="AZ35" s="1021"/>
      <c r="BA35" s="1021"/>
      <c r="BB35" s="1021"/>
      <c r="BC35" s="1021"/>
      <c r="BD35" s="1021"/>
      <c r="BE35" s="955"/>
      <c r="BF35" s="955"/>
      <c r="BG35" s="955"/>
      <c r="BH35" s="955"/>
      <c r="BI35" s="956"/>
      <c r="BJ35" s="214"/>
      <c r="BK35" s="214"/>
      <c r="BL35" s="214"/>
      <c r="BM35" s="214"/>
      <c r="BN35" s="214"/>
      <c r="BO35" s="223"/>
      <c r="BP35" s="223"/>
      <c r="BQ35" s="220">
        <v>29</v>
      </c>
      <c r="BR35" s="221"/>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1"/>
    </row>
    <row r="36" spans="1:131" ht="26.25" customHeight="1" x14ac:dyDescent="0.15">
      <c r="A36" s="224">
        <v>9</v>
      </c>
      <c r="B36" s="1016"/>
      <c r="C36" s="1017"/>
      <c r="D36" s="1017"/>
      <c r="E36" s="1017"/>
      <c r="F36" s="1017"/>
      <c r="G36" s="1017"/>
      <c r="H36" s="1017"/>
      <c r="I36" s="1017"/>
      <c r="J36" s="1017"/>
      <c r="K36" s="1017"/>
      <c r="L36" s="1017"/>
      <c r="M36" s="1017"/>
      <c r="N36" s="1017"/>
      <c r="O36" s="1017"/>
      <c r="P36" s="1018"/>
      <c r="Q36" s="1022"/>
      <c r="R36" s="1023"/>
      <c r="S36" s="1023"/>
      <c r="T36" s="1023"/>
      <c r="U36" s="1023"/>
      <c r="V36" s="1023"/>
      <c r="W36" s="1023"/>
      <c r="X36" s="1023"/>
      <c r="Y36" s="1023"/>
      <c r="Z36" s="1023"/>
      <c r="AA36" s="1023"/>
      <c r="AB36" s="1023"/>
      <c r="AC36" s="1023"/>
      <c r="AD36" s="1023"/>
      <c r="AE36" s="1024"/>
      <c r="AF36" s="1000"/>
      <c r="AG36" s="1001"/>
      <c r="AH36" s="1001"/>
      <c r="AI36" s="1001"/>
      <c r="AJ36" s="1002"/>
      <c r="AK36" s="963"/>
      <c r="AL36" s="954"/>
      <c r="AM36" s="954"/>
      <c r="AN36" s="954"/>
      <c r="AO36" s="954"/>
      <c r="AP36" s="954"/>
      <c r="AQ36" s="954"/>
      <c r="AR36" s="954"/>
      <c r="AS36" s="954"/>
      <c r="AT36" s="954"/>
      <c r="AU36" s="954"/>
      <c r="AV36" s="954"/>
      <c r="AW36" s="954"/>
      <c r="AX36" s="954"/>
      <c r="AY36" s="954"/>
      <c r="AZ36" s="1021"/>
      <c r="BA36" s="1021"/>
      <c r="BB36" s="1021"/>
      <c r="BC36" s="1021"/>
      <c r="BD36" s="1021"/>
      <c r="BE36" s="955"/>
      <c r="BF36" s="955"/>
      <c r="BG36" s="955"/>
      <c r="BH36" s="955"/>
      <c r="BI36" s="956"/>
      <c r="BJ36" s="214"/>
      <c r="BK36" s="214"/>
      <c r="BL36" s="214"/>
      <c r="BM36" s="214"/>
      <c r="BN36" s="214"/>
      <c r="BO36" s="223"/>
      <c r="BP36" s="223"/>
      <c r="BQ36" s="220">
        <v>30</v>
      </c>
      <c r="BR36" s="221"/>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1"/>
    </row>
    <row r="37" spans="1:131" ht="26.25" customHeight="1" x14ac:dyDescent="0.15">
      <c r="A37" s="224">
        <v>10</v>
      </c>
      <c r="B37" s="1016"/>
      <c r="C37" s="1017"/>
      <c r="D37" s="1017"/>
      <c r="E37" s="1017"/>
      <c r="F37" s="1017"/>
      <c r="G37" s="1017"/>
      <c r="H37" s="1017"/>
      <c r="I37" s="1017"/>
      <c r="J37" s="1017"/>
      <c r="K37" s="1017"/>
      <c r="L37" s="1017"/>
      <c r="M37" s="1017"/>
      <c r="N37" s="1017"/>
      <c r="O37" s="1017"/>
      <c r="P37" s="1018"/>
      <c r="Q37" s="1022"/>
      <c r="R37" s="1023"/>
      <c r="S37" s="1023"/>
      <c r="T37" s="1023"/>
      <c r="U37" s="1023"/>
      <c r="V37" s="1023"/>
      <c r="W37" s="1023"/>
      <c r="X37" s="1023"/>
      <c r="Y37" s="1023"/>
      <c r="Z37" s="1023"/>
      <c r="AA37" s="1023"/>
      <c r="AB37" s="1023"/>
      <c r="AC37" s="1023"/>
      <c r="AD37" s="1023"/>
      <c r="AE37" s="1024"/>
      <c r="AF37" s="1000"/>
      <c r="AG37" s="1001"/>
      <c r="AH37" s="1001"/>
      <c r="AI37" s="1001"/>
      <c r="AJ37" s="1002"/>
      <c r="AK37" s="963"/>
      <c r="AL37" s="954"/>
      <c r="AM37" s="954"/>
      <c r="AN37" s="954"/>
      <c r="AO37" s="954"/>
      <c r="AP37" s="954"/>
      <c r="AQ37" s="954"/>
      <c r="AR37" s="954"/>
      <c r="AS37" s="954"/>
      <c r="AT37" s="954"/>
      <c r="AU37" s="954"/>
      <c r="AV37" s="954"/>
      <c r="AW37" s="954"/>
      <c r="AX37" s="954"/>
      <c r="AY37" s="954"/>
      <c r="AZ37" s="1021"/>
      <c r="BA37" s="1021"/>
      <c r="BB37" s="1021"/>
      <c r="BC37" s="1021"/>
      <c r="BD37" s="1021"/>
      <c r="BE37" s="955"/>
      <c r="BF37" s="955"/>
      <c r="BG37" s="955"/>
      <c r="BH37" s="955"/>
      <c r="BI37" s="956"/>
      <c r="BJ37" s="214"/>
      <c r="BK37" s="214"/>
      <c r="BL37" s="214"/>
      <c r="BM37" s="214"/>
      <c r="BN37" s="214"/>
      <c r="BO37" s="223"/>
      <c r="BP37" s="223"/>
      <c r="BQ37" s="220">
        <v>31</v>
      </c>
      <c r="BR37" s="221"/>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1"/>
    </row>
    <row r="38" spans="1:131" ht="26.25" customHeight="1" x14ac:dyDescent="0.15">
      <c r="A38" s="224">
        <v>11</v>
      </c>
      <c r="B38" s="1016"/>
      <c r="C38" s="1017"/>
      <c r="D38" s="1017"/>
      <c r="E38" s="1017"/>
      <c r="F38" s="1017"/>
      <c r="G38" s="1017"/>
      <c r="H38" s="1017"/>
      <c r="I38" s="1017"/>
      <c r="J38" s="1017"/>
      <c r="K38" s="1017"/>
      <c r="L38" s="1017"/>
      <c r="M38" s="1017"/>
      <c r="N38" s="1017"/>
      <c r="O38" s="1017"/>
      <c r="P38" s="1018"/>
      <c r="Q38" s="1022"/>
      <c r="R38" s="1023"/>
      <c r="S38" s="1023"/>
      <c r="T38" s="1023"/>
      <c r="U38" s="1023"/>
      <c r="V38" s="1023"/>
      <c r="W38" s="1023"/>
      <c r="X38" s="1023"/>
      <c r="Y38" s="1023"/>
      <c r="Z38" s="1023"/>
      <c r="AA38" s="1023"/>
      <c r="AB38" s="1023"/>
      <c r="AC38" s="1023"/>
      <c r="AD38" s="1023"/>
      <c r="AE38" s="1024"/>
      <c r="AF38" s="1000"/>
      <c r="AG38" s="1001"/>
      <c r="AH38" s="1001"/>
      <c r="AI38" s="1001"/>
      <c r="AJ38" s="1002"/>
      <c r="AK38" s="963"/>
      <c r="AL38" s="954"/>
      <c r="AM38" s="954"/>
      <c r="AN38" s="954"/>
      <c r="AO38" s="954"/>
      <c r="AP38" s="954"/>
      <c r="AQ38" s="954"/>
      <c r="AR38" s="954"/>
      <c r="AS38" s="954"/>
      <c r="AT38" s="954"/>
      <c r="AU38" s="954"/>
      <c r="AV38" s="954"/>
      <c r="AW38" s="954"/>
      <c r="AX38" s="954"/>
      <c r="AY38" s="954"/>
      <c r="AZ38" s="1021"/>
      <c r="BA38" s="1021"/>
      <c r="BB38" s="1021"/>
      <c r="BC38" s="1021"/>
      <c r="BD38" s="1021"/>
      <c r="BE38" s="955"/>
      <c r="BF38" s="955"/>
      <c r="BG38" s="955"/>
      <c r="BH38" s="955"/>
      <c r="BI38" s="956"/>
      <c r="BJ38" s="214"/>
      <c r="BK38" s="214"/>
      <c r="BL38" s="214"/>
      <c r="BM38" s="214"/>
      <c r="BN38" s="214"/>
      <c r="BO38" s="223"/>
      <c r="BP38" s="223"/>
      <c r="BQ38" s="220">
        <v>32</v>
      </c>
      <c r="BR38" s="221"/>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1"/>
    </row>
    <row r="39" spans="1:131" ht="26.25" customHeight="1" x14ac:dyDescent="0.15">
      <c r="A39" s="224">
        <v>12</v>
      </c>
      <c r="B39" s="1016"/>
      <c r="C39" s="1017"/>
      <c r="D39" s="1017"/>
      <c r="E39" s="1017"/>
      <c r="F39" s="1017"/>
      <c r="G39" s="1017"/>
      <c r="H39" s="1017"/>
      <c r="I39" s="1017"/>
      <c r="J39" s="1017"/>
      <c r="K39" s="1017"/>
      <c r="L39" s="1017"/>
      <c r="M39" s="1017"/>
      <c r="N39" s="1017"/>
      <c r="O39" s="1017"/>
      <c r="P39" s="1018"/>
      <c r="Q39" s="1022"/>
      <c r="R39" s="1023"/>
      <c r="S39" s="1023"/>
      <c r="T39" s="1023"/>
      <c r="U39" s="1023"/>
      <c r="V39" s="1023"/>
      <c r="W39" s="1023"/>
      <c r="X39" s="1023"/>
      <c r="Y39" s="1023"/>
      <c r="Z39" s="1023"/>
      <c r="AA39" s="1023"/>
      <c r="AB39" s="1023"/>
      <c r="AC39" s="1023"/>
      <c r="AD39" s="1023"/>
      <c r="AE39" s="1024"/>
      <c r="AF39" s="1000"/>
      <c r="AG39" s="1001"/>
      <c r="AH39" s="1001"/>
      <c r="AI39" s="1001"/>
      <c r="AJ39" s="1002"/>
      <c r="AK39" s="963"/>
      <c r="AL39" s="954"/>
      <c r="AM39" s="954"/>
      <c r="AN39" s="954"/>
      <c r="AO39" s="954"/>
      <c r="AP39" s="954"/>
      <c r="AQ39" s="954"/>
      <c r="AR39" s="954"/>
      <c r="AS39" s="954"/>
      <c r="AT39" s="954"/>
      <c r="AU39" s="954"/>
      <c r="AV39" s="954"/>
      <c r="AW39" s="954"/>
      <c r="AX39" s="954"/>
      <c r="AY39" s="954"/>
      <c r="AZ39" s="1021"/>
      <c r="BA39" s="1021"/>
      <c r="BB39" s="1021"/>
      <c r="BC39" s="1021"/>
      <c r="BD39" s="1021"/>
      <c r="BE39" s="955"/>
      <c r="BF39" s="955"/>
      <c r="BG39" s="955"/>
      <c r="BH39" s="955"/>
      <c r="BI39" s="956"/>
      <c r="BJ39" s="214"/>
      <c r="BK39" s="214"/>
      <c r="BL39" s="214"/>
      <c r="BM39" s="214"/>
      <c r="BN39" s="214"/>
      <c r="BO39" s="223"/>
      <c r="BP39" s="223"/>
      <c r="BQ39" s="220">
        <v>33</v>
      </c>
      <c r="BR39" s="221"/>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1"/>
    </row>
    <row r="40" spans="1:131" ht="26.25" customHeight="1" x14ac:dyDescent="0.15">
      <c r="A40" s="220">
        <v>13</v>
      </c>
      <c r="B40" s="1016"/>
      <c r="C40" s="1017"/>
      <c r="D40" s="1017"/>
      <c r="E40" s="1017"/>
      <c r="F40" s="1017"/>
      <c r="G40" s="1017"/>
      <c r="H40" s="1017"/>
      <c r="I40" s="1017"/>
      <c r="J40" s="1017"/>
      <c r="K40" s="1017"/>
      <c r="L40" s="1017"/>
      <c r="M40" s="1017"/>
      <c r="N40" s="1017"/>
      <c r="O40" s="1017"/>
      <c r="P40" s="1018"/>
      <c r="Q40" s="1022"/>
      <c r="R40" s="1023"/>
      <c r="S40" s="1023"/>
      <c r="T40" s="1023"/>
      <c r="U40" s="1023"/>
      <c r="V40" s="1023"/>
      <c r="W40" s="1023"/>
      <c r="X40" s="1023"/>
      <c r="Y40" s="1023"/>
      <c r="Z40" s="1023"/>
      <c r="AA40" s="1023"/>
      <c r="AB40" s="1023"/>
      <c r="AC40" s="1023"/>
      <c r="AD40" s="1023"/>
      <c r="AE40" s="1024"/>
      <c r="AF40" s="1000"/>
      <c r="AG40" s="1001"/>
      <c r="AH40" s="1001"/>
      <c r="AI40" s="1001"/>
      <c r="AJ40" s="1002"/>
      <c r="AK40" s="963"/>
      <c r="AL40" s="954"/>
      <c r="AM40" s="954"/>
      <c r="AN40" s="954"/>
      <c r="AO40" s="954"/>
      <c r="AP40" s="954"/>
      <c r="AQ40" s="954"/>
      <c r="AR40" s="954"/>
      <c r="AS40" s="954"/>
      <c r="AT40" s="954"/>
      <c r="AU40" s="954"/>
      <c r="AV40" s="954"/>
      <c r="AW40" s="954"/>
      <c r="AX40" s="954"/>
      <c r="AY40" s="954"/>
      <c r="AZ40" s="1021"/>
      <c r="BA40" s="1021"/>
      <c r="BB40" s="1021"/>
      <c r="BC40" s="1021"/>
      <c r="BD40" s="1021"/>
      <c r="BE40" s="955"/>
      <c r="BF40" s="955"/>
      <c r="BG40" s="955"/>
      <c r="BH40" s="955"/>
      <c r="BI40" s="956"/>
      <c r="BJ40" s="214"/>
      <c r="BK40" s="214"/>
      <c r="BL40" s="214"/>
      <c r="BM40" s="214"/>
      <c r="BN40" s="214"/>
      <c r="BO40" s="223"/>
      <c r="BP40" s="223"/>
      <c r="BQ40" s="220">
        <v>34</v>
      </c>
      <c r="BR40" s="221"/>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1"/>
    </row>
    <row r="41" spans="1:131" ht="26.25" customHeight="1" x14ac:dyDescent="0.15">
      <c r="A41" s="220">
        <v>14</v>
      </c>
      <c r="B41" s="1016"/>
      <c r="C41" s="1017"/>
      <c r="D41" s="1017"/>
      <c r="E41" s="1017"/>
      <c r="F41" s="1017"/>
      <c r="G41" s="1017"/>
      <c r="H41" s="1017"/>
      <c r="I41" s="1017"/>
      <c r="J41" s="1017"/>
      <c r="K41" s="1017"/>
      <c r="L41" s="1017"/>
      <c r="M41" s="1017"/>
      <c r="N41" s="1017"/>
      <c r="O41" s="1017"/>
      <c r="P41" s="1018"/>
      <c r="Q41" s="1022"/>
      <c r="R41" s="1023"/>
      <c r="S41" s="1023"/>
      <c r="T41" s="1023"/>
      <c r="U41" s="1023"/>
      <c r="V41" s="1023"/>
      <c r="W41" s="1023"/>
      <c r="X41" s="1023"/>
      <c r="Y41" s="1023"/>
      <c r="Z41" s="1023"/>
      <c r="AA41" s="1023"/>
      <c r="AB41" s="1023"/>
      <c r="AC41" s="1023"/>
      <c r="AD41" s="1023"/>
      <c r="AE41" s="1024"/>
      <c r="AF41" s="1000"/>
      <c r="AG41" s="1001"/>
      <c r="AH41" s="1001"/>
      <c r="AI41" s="1001"/>
      <c r="AJ41" s="1002"/>
      <c r="AK41" s="963"/>
      <c r="AL41" s="954"/>
      <c r="AM41" s="954"/>
      <c r="AN41" s="954"/>
      <c r="AO41" s="954"/>
      <c r="AP41" s="954"/>
      <c r="AQ41" s="954"/>
      <c r="AR41" s="954"/>
      <c r="AS41" s="954"/>
      <c r="AT41" s="954"/>
      <c r="AU41" s="954"/>
      <c r="AV41" s="954"/>
      <c r="AW41" s="954"/>
      <c r="AX41" s="954"/>
      <c r="AY41" s="954"/>
      <c r="AZ41" s="1021"/>
      <c r="BA41" s="1021"/>
      <c r="BB41" s="1021"/>
      <c r="BC41" s="1021"/>
      <c r="BD41" s="1021"/>
      <c r="BE41" s="955"/>
      <c r="BF41" s="955"/>
      <c r="BG41" s="955"/>
      <c r="BH41" s="955"/>
      <c r="BI41" s="956"/>
      <c r="BJ41" s="214"/>
      <c r="BK41" s="214"/>
      <c r="BL41" s="214"/>
      <c r="BM41" s="214"/>
      <c r="BN41" s="214"/>
      <c r="BO41" s="223"/>
      <c r="BP41" s="223"/>
      <c r="BQ41" s="220">
        <v>35</v>
      </c>
      <c r="BR41" s="221"/>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1"/>
    </row>
    <row r="42" spans="1:131" ht="26.25" customHeight="1" x14ac:dyDescent="0.15">
      <c r="A42" s="220">
        <v>15</v>
      </c>
      <c r="B42" s="1016"/>
      <c r="C42" s="1017"/>
      <c r="D42" s="1017"/>
      <c r="E42" s="1017"/>
      <c r="F42" s="1017"/>
      <c r="G42" s="1017"/>
      <c r="H42" s="1017"/>
      <c r="I42" s="1017"/>
      <c r="J42" s="1017"/>
      <c r="K42" s="1017"/>
      <c r="L42" s="1017"/>
      <c r="M42" s="1017"/>
      <c r="N42" s="1017"/>
      <c r="O42" s="1017"/>
      <c r="P42" s="1018"/>
      <c r="Q42" s="1022"/>
      <c r="R42" s="1023"/>
      <c r="S42" s="1023"/>
      <c r="T42" s="1023"/>
      <c r="U42" s="1023"/>
      <c r="V42" s="1023"/>
      <c r="W42" s="1023"/>
      <c r="X42" s="1023"/>
      <c r="Y42" s="1023"/>
      <c r="Z42" s="1023"/>
      <c r="AA42" s="1023"/>
      <c r="AB42" s="1023"/>
      <c r="AC42" s="1023"/>
      <c r="AD42" s="1023"/>
      <c r="AE42" s="1024"/>
      <c r="AF42" s="1000"/>
      <c r="AG42" s="1001"/>
      <c r="AH42" s="1001"/>
      <c r="AI42" s="1001"/>
      <c r="AJ42" s="1002"/>
      <c r="AK42" s="963"/>
      <c r="AL42" s="954"/>
      <c r="AM42" s="954"/>
      <c r="AN42" s="954"/>
      <c r="AO42" s="954"/>
      <c r="AP42" s="954"/>
      <c r="AQ42" s="954"/>
      <c r="AR42" s="954"/>
      <c r="AS42" s="954"/>
      <c r="AT42" s="954"/>
      <c r="AU42" s="954"/>
      <c r="AV42" s="954"/>
      <c r="AW42" s="954"/>
      <c r="AX42" s="954"/>
      <c r="AY42" s="954"/>
      <c r="AZ42" s="1021"/>
      <c r="BA42" s="1021"/>
      <c r="BB42" s="1021"/>
      <c r="BC42" s="1021"/>
      <c r="BD42" s="1021"/>
      <c r="BE42" s="955"/>
      <c r="BF42" s="955"/>
      <c r="BG42" s="955"/>
      <c r="BH42" s="955"/>
      <c r="BI42" s="956"/>
      <c r="BJ42" s="214"/>
      <c r="BK42" s="214"/>
      <c r="BL42" s="214"/>
      <c r="BM42" s="214"/>
      <c r="BN42" s="214"/>
      <c r="BO42" s="223"/>
      <c r="BP42" s="223"/>
      <c r="BQ42" s="220">
        <v>36</v>
      </c>
      <c r="BR42" s="221"/>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1"/>
    </row>
    <row r="43" spans="1:131" ht="26.25" customHeight="1" x14ac:dyDescent="0.15">
      <c r="A43" s="220">
        <v>16</v>
      </c>
      <c r="B43" s="1016"/>
      <c r="C43" s="1017"/>
      <c r="D43" s="1017"/>
      <c r="E43" s="1017"/>
      <c r="F43" s="1017"/>
      <c r="G43" s="1017"/>
      <c r="H43" s="1017"/>
      <c r="I43" s="1017"/>
      <c r="J43" s="1017"/>
      <c r="K43" s="1017"/>
      <c r="L43" s="1017"/>
      <c r="M43" s="1017"/>
      <c r="N43" s="1017"/>
      <c r="O43" s="1017"/>
      <c r="P43" s="1018"/>
      <c r="Q43" s="1022"/>
      <c r="R43" s="1023"/>
      <c r="S43" s="1023"/>
      <c r="T43" s="1023"/>
      <c r="U43" s="1023"/>
      <c r="V43" s="1023"/>
      <c r="W43" s="1023"/>
      <c r="X43" s="1023"/>
      <c r="Y43" s="1023"/>
      <c r="Z43" s="1023"/>
      <c r="AA43" s="1023"/>
      <c r="AB43" s="1023"/>
      <c r="AC43" s="1023"/>
      <c r="AD43" s="1023"/>
      <c r="AE43" s="1024"/>
      <c r="AF43" s="1000"/>
      <c r="AG43" s="1001"/>
      <c r="AH43" s="1001"/>
      <c r="AI43" s="1001"/>
      <c r="AJ43" s="1002"/>
      <c r="AK43" s="963"/>
      <c r="AL43" s="954"/>
      <c r="AM43" s="954"/>
      <c r="AN43" s="954"/>
      <c r="AO43" s="954"/>
      <c r="AP43" s="954"/>
      <c r="AQ43" s="954"/>
      <c r="AR43" s="954"/>
      <c r="AS43" s="954"/>
      <c r="AT43" s="954"/>
      <c r="AU43" s="954"/>
      <c r="AV43" s="954"/>
      <c r="AW43" s="954"/>
      <c r="AX43" s="954"/>
      <c r="AY43" s="954"/>
      <c r="AZ43" s="1021"/>
      <c r="BA43" s="1021"/>
      <c r="BB43" s="1021"/>
      <c r="BC43" s="1021"/>
      <c r="BD43" s="1021"/>
      <c r="BE43" s="955"/>
      <c r="BF43" s="955"/>
      <c r="BG43" s="955"/>
      <c r="BH43" s="955"/>
      <c r="BI43" s="956"/>
      <c r="BJ43" s="214"/>
      <c r="BK43" s="214"/>
      <c r="BL43" s="214"/>
      <c r="BM43" s="214"/>
      <c r="BN43" s="214"/>
      <c r="BO43" s="223"/>
      <c r="BP43" s="223"/>
      <c r="BQ43" s="220">
        <v>37</v>
      </c>
      <c r="BR43" s="221"/>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1"/>
    </row>
    <row r="44" spans="1:131" ht="26.25" customHeight="1" x14ac:dyDescent="0.15">
      <c r="A44" s="220">
        <v>17</v>
      </c>
      <c r="B44" s="1016"/>
      <c r="C44" s="1017"/>
      <c r="D44" s="1017"/>
      <c r="E44" s="1017"/>
      <c r="F44" s="1017"/>
      <c r="G44" s="1017"/>
      <c r="H44" s="1017"/>
      <c r="I44" s="1017"/>
      <c r="J44" s="1017"/>
      <c r="K44" s="1017"/>
      <c r="L44" s="1017"/>
      <c r="M44" s="1017"/>
      <c r="N44" s="1017"/>
      <c r="O44" s="1017"/>
      <c r="P44" s="1018"/>
      <c r="Q44" s="1022"/>
      <c r="R44" s="1023"/>
      <c r="S44" s="1023"/>
      <c r="T44" s="1023"/>
      <c r="U44" s="1023"/>
      <c r="V44" s="1023"/>
      <c r="W44" s="1023"/>
      <c r="X44" s="1023"/>
      <c r="Y44" s="1023"/>
      <c r="Z44" s="1023"/>
      <c r="AA44" s="1023"/>
      <c r="AB44" s="1023"/>
      <c r="AC44" s="1023"/>
      <c r="AD44" s="1023"/>
      <c r="AE44" s="1024"/>
      <c r="AF44" s="1000"/>
      <c r="AG44" s="1001"/>
      <c r="AH44" s="1001"/>
      <c r="AI44" s="1001"/>
      <c r="AJ44" s="1002"/>
      <c r="AK44" s="963"/>
      <c r="AL44" s="954"/>
      <c r="AM44" s="954"/>
      <c r="AN44" s="954"/>
      <c r="AO44" s="954"/>
      <c r="AP44" s="954"/>
      <c r="AQ44" s="954"/>
      <c r="AR44" s="954"/>
      <c r="AS44" s="954"/>
      <c r="AT44" s="954"/>
      <c r="AU44" s="954"/>
      <c r="AV44" s="954"/>
      <c r="AW44" s="954"/>
      <c r="AX44" s="954"/>
      <c r="AY44" s="954"/>
      <c r="AZ44" s="1021"/>
      <c r="BA44" s="1021"/>
      <c r="BB44" s="1021"/>
      <c r="BC44" s="1021"/>
      <c r="BD44" s="1021"/>
      <c r="BE44" s="955"/>
      <c r="BF44" s="955"/>
      <c r="BG44" s="955"/>
      <c r="BH44" s="955"/>
      <c r="BI44" s="956"/>
      <c r="BJ44" s="214"/>
      <c r="BK44" s="214"/>
      <c r="BL44" s="214"/>
      <c r="BM44" s="214"/>
      <c r="BN44" s="214"/>
      <c r="BO44" s="223"/>
      <c r="BP44" s="223"/>
      <c r="BQ44" s="220">
        <v>38</v>
      </c>
      <c r="BR44" s="221"/>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1"/>
    </row>
    <row r="45" spans="1:131" ht="26.25" customHeight="1" x14ac:dyDescent="0.15">
      <c r="A45" s="220">
        <v>18</v>
      </c>
      <c r="B45" s="1016"/>
      <c r="C45" s="1017"/>
      <c r="D45" s="1017"/>
      <c r="E45" s="1017"/>
      <c r="F45" s="1017"/>
      <c r="G45" s="1017"/>
      <c r="H45" s="1017"/>
      <c r="I45" s="1017"/>
      <c r="J45" s="1017"/>
      <c r="K45" s="1017"/>
      <c r="L45" s="1017"/>
      <c r="M45" s="1017"/>
      <c r="N45" s="1017"/>
      <c r="O45" s="1017"/>
      <c r="P45" s="1018"/>
      <c r="Q45" s="1022"/>
      <c r="R45" s="1023"/>
      <c r="S45" s="1023"/>
      <c r="T45" s="1023"/>
      <c r="U45" s="1023"/>
      <c r="V45" s="1023"/>
      <c r="W45" s="1023"/>
      <c r="X45" s="1023"/>
      <c r="Y45" s="1023"/>
      <c r="Z45" s="1023"/>
      <c r="AA45" s="1023"/>
      <c r="AB45" s="1023"/>
      <c r="AC45" s="1023"/>
      <c r="AD45" s="1023"/>
      <c r="AE45" s="1024"/>
      <c r="AF45" s="1000"/>
      <c r="AG45" s="1001"/>
      <c r="AH45" s="1001"/>
      <c r="AI45" s="1001"/>
      <c r="AJ45" s="1002"/>
      <c r="AK45" s="963"/>
      <c r="AL45" s="954"/>
      <c r="AM45" s="954"/>
      <c r="AN45" s="954"/>
      <c r="AO45" s="954"/>
      <c r="AP45" s="954"/>
      <c r="AQ45" s="954"/>
      <c r="AR45" s="954"/>
      <c r="AS45" s="954"/>
      <c r="AT45" s="954"/>
      <c r="AU45" s="954"/>
      <c r="AV45" s="954"/>
      <c r="AW45" s="954"/>
      <c r="AX45" s="954"/>
      <c r="AY45" s="954"/>
      <c r="AZ45" s="1021"/>
      <c r="BA45" s="1021"/>
      <c r="BB45" s="1021"/>
      <c r="BC45" s="1021"/>
      <c r="BD45" s="1021"/>
      <c r="BE45" s="955"/>
      <c r="BF45" s="955"/>
      <c r="BG45" s="955"/>
      <c r="BH45" s="955"/>
      <c r="BI45" s="956"/>
      <c r="BJ45" s="214"/>
      <c r="BK45" s="214"/>
      <c r="BL45" s="214"/>
      <c r="BM45" s="214"/>
      <c r="BN45" s="214"/>
      <c r="BO45" s="223"/>
      <c r="BP45" s="223"/>
      <c r="BQ45" s="220">
        <v>39</v>
      </c>
      <c r="BR45" s="221"/>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1"/>
    </row>
    <row r="46" spans="1:131" ht="26.25" customHeight="1" x14ac:dyDescent="0.15">
      <c r="A46" s="220">
        <v>19</v>
      </c>
      <c r="B46" s="1016"/>
      <c r="C46" s="1017"/>
      <c r="D46" s="1017"/>
      <c r="E46" s="1017"/>
      <c r="F46" s="1017"/>
      <c r="G46" s="1017"/>
      <c r="H46" s="1017"/>
      <c r="I46" s="1017"/>
      <c r="J46" s="1017"/>
      <c r="K46" s="1017"/>
      <c r="L46" s="1017"/>
      <c r="M46" s="1017"/>
      <c r="N46" s="1017"/>
      <c r="O46" s="1017"/>
      <c r="P46" s="1018"/>
      <c r="Q46" s="1022"/>
      <c r="R46" s="1023"/>
      <c r="S46" s="1023"/>
      <c r="T46" s="1023"/>
      <c r="U46" s="1023"/>
      <c r="V46" s="1023"/>
      <c r="W46" s="1023"/>
      <c r="X46" s="1023"/>
      <c r="Y46" s="1023"/>
      <c r="Z46" s="1023"/>
      <c r="AA46" s="1023"/>
      <c r="AB46" s="1023"/>
      <c r="AC46" s="1023"/>
      <c r="AD46" s="1023"/>
      <c r="AE46" s="1024"/>
      <c r="AF46" s="1000"/>
      <c r="AG46" s="1001"/>
      <c r="AH46" s="1001"/>
      <c r="AI46" s="1001"/>
      <c r="AJ46" s="1002"/>
      <c r="AK46" s="963"/>
      <c r="AL46" s="954"/>
      <c r="AM46" s="954"/>
      <c r="AN46" s="954"/>
      <c r="AO46" s="954"/>
      <c r="AP46" s="954"/>
      <c r="AQ46" s="954"/>
      <c r="AR46" s="954"/>
      <c r="AS46" s="954"/>
      <c r="AT46" s="954"/>
      <c r="AU46" s="954"/>
      <c r="AV46" s="954"/>
      <c r="AW46" s="954"/>
      <c r="AX46" s="954"/>
      <c r="AY46" s="954"/>
      <c r="AZ46" s="1021"/>
      <c r="BA46" s="1021"/>
      <c r="BB46" s="1021"/>
      <c r="BC46" s="1021"/>
      <c r="BD46" s="1021"/>
      <c r="BE46" s="955"/>
      <c r="BF46" s="955"/>
      <c r="BG46" s="955"/>
      <c r="BH46" s="955"/>
      <c r="BI46" s="956"/>
      <c r="BJ46" s="214"/>
      <c r="BK46" s="214"/>
      <c r="BL46" s="214"/>
      <c r="BM46" s="214"/>
      <c r="BN46" s="214"/>
      <c r="BO46" s="223"/>
      <c r="BP46" s="223"/>
      <c r="BQ46" s="220">
        <v>40</v>
      </c>
      <c r="BR46" s="221"/>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1"/>
    </row>
    <row r="47" spans="1:131" ht="26.25" customHeight="1" x14ac:dyDescent="0.15">
      <c r="A47" s="220">
        <v>20</v>
      </c>
      <c r="B47" s="1016"/>
      <c r="C47" s="1017"/>
      <c r="D47" s="1017"/>
      <c r="E47" s="1017"/>
      <c r="F47" s="1017"/>
      <c r="G47" s="1017"/>
      <c r="H47" s="1017"/>
      <c r="I47" s="1017"/>
      <c r="J47" s="1017"/>
      <c r="K47" s="1017"/>
      <c r="L47" s="1017"/>
      <c r="M47" s="1017"/>
      <c r="N47" s="1017"/>
      <c r="O47" s="1017"/>
      <c r="P47" s="1018"/>
      <c r="Q47" s="1022"/>
      <c r="R47" s="1023"/>
      <c r="S47" s="1023"/>
      <c r="T47" s="1023"/>
      <c r="U47" s="1023"/>
      <c r="V47" s="1023"/>
      <c r="W47" s="1023"/>
      <c r="X47" s="1023"/>
      <c r="Y47" s="1023"/>
      <c r="Z47" s="1023"/>
      <c r="AA47" s="1023"/>
      <c r="AB47" s="1023"/>
      <c r="AC47" s="1023"/>
      <c r="AD47" s="1023"/>
      <c r="AE47" s="1024"/>
      <c r="AF47" s="1000"/>
      <c r="AG47" s="1001"/>
      <c r="AH47" s="1001"/>
      <c r="AI47" s="1001"/>
      <c r="AJ47" s="1002"/>
      <c r="AK47" s="963"/>
      <c r="AL47" s="954"/>
      <c r="AM47" s="954"/>
      <c r="AN47" s="954"/>
      <c r="AO47" s="954"/>
      <c r="AP47" s="954"/>
      <c r="AQ47" s="954"/>
      <c r="AR47" s="954"/>
      <c r="AS47" s="954"/>
      <c r="AT47" s="954"/>
      <c r="AU47" s="954"/>
      <c r="AV47" s="954"/>
      <c r="AW47" s="954"/>
      <c r="AX47" s="954"/>
      <c r="AY47" s="954"/>
      <c r="AZ47" s="1021"/>
      <c r="BA47" s="1021"/>
      <c r="BB47" s="1021"/>
      <c r="BC47" s="1021"/>
      <c r="BD47" s="1021"/>
      <c r="BE47" s="955"/>
      <c r="BF47" s="955"/>
      <c r="BG47" s="955"/>
      <c r="BH47" s="955"/>
      <c r="BI47" s="956"/>
      <c r="BJ47" s="214"/>
      <c r="BK47" s="214"/>
      <c r="BL47" s="214"/>
      <c r="BM47" s="214"/>
      <c r="BN47" s="214"/>
      <c r="BO47" s="223"/>
      <c r="BP47" s="223"/>
      <c r="BQ47" s="220">
        <v>41</v>
      </c>
      <c r="BR47" s="221"/>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1"/>
    </row>
    <row r="48" spans="1:131" ht="26.25" customHeight="1" x14ac:dyDescent="0.15">
      <c r="A48" s="220">
        <v>21</v>
      </c>
      <c r="B48" s="1016"/>
      <c r="C48" s="1017"/>
      <c r="D48" s="1017"/>
      <c r="E48" s="1017"/>
      <c r="F48" s="1017"/>
      <c r="G48" s="1017"/>
      <c r="H48" s="1017"/>
      <c r="I48" s="1017"/>
      <c r="J48" s="1017"/>
      <c r="K48" s="1017"/>
      <c r="L48" s="1017"/>
      <c r="M48" s="1017"/>
      <c r="N48" s="1017"/>
      <c r="O48" s="1017"/>
      <c r="P48" s="1018"/>
      <c r="Q48" s="1022"/>
      <c r="R48" s="1023"/>
      <c r="S48" s="1023"/>
      <c r="T48" s="1023"/>
      <c r="U48" s="1023"/>
      <c r="V48" s="1023"/>
      <c r="W48" s="1023"/>
      <c r="X48" s="1023"/>
      <c r="Y48" s="1023"/>
      <c r="Z48" s="1023"/>
      <c r="AA48" s="1023"/>
      <c r="AB48" s="1023"/>
      <c r="AC48" s="1023"/>
      <c r="AD48" s="1023"/>
      <c r="AE48" s="1024"/>
      <c r="AF48" s="1000"/>
      <c r="AG48" s="1001"/>
      <c r="AH48" s="1001"/>
      <c r="AI48" s="1001"/>
      <c r="AJ48" s="1002"/>
      <c r="AK48" s="963"/>
      <c r="AL48" s="954"/>
      <c r="AM48" s="954"/>
      <c r="AN48" s="954"/>
      <c r="AO48" s="954"/>
      <c r="AP48" s="954"/>
      <c r="AQ48" s="954"/>
      <c r="AR48" s="954"/>
      <c r="AS48" s="954"/>
      <c r="AT48" s="954"/>
      <c r="AU48" s="954"/>
      <c r="AV48" s="954"/>
      <c r="AW48" s="954"/>
      <c r="AX48" s="954"/>
      <c r="AY48" s="954"/>
      <c r="AZ48" s="1021"/>
      <c r="BA48" s="1021"/>
      <c r="BB48" s="1021"/>
      <c r="BC48" s="1021"/>
      <c r="BD48" s="1021"/>
      <c r="BE48" s="955"/>
      <c r="BF48" s="955"/>
      <c r="BG48" s="955"/>
      <c r="BH48" s="955"/>
      <c r="BI48" s="956"/>
      <c r="BJ48" s="214"/>
      <c r="BK48" s="214"/>
      <c r="BL48" s="214"/>
      <c r="BM48" s="214"/>
      <c r="BN48" s="214"/>
      <c r="BO48" s="223"/>
      <c r="BP48" s="223"/>
      <c r="BQ48" s="220">
        <v>42</v>
      </c>
      <c r="BR48" s="221"/>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1"/>
    </row>
    <row r="49" spans="1:131" ht="26.25" customHeight="1" x14ac:dyDescent="0.15">
      <c r="A49" s="220">
        <v>22</v>
      </c>
      <c r="B49" s="1016"/>
      <c r="C49" s="1017"/>
      <c r="D49" s="1017"/>
      <c r="E49" s="1017"/>
      <c r="F49" s="1017"/>
      <c r="G49" s="1017"/>
      <c r="H49" s="1017"/>
      <c r="I49" s="1017"/>
      <c r="J49" s="1017"/>
      <c r="K49" s="1017"/>
      <c r="L49" s="1017"/>
      <c r="M49" s="1017"/>
      <c r="N49" s="1017"/>
      <c r="O49" s="1017"/>
      <c r="P49" s="1018"/>
      <c r="Q49" s="1022"/>
      <c r="R49" s="1023"/>
      <c r="S49" s="1023"/>
      <c r="T49" s="1023"/>
      <c r="U49" s="1023"/>
      <c r="V49" s="1023"/>
      <c r="W49" s="1023"/>
      <c r="X49" s="1023"/>
      <c r="Y49" s="1023"/>
      <c r="Z49" s="1023"/>
      <c r="AA49" s="1023"/>
      <c r="AB49" s="1023"/>
      <c r="AC49" s="1023"/>
      <c r="AD49" s="1023"/>
      <c r="AE49" s="1024"/>
      <c r="AF49" s="1000"/>
      <c r="AG49" s="1001"/>
      <c r="AH49" s="1001"/>
      <c r="AI49" s="1001"/>
      <c r="AJ49" s="1002"/>
      <c r="AK49" s="963"/>
      <c r="AL49" s="954"/>
      <c r="AM49" s="954"/>
      <c r="AN49" s="954"/>
      <c r="AO49" s="954"/>
      <c r="AP49" s="954"/>
      <c r="AQ49" s="954"/>
      <c r="AR49" s="954"/>
      <c r="AS49" s="954"/>
      <c r="AT49" s="954"/>
      <c r="AU49" s="954"/>
      <c r="AV49" s="954"/>
      <c r="AW49" s="954"/>
      <c r="AX49" s="954"/>
      <c r="AY49" s="954"/>
      <c r="AZ49" s="1021"/>
      <c r="BA49" s="1021"/>
      <c r="BB49" s="1021"/>
      <c r="BC49" s="1021"/>
      <c r="BD49" s="1021"/>
      <c r="BE49" s="955"/>
      <c r="BF49" s="955"/>
      <c r="BG49" s="955"/>
      <c r="BH49" s="955"/>
      <c r="BI49" s="956"/>
      <c r="BJ49" s="214"/>
      <c r="BK49" s="214"/>
      <c r="BL49" s="214"/>
      <c r="BM49" s="214"/>
      <c r="BN49" s="214"/>
      <c r="BO49" s="223"/>
      <c r="BP49" s="223"/>
      <c r="BQ49" s="220">
        <v>43</v>
      </c>
      <c r="BR49" s="221"/>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1"/>
    </row>
    <row r="50" spans="1:131" ht="26.25" customHeight="1" x14ac:dyDescent="0.15">
      <c r="A50" s="220">
        <v>23</v>
      </c>
      <c r="B50" s="1016"/>
      <c r="C50" s="1017"/>
      <c r="D50" s="1017"/>
      <c r="E50" s="1017"/>
      <c r="F50" s="1017"/>
      <c r="G50" s="1017"/>
      <c r="H50" s="1017"/>
      <c r="I50" s="1017"/>
      <c r="J50" s="1017"/>
      <c r="K50" s="1017"/>
      <c r="L50" s="1017"/>
      <c r="M50" s="1017"/>
      <c r="N50" s="1017"/>
      <c r="O50" s="1017"/>
      <c r="P50" s="1018"/>
      <c r="Q50" s="1019"/>
      <c r="R50" s="1004"/>
      <c r="S50" s="1004"/>
      <c r="T50" s="1004"/>
      <c r="U50" s="1004"/>
      <c r="V50" s="1004"/>
      <c r="W50" s="1004"/>
      <c r="X50" s="1004"/>
      <c r="Y50" s="1004"/>
      <c r="Z50" s="1004"/>
      <c r="AA50" s="1004"/>
      <c r="AB50" s="1004"/>
      <c r="AC50" s="1004"/>
      <c r="AD50" s="1004"/>
      <c r="AE50" s="1020"/>
      <c r="AF50" s="1000"/>
      <c r="AG50" s="1001"/>
      <c r="AH50" s="1001"/>
      <c r="AI50" s="1001"/>
      <c r="AJ50" s="1002"/>
      <c r="AK50" s="1003"/>
      <c r="AL50" s="1004"/>
      <c r="AM50" s="1004"/>
      <c r="AN50" s="1004"/>
      <c r="AO50" s="1004"/>
      <c r="AP50" s="1004"/>
      <c r="AQ50" s="1004"/>
      <c r="AR50" s="1004"/>
      <c r="AS50" s="1004"/>
      <c r="AT50" s="1004"/>
      <c r="AU50" s="1004"/>
      <c r="AV50" s="1004"/>
      <c r="AW50" s="1004"/>
      <c r="AX50" s="1004"/>
      <c r="AY50" s="1004"/>
      <c r="AZ50" s="1005"/>
      <c r="BA50" s="1005"/>
      <c r="BB50" s="1005"/>
      <c r="BC50" s="1005"/>
      <c r="BD50" s="1005"/>
      <c r="BE50" s="955"/>
      <c r="BF50" s="955"/>
      <c r="BG50" s="955"/>
      <c r="BH50" s="955"/>
      <c r="BI50" s="956"/>
      <c r="BJ50" s="214"/>
      <c r="BK50" s="214"/>
      <c r="BL50" s="214"/>
      <c r="BM50" s="214"/>
      <c r="BN50" s="214"/>
      <c r="BO50" s="223"/>
      <c r="BP50" s="223"/>
      <c r="BQ50" s="220">
        <v>44</v>
      </c>
      <c r="BR50" s="221"/>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1"/>
    </row>
    <row r="51" spans="1:131" ht="26.25" customHeight="1" x14ac:dyDescent="0.15">
      <c r="A51" s="220">
        <v>24</v>
      </c>
      <c r="B51" s="1016"/>
      <c r="C51" s="1017"/>
      <c r="D51" s="1017"/>
      <c r="E51" s="1017"/>
      <c r="F51" s="1017"/>
      <c r="G51" s="1017"/>
      <c r="H51" s="1017"/>
      <c r="I51" s="1017"/>
      <c r="J51" s="1017"/>
      <c r="K51" s="1017"/>
      <c r="L51" s="1017"/>
      <c r="M51" s="1017"/>
      <c r="N51" s="1017"/>
      <c r="O51" s="1017"/>
      <c r="P51" s="1018"/>
      <c r="Q51" s="1019"/>
      <c r="R51" s="1004"/>
      <c r="S51" s="1004"/>
      <c r="T51" s="1004"/>
      <c r="U51" s="1004"/>
      <c r="V51" s="1004"/>
      <c r="W51" s="1004"/>
      <c r="X51" s="1004"/>
      <c r="Y51" s="1004"/>
      <c r="Z51" s="1004"/>
      <c r="AA51" s="1004"/>
      <c r="AB51" s="1004"/>
      <c r="AC51" s="1004"/>
      <c r="AD51" s="1004"/>
      <c r="AE51" s="1020"/>
      <c r="AF51" s="1000"/>
      <c r="AG51" s="1001"/>
      <c r="AH51" s="1001"/>
      <c r="AI51" s="1001"/>
      <c r="AJ51" s="1002"/>
      <c r="AK51" s="1003"/>
      <c r="AL51" s="1004"/>
      <c r="AM51" s="1004"/>
      <c r="AN51" s="1004"/>
      <c r="AO51" s="1004"/>
      <c r="AP51" s="1004"/>
      <c r="AQ51" s="1004"/>
      <c r="AR51" s="1004"/>
      <c r="AS51" s="1004"/>
      <c r="AT51" s="1004"/>
      <c r="AU51" s="1004"/>
      <c r="AV51" s="1004"/>
      <c r="AW51" s="1004"/>
      <c r="AX51" s="1004"/>
      <c r="AY51" s="1004"/>
      <c r="AZ51" s="1005"/>
      <c r="BA51" s="1005"/>
      <c r="BB51" s="1005"/>
      <c r="BC51" s="1005"/>
      <c r="BD51" s="1005"/>
      <c r="BE51" s="955"/>
      <c r="BF51" s="955"/>
      <c r="BG51" s="955"/>
      <c r="BH51" s="955"/>
      <c r="BI51" s="956"/>
      <c r="BJ51" s="214"/>
      <c r="BK51" s="214"/>
      <c r="BL51" s="214"/>
      <c r="BM51" s="214"/>
      <c r="BN51" s="214"/>
      <c r="BO51" s="223"/>
      <c r="BP51" s="223"/>
      <c r="BQ51" s="220">
        <v>45</v>
      </c>
      <c r="BR51" s="221"/>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1"/>
    </row>
    <row r="52" spans="1:131" ht="26.25" customHeight="1" x14ac:dyDescent="0.15">
      <c r="A52" s="220">
        <v>25</v>
      </c>
      <c r="B52" s="1016"/>
      <c r="C52" s="1017"/>
      <c r="D52" s="1017"/>
      <c r="E52" s="1017"/>
      <c r="F52" s="1017"/>
      <c r="G52" s="1017"/>
      <c r="H52" s="1017"/>
      <c r="I52" s="1017"/>
      <c r="J52" s="1017"/>
      <c r="K52" s="1017"/>
      <c r="L52" s="1017"/>
      <c r="M52" s="1017"/>
      <c r="N52" s="1017"/>
      <c r="O52" s="1017"/>
      <c r="P52" s="1018"/>
      <c r="Q52" s="1019"/>
      <c r="R52" s="1004"/>
      <c r="S52" s="1004"/>
      <c r="T52" s="1004"/>
      <c r="U52" s="1004"/>
      <c r="V52" s="1004"/>
      <c r="W52" s="1004"/>
      <c r="X52" s="1004"/>
      <c r="Y52" s="1004"/>
      <c r="Z52" s="1004"/>
      <c r="AA52" s="1004"/>
      <c r="AB52" s="1004"/>
      <c r="AC52" s="1004"/>
      <c r="AD52" s="1004"/>
      <c r="AE52" s="1020"/>
      <c r="AF52" s="1000"/>
      <c r="AG52" s="1001"/>
      <c r="AH52" s="1001"/>
      <c r="AI52" s="1001"/>
      <c r="AJ52" s="1002"/>
      <c r="AK52" s="1003"/>
      <c r="AL52" s="1004"/>
      <c r="AM52" s="1004"/>
      <c r="AN52" s="1004"/>
      <c r="AO52" s="1004"/>
      <c r="AP52" s="1004"/>
      <c r="AQ52" s="1004"/>
      <c r="AR52" s="1004"/>
      <c r="AS52" s="1004"/>
      <c r="AT52" s="1004"/>
      <c r="AU52" s="1004"/>
      <c r="AV52" s="1004"/>
      <c r="AW52" s="1004"/>
      <c r="AX52" s="1004"/>
      <c r="AY52" s="1004"/>
      <c r="AZ52" s="1005"/>
      <c r="BA52" s="1005"/>
      <c r="BB52" s="1005"/>
      <c r="BC52" s="1005"/>
      <c r="BD52" s="1005"/>
      <c r="BE52" s="955"/>
      <c r="BF52" s="955"/>
      <c r="BG52" s="955"/>
      <c r="BH52" s="955"/>
      <c r="BI52" s="956"/>
      <c r="BJ52" s="214"/>
      <c r="BK52" s="214"/>
      <c r="BL52" s="214"/>
      <c r="BM52" s="214"/>
      <c r="BN52" s="214"/>
      <c r="BO52" s="223"/>
      <c r="BP52" s="223"/>
      <c r="BQ52" s="220">
        <v>46</v>
      </c>
      <c r="BR52" s="221"/>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1"/>
    </row>
    <row r="53" spans="1:131" ht="26.25" customHeight="1" x14ac:dyDescent="0.15">
      <c r="A53" s="220">
        <v>26</v>
      </c>
      <c r="B53" s="1016"/>
      <c r="C53" s="1017"/>
      <c r="D53" s="1017"/>
      <c r="E53" s="1017"/>
      <c r="F53" s="1017"/>
      <c r="G53" s="1017"/>
      <c r="H53" s="1017"/>
      <c r="I53" s="1017"/>
      <c r="J53" s="1017"/>
      <c r="K53" s="1017"/>
      <c r="L53" s="1017"/>
      <c r="M53" s="1017"/>
      <c r="N53" s="1017"/>
      <c r="O53" s="1017"/>
      <c r="P53" s="1018"/>
      <c r="Q53" s="1019"/>
      <c r="R53" s="1004"/>
      <c r="S53" s="1004"/>
      <c r="T53" s="1004"/>
      <c r="U53" s="1004"/>
      <c r="V53" s="1004"/>
      <c r="W53" s="1004"/>
      <c r="X53" s="1004"/>
      <c r="Y53" s="1004"/>
      <c r="Z53" s="1004"/>
      <c r="AA53" s="1004"/>
      <c r="AB53" s="1004"/>
      <c r="AC53" s="1004"/>
      <c r="AD53" s="1004"/>
      <c r="AE53" s="1020"/>
      <c r="AF53" s="1000"/>
      <c r="AG53" s="1001"/>
      <c r="AH53" s="1001"/>
      <c r="AI53" s="1001"/>
      <c r="AJ53" s="1002"/>
      <c r="AK53" s="1003"/>
      <c r="AL53" s="1004"/>
      <c r="AM53" s="1004"/>
      <c r="AN53" s="1004"/>
      <c r="AO53" s="1004"/>
      <c r="AP53" s="1004"/>
      <c r="AQ53" s="1004"/>
      <c r="AR53" s="1004"/>
      <c r="AS53" s="1004"/>
      <c r="AT53" s="1004"/>
      <c r="AU53" s="1004"/>
      <c r="AV53" s="1004"/>
      <c r="AW53" s="1004"/>
      <c r="AX53" s="1004"/>
      <c r="AY53" s="1004"/>
      <c r="AZ53" s="1005"/>
      <c r="BA53" s="1005"/>
      <c r="BB53" s="1005"/>
      <c r="BC53" s="1005"/>
      <c r="BD53" s="1005"/>
      <c r="BE53" s="955"/>
      <c r="BF53" s="955"/>
      <c r="BG53" s="955"/>
      <c r="BH53" s="955"/>
      <c r="BI53" s="956"/>
      <c r="BJ53" s="214"/>
      <c r="BK53" s="214"/>
      <c r="BL53" s="214"/>
      <c r="BM53" s="214"/>
      <c r="BN53" s="214"/>
      <c r="BO53" s="223"/>
      <c r="BP53" s="223"/>
      <c r="BQ53" s="220">
        <v>47</v>
      </c>
      <c r="BR53" s="221"/>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1"/>
    </row>
    <row r="54" spans="1:131" ht="26.25" customHeight="1" x14ac:dyDescent="0.15">
      <c r="A54" s="220">
        <v>27</v>
      </c>
      <c r="B54" s="1016"/>
      <c r="C54" s="1017"/>
      <c r="D54" s="1017"/>
      <c r="E54" s="1017"/>
      <c r="F54" s="1017"/>
      <c r="G54" s="1017"/>
      <c r="H54" s="1017"/>
      <c r="I54" s="1017"/>
      <c r="J54" s="1017"/>
      <c r="K54" s="1017"/>
      <c r="L54" s="1017"/>
      <c r="M54" s="1017"/>
      <c r="N54" s="1017"/>
      <c r="O54" s="1017"/>
      <c r="P54" s="1018"/>
      <c r="Q54" s="1019"/>
      <c r="R54" s="1004"/>
      <c r="S54" s="1004"/>
      <c r="T54" s="1004"/>
      <c r="U54" s="1004"/>
      <c r="V54" s="1004"/>
      <c r="W54" s="1004"/>
      <c r="X54" s="1004"/>
      <c r="Y54" s="1004"/>
      <c r="Z54" s="1004"/>
      <c r="AA54" s="1004"/>
      <c r="AB54" s="1004"/>
      <c r="AC54" s="1004"/>
      <c r="AD54" s="1004"/>
      <c r="AE54" s="1020"/>
      <c r="AF54" s="1000"/>
      <c r="AG54" s="1001"/>
      <c r="AH54" s="1001"/>
      <c r="AI54" s="1001"/>
      <c r="AJ54" s="1002"/>
      <c r="AK54" s="1003"/>
      <c r="AL54" s="1004"/>
      <c r="AM54" s="1004"/>
      <c r="AN54" s="1004"/>
      <c r="AO54" s="1004"/>
      <c r="AP54" s="1004"/>
      <c r="AQ54" s="1004"/>
      <c r="AR54" s="1004"/>
      <c r="AS54" s="1004"/>
      <c r="AT54" s="1004"/>
      <c r="AU54" s="1004"/>
      <c r="AV54" s="1004"/>
      <c r="AW54" s="1004"/>
      <c r="AX54" s="1004"/>
      <c r="AY54" s="1004"/>
      <c r="AZ54" s="1005"/>
      <c r="BA54" s="1005"/>
      <c r="BB54" s="1005"/>
      <c r="BC54" s="1005"/>
      <c r="BD54" s="1005"/>
      <c r="BE54" s="955"/>
      <c r="BF54" s="955"/>
      <c r="BG54" s="955"/>
      <c r="BH54" s="955"/>
      <c r="BI54" s="956"/>
      <c r="BJ54" s="214"/>
      <c r="BK54" s="214"/>
      <c r="BL54" s="214"/>
      <c r="BM54" s="214"/>
      <c r="BN54" s="214"/>
      <c r="BO54" s="223"/>
      <c r="BP54" s="223"/>
      <c r="BQ54" s="220">
        <v>48</v>
      </c>
      <c r="BR54" s="221"/>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1"/>
    </row>
    <row r="55" spans="1:131" ht="26.25" customHeight="1" x14ac:dyDescent="0.15">
      <c r="A55" s="220">
        <v>28</v>
      </c>
      <c r="B55" s="1016"/>
      <c r="C55" s="1017"/>
      <c r="D55" s="1017"/>
      <c r="E55" s="1017"/>
      <c r="F55" s="1017"/>
      <c r="G55" s="1017"/>
      <c r="H55" s="1017"/>
      <c r="I55" s="1017"/>
      <c r="J55" s="1017"/>
      <c r="K55" s="1017"/>
      <c r="L55" s="1017"/>
      <c r="M55" s="1017"/>
      <c r="N55" s="1017"/>
      <c r="O55" s="1017"/>
      <c r="P55" s="1018"/>
      <c r="Q55" s="1019"/>
      <c r="R55" s="1004"/>
      <c r="S55" s="1004"/>
      <c r="T55" s="1004"/>
      <c r="U55" s="1004"/>
      <c r="V55" s="1004"/>
      <c r="W55" s="1004"/>
      <c r="X55" s="1004"/>
      <c r="Y55" s="1004"/>
      <c r="Z55" s="1004"/>
      <c r="AA55" s="1004"/>
      <c r="AB55" s="1004"/>
      <c r="AC55" s="1004"/>
      <c r="AD55" s="1004"/>
      <c r="AE55" s="1020"/>
      <c r="AF55" s="1000"/>
      <c r="AG55" s="1001"/>
      <c r="AH55" s="1001"/>
      <c r="AI55" s="1001"/>
      <c r="AJ55" s="1002"/>
      <c r="AK55" s="1003"/>
      <c r="AL55" s="1004"/>
      <c r="AM55" s="1004"/>
      <c r="AN55" s="1004"/>
      <c r="AO55" s="1004"/>
      <c r="AP55" s="1004"/>
      <c r="AQ55" s="1004"/>
      <c r="AR55" s="1004"/>
      <c r="AS55" s="1004"/>
      <c r="AT55" s="1004"/>
      <c r="AU55" s="1004"/>
      <c r="AV55" s="1004"/>
      <c r="AW55" s="1004"/>
      <c r="AX55" s="1004"/>
      <c r="AY55" s="1004"/>
      <c r="AZ55" s="1005"/>
      <c r="BA55" s="1005"/>
      <c r="BB55" s="1005"/>
      <c r="BC55" s="1005"/>
      <c r="BD55" s="1005"/>
      <c r="BE55" s="955"/>
      <c r="BF55" s="955"/>
      <c r="BG55" s="955"/>
      <c r="BH55" s="955"/>
      <c r="BI55" s="956"/>
      <c r="BJ55" s="214"/>
      <c r="BK55" s="214"/>
      <c r="BL55" s="214"/>
      <c r="BM55" s="214"/>
      <c r="BN55" s="214"/>
      <c r="BO55" s="223"/>
      <c r="BP55" s="223"/>
      <c r="BQ55" s="220">
        <v>49</v>
      </c>
      <c r="BR55" s="221"/>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1"/>
    </row>
    <row r="56" spans="1:131" ht="26.25" customHeight="1" x14ac:dyDescent="0.15">
      <c r="A56" s="220">
        <v>29</v>
      </c>
      <c r="B56" s="1016"/>
      <c r="C56" s="1017"/>
      <c r="D56" s="1017"/>
      <c r="E56" s="1017"/>
      <c r="F56" s="1017"/>
      <c r="G56" s="1017"/>
      <c r="H56" s="1017"/>
      <c r="I56" s="1017"/>
      <c r="J56" s="1017"/>
      <c r="K56" s="1017"/>
      <c r="L56" s="1017"/>
      <c r="M56" s="1017"/>
      <c r="N56" s="1017"/>
      <c r="O56" s="1017"/>
      <c r="P56" s="1018"/>
      <c r="Q56" s="1019"/>
      <c r="R56" s="1004"/>
      <c r="S56" s="1004"/>
      <c r="T56" s="1004"/>
      <c r="U56" s="1004"/>
      <c r="V56" s="1004"/>
      <c r="W56" s="1004"/>
      <c r="X56" s="1004"/>
      <c r="Y56" s="1004"/>
      <c r="Z56" s="1004"/>
      <c r="AA56" s="1004"/>
      <c r="AB56" s="1004"/>
      <c r="AC56" s="1004"/>
      <c r="AD56" s="1004"/>
      <c r="AE56" s="1020"/>
      <c r="AF56" s="1000"/>
      <c r="AG56" s="1001"/>
      <c r="AH56" s="1001"/>
      <c r="AI56" s="1001"/>
      <c r="AJ56" s="1002"/>
      <c r="AK56" s="1003"/>
      <c r="AL56" s="1004"/>
      <c r="AM56" s="1004"/>
      <c r="AN56" s="1004"/>
      <c r="AO56" s="1004"/>
      <c r="AP56" s="1004"/>
      <c r="AQ56" s="1004"/>
      <c r="AR56" s="1004"/>
      <c r="AS56" s="1004"/>
      <c r="AT56" s="1004"/>
      <c r="AU56" s="1004"/>
      <c r="AV56" s="1004"/>
      <c r="AW56" s="1004"/>
      <c r="AX56" s="1004"/>
      <c r="AY56" s="1004"/>
      <c r="AZ56" s="1005"/>
      <c r="BA56" s="1005"/>
      <c r="BB56" s="1005"/>
      <c r="BC56" s="1005"/>
      <c r="BD56" s="1005"/>
      <c r="BE56" s="955"/>
      <c r="BF56" s="955"/>
      <c r="BG56" s="955"/>
      <c r="BH56" s="955"/>
      <c r="BI56" s="956"/>
      <c r="BJ56" s="214"/>
      <c r="BK56" s="214"/>
      <c r="BL56" s="214"/>
      <c r="BM56" s="214"/>
      <c r="BN56" s="214"/>
      <c r="BO56" s="223"/>
      <c r="BP56" s="223"/>
      <c r="BQ56" s="220">
        <v>50</v>
      </c>
      <c r="BR56" s="221"/>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1"/>
    </row>
    <row r="57" spans="1:131" ht="26.25" customHeight="1" x14ac:dyDescent="0.15">
      <c r="A57" s="220">
        <v>30</v>
      </c>
      <c r="B57" s="1016"/>
      <c r="C57" s="1017"/>
      <c r="D57" s="1017"/>
      <c r="E57" s="1017"/>
      <c r="F57" s="1017"/>
      <c r="G57" s="1017"/>
      <c r="H57" s="1017"/>
      <c r="I57" s="1017"/>
      <c r="J57" s="1017"/>
      <c r="K57" s="1017"/>
      <c r="L57" s="1017"/>
      <c r="M57" s="1017"/>
      <c r="N57" s="1017"/>
      <c r="O57" s="1017"/>
      <c r="P57" s="1018"/>
      <c r="Q57" s="1019"/>
      <c r="R57" s="1004"/>
      <c r="S57" s="1004"/>
      <c r="T57" s="1004"/>
      <c r="U57" s="1004"/>
      <c r="V57" s="1004"/>
      <c r="W57" s="1004"/>
      <c r="X57" s="1004"/>
      <c r="Y57" s="1004"/>
      <c r="Z57" s="1004"/>
      <c r="AA57" s="1004"/>
      <c r="AB57" s="1004"/>
      <c r="AC57" s="1004"/>
      <c r="AD57" s="1004"/>
      <c r="AE57" s="1020"/>
      <c r="AF57" s="1000"/>
      <c r="AG57" s="1001"/>
      <c r="AH57" s="1001"/>
      <c r="AI57" s="1001"/>
      <c r="AJ57" s="1002"/>
      <c r="AK57" s="1003"/>
      <c r="AL57" s="1004"/>
      <c r="AM57" s="1004"/>
      <c r="AN57" s="1004"/>
      <c r="AO57" s="1004"/>
      <c r="AP57" s="1004"/>
      <c r="AQ57" s="1004"/>
      <c r="AR57" s="1004"/>
      <c r="AS57" s="1004"/>
      <c r="AT57" s="1004"/>
      <c r="AU57" s="1004"/>
      <c r="AV57" s="1004"/>
      <c r="AW57" s="1004"/>
      <c r="AX57" s="1004"/>
      <c r="AY57" s="1004"/>
      <c r="AZ57" s="1005"/>
      <c r="BA57" s="1005"/>
      <c r="BB57" s="1005"/>
      <c r="BC57" s="1005"/>
      <c r="BD57" s="1005"/>
      <c r="BE57" s="955"/>
      <c r="BF57" s="955"/>
      <c r="BG57" s="955"/>
      <c r="BH57" s="955"/>
      <c r="BI57" s="956"/>
      <c r="BJ57" s="214"/>
      <c r="BK57" s="214"/>
      <c r="BL57" s="214"/>
      <c r="BM57" s="214"/>
      <c r="BN57" s="214"/>
      <c r="BO57" s="223"/>
      <c r="BP57" s="223"/>
      <c r="BQ57" s="220">
        <v>51</v>
      </c>
      <c r="BR57" s="221"/>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1"/>
    </row>
    <row r="58" spans="1:131" ht="26.25" customHeight="1" x14ac:dyDescent="0.15">
      <c r="A58" s="220">
        <v>31</v>
      </c>
      <c r="B58" s="1016"/>
      <c r="C58" s="1017"/>
      <c r="D58" s="1017"/>
      <c r="E58" s="1017"/>
      <c r="F58" s="1017"/>
      <c r="G58" s="1017"/>
      <c r="H58" s="1017"/>
      <c r="I58" s="1017"/>
      <c r="J58" s="1017"/>
      <c r="K58" s="1017"/>
      <c r="L58" s="1017"/>
      <c r="M58" s="1017"/>
      <c r="N58" s="1017"/>
      <c r="O58" s="1017"/>
      <c r="P58" s="1018"/>
      <c r="Q58" s="1019"/>
      <c r="R58" s="1004"/>
      <c r="S58" s="1004"/>
      <c r="T58" s="1004"/>
      <c r="U58" s="1004"/>
      <c r="V58" s="1004"/>
      <c r="W58" s="1004"/>
      <c r="X58" s="1004"/>
      <c r="Y58" s="1004"/>
      <c r="Z58" s="1004"/>
      <c r="AA58" s="1004"/>
      <c r="AB58" s="1004"/>
      <c r="AC58" s="1004"/>
      <c r="AD58" s="1004"/>
      <c r="AE58" s="1020"/>
      <c r="AF58" s="1000"/>
      <c r="AG58" s="1001"/>
      <c r="AH58" s="1001"/>
      <c r="AI58" s="1001"/>
      <c r="AJ58" s="1002"/>
      <c r="AK58" s="1003"/>
      <c r="AL58" s="1004"/>
      <c r="AM58" s="1004"/>
      <c r="AN58" s="1004"/>
      <c r="AO58" s="1004"/>
      <c r="AP58" s="1004"/>
      <c r="AQ58" s="1004"/>
      <c r="AR58" s="1004"/>
      <c r="AS58" s="1004"/>
      <c r="AT58" s="1004"/>
      <c r="AU58" s="1004"/>
      <c r="AV58" s="1004"/>
      <c r="AW58" s="1004"/>
      <c r="AX58" s="1004"/>
      <c r="AY58" s="1004"/>
      <c r="AZ58" s="1005"/>
      <c r="BA58" s="1005"/>
      <c r="BB58" s="1005"/>
      <c r="BC58" s="1005"/>
      <c r="BD58" s="1005"/>
      <c r="BE58" s="955"/>
      <c r="BF58" s="955"/>
      <c r="BG58" s="955"/>
      <c r="BH58" s="955"/>
      <c r="BI58" s="956"/>
      <c r="BJ58" s="214"/>
      <c r="BK58" s="214"/>
      <c r="BL58" s="214"/>
      <c r="BM58" s="214"/>
      <c r="BN58" s="214"/>
      <c r="BO58" s="223"/>
      <c r="BP58" s="223"/>
      <c r="BQ58" s="220">
        <v>52</v>
      </c>
      <c r="BR58" s="221"/>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1"/>
    </row>
    <row r="59" spans="1:131" ht="26.25" customHeight="1" x14ac:dyDescent="0.15">
      <c r="A59" s="220">
        <v>32</v>
      </c>
      <c r="B59" s="1016"/>
      <c r="C59" s="1017"/>
      <c r="D59" s="1017"/>
      <c r="E59" s="1017"/>
      <c r="F59" s="1017"/>
      <c r="G59" s="1017"/>
      <c r="H59" s="1017"/>
      <c r="I59" s="1017"/>
      <c r="J59" s="1017"/>
      <c r="K59" s="1017"/>
      <c r="L59" s="1017"/>
      <c r="M59" s="1017"/>
      <c r="N59" s="1017"/>
      <c r="O59" s="1017"/>
      <c r="P59" s="1018"/>
      <c r="Q59" s="1019"/>
      <c r="R59" s="1004"/>
      <c r="S59" s="1004"/>
      <c r="T59" s="1004"/>
      <c r="U59" s="1004"/>
      <c r="V59" s="1004"/>
      <c r="W59" s="1004"/>
      <c r="X59" s="1004"/>
      <c r="Y59" s="1004"/>
      <c r="Z59" s="1004"/>
      <c r="AA59" s="1004"/>
      <c r="AB59" s="1004"/>
      <c r="AC59" s="1004"/>
      <c r="AD59" s="1004"/>
      <c r="AE59" s="1020"/>
      <c r="AF59" s="1000"/>
      <c r="AG59" s="1001"/>
      <c r="AH59" s="1001"/>
      <c r="AI59" s="1001"/>
      <c r="AJ59" s="1002"/>
      <c r="AK59" s="1003"/>
      <c r="AL59" s="1004"/>
      <c r="AM59" s="1004"/>
      <c r="AN59" s="1004"/>
      <c r="AO59" s="1004"/>
      <c r="AP59" s="1004"/>
      <c r="AQ59" s="1004"/>
      <c r="AR59" s="1004"/>
      <c r="AS59" s="1004"/>
      <c r="AT59" s="1004"/>
      <c r="AU59" s="1004"/>
      <c r="AV59" s="1004"/>
      <c r="AW59" s="1004"/>
      <c r="AX59" s="1004"/>
      <c r="AY59" s="1004"/>
      <c r="AZ59" s="1005"/>
      <c r="BA59" s="1005"/>
      <c r="BB59" s="1005"/>
      <c r="BC59" s="1005"/>
      <c r="BD59" s="1005"/>
      <c r="BE59" s="955"/>
      <c r="BF59" s="955"/>
      <c r="BG59" s="955"/>
      <c r="BH59" s="955"/>
      <c r="BI59" s="956"/>
      <c r="BJ59" s="214"/>
      <c r="BK59" s="214"/>
      <c r="BL59" s="214"/>
      <c r="BM59" s="214"/>
      <c r="BN59" s="214"/>
      <c r="BO59" s="223"/>
      <c r="BP59" s="223"/>
      <c r="BQ59" s="220">
        <v>53</v>
      </c>
      <c r="BR59" s="221"/>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1"/>
    </row>
    <row r="60" spans="1:131" ht="26.25" customHeight="1" x14ac:dyDescent="0.15">
      <c r="A60" s="220">
        <v>33</v>
      </c>
      <c r="B60" s="1016"/>
      <c r="C60" s="1017"/>
      <c r="D60" s="1017"/>
      <c r="E60" s="1017"/>
      <c r="F60" s="1017"/>
      <c r="G60" s="1017"/>
      <c r="H60" s="1017"/>
      <c r="I60" s="1017"/>
      <c r="J60" s="1017"/>
      <c r="K60" s="1017"/>
      <c r="L60" s="1017"/>
      <c r="M60" s="1017"/>
      <c r="N60" s="1017"/>
      <c r="O60" s="1017"/>
      <c r="P60" s="1018"/>
      <c r="Q60" s="1019"/>
      <c r="R60" s="1004"/>
      <c r="S60" s="1004"/>
      <c r="T60" s="1004"/>
      <c r="U60" s="1004"/>
      <c r="V60" s="1004"/>
      <c r="W60" s="1004"/>
      <c r="X60" s="1004"/>
      <c r="Y60" s="1004"/>
      <c r="Z60" s="1004"/>
      <c r="AA60" s="1004"/>
      <c r="AB60" s="1004"/>
      <c r="AC60" s="1004"/>
      <c r="AD60" s="1004"/>
      <c r="AE60" s="1020"/>
      <c r="AF60" s="1000"/>
      <c r="AG60" s="1001"/>
      <c r="AH60" s="1001"/>
      <c r="AI60" s="1001"/>
      <c r="AJ60" s="1002"/>
      <c r="AK60" s="1003"/>
      <c r="AL60" s="1004"/>
      <c r="AM60" s="1004"/>
      <c r="AN60" s="1004"/>
      <c r="AO60" s="1004"/>
      <c r="AP60" s="1004"/>
      <c r="AQ60" s="1004"/>
      <c r="AR60" s="1004"/>
      <c r="AS60" s="1004"/>
      <c r="AT60" s="1004"/>
      <c r="AU60" s="1004"/>
      <c r="AV60" s="1004"/>
      <c r="AW60" s="1004"/>
      <c r="AX60" s="1004"/>
      <c r="AY60" s="1004"/>
      <c r="AZ60" s="1005"/>
      <c r="BA60" s="1005"/>
      <c r="BB60" s="1005"/>
      <c r="BC60" s="1005"/>
      <c r="BD60" s="1005"/>
      <c r="BE60" s="955"/>
      <c r="BF60" s="955"/>
      <c r="BG60" s="955"/>
      <c r="BH60" s="955"/>
      <c r="BI60" s="956"/>
      <c r="BJ60" s="214"/>
      <c r="BK60" s="214"/>
      <c r="BL60" s="214"/>
      <c r="BM60" s="214"/>
      <c r="BN60" s="214"/>
      <c r="BO60" s="223"/>
      <c r="BP60" s="223"/>
      <c r="BQ60" s="220">
        <v>54</v>
      </c>
      <c r="BR60" s="221"/>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1"/>
    </row>
    <row r="61" spans="1:131" ht="26.25" customHeight="1" thickBot="1" x14ac:dyDescent="0.2">
      <c r="A61" s="220">
        <v>34</v>
      </c>
      <c r="B61" s="1016"/>
      <c r="C61" s="1017"/>
      <c r="D61" s="1017"/>
      <c r="E61" s="1017"/>
      <c r="F61" s="1017"/>
      <c r="G61" s="1017"/>
      <c r="H61" s="1017"/>
      <c r="I61" s="1017"/>
      <c r="J61" s="1017"/>
      <c r="K61" s="1017"/>
      <c r="L61" s="1017"/>
      <c r="M61" s="1017"/>
      <c r="N61" s="1017"/>
      <c r="O61" s="1017"/>
      <c r="P61" s="1018"/>
      <c r="Q61" s="1019"/>
      <c r="R61" s="1004"/>
      <c r="S61" s="1004"/>
      <c r="T61" s="1004"/>
      <c r="U61" s="1004"/>
      <c r="V61" s="1004"/>
      <c r="W61" s="1004"/>
      <c r="X61" s="1004"/>
      <c r="Y61" s="1004"/>
      <c r="Z61" s="1004"/>
      <c r="AA61" s="1004"/>
      <c r="AB61" s="1004"/>
      <c r="AC61" s="1004"/>
      <c r="AD61" s="1004"/>
      <c r="AE61" s="1020"/>
      <c r="AF61" s="1000"/>
      <c r="AG61" s="1001"/>
      <c r="AH61" s="1001"/>
      <c r="AI61" s="1001"/>
      <c r="AJ61" s="1002"/>
      <c r="AK61" s="1003"/>
      <c r="AL61" s="1004"/>
      <c r="AM61" s="1004"/>
      <c r="AN61" s="1004"/>
      <c r="AO61" s="1004"/>
      <c r="AP61" s="1004"/>
      <c r="AQ61" s="1004"/>
      <c r="AR61" s="1004"/>
      <c r="AS61" s="1004"/>
      <c r="AT61" s="1004"/>
      <c r="AU61" s="1004"/>
      <c r="AV61" s="1004"/>
      <c r="AW61" s="1004"/>
      <c r="AX61" s="1004"/>
      <c r="AY61" s="1004"/>
      <c r="AZ61" s="1005"/>
      <c r="BA61" s="1005"/>
      <c r="BB61" s="1005"/>
      <c r="BC61" s="1005"/>
      <c r="BD61" s="1005"/>
      <c r="BE61" s="955"/>
      <c r="BF61" s="955"/>
      <c r="BG61" s="955"/>
      <c r="BH61" s="955"/>
      <c r="BI61" s="956"/>
      <c r="BJ61" s="214"/>
      <c r="BK61" s="214"/>
      <c r="BL61" s="214"/>
      <c r="BM61" s="214"/>
      <c r="BN61" s="214"/>
      <c r="BO61" s="223"/>
      <c r="BP61" s="223"/>
      <c r="BQ61" s="220">
        <v>55</v>
      </c>
      <c r="BR61" s="221"/>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1"/>
    </row>
    <row r="62" spans="1:131" ht="26.25" customHeight="1" x14ac:dyDescent="0.15">
      <c r="A62" s="220">
        <v>35</v>
      </c>
      <c r="B62" s="1016"/>
      <c r="C62" s="1017"/>
      <c r="D62" s="1017"/>
      <c r="E62" s="1017"/>
      <c r="F62" s="1017"/>
      <c r="G62" s="1017"/>
      <c r="H62" s="1017"/>
      <c r="I62" s="1017"/>
      <c r="J62" s="1017"/>
      <c r="K62" s="1017"/>
      <c r="L62" s="1017"/>
      <c r="M62" s="1017"/>
      <c r="N62" s="1017"/>
      <c r="O62" s="1017"/>
      <c r="P62" s="1018"/>
      <c r="Q62" s="1019"/>
      <c r="R62" s="1004"/>
      <c r="S62" s="1004"/>
      <c r="T62" s="1004"/>
      <c r="U62" s="1004"/>
      <c r="V62" s="1004"/>
      <c r="W62" s="1004"/>
      <c r="X62" s="1004"/>
      <c r="Y62" s="1004"/>
      <c r="Z62" s="1004"/>
      <c r="AA62" s="1004"/>
      <c r="AB62" s="1004"/>
      <c r="AC62" s="1004"/>
      <c r="AD62" s="1004"/>
      <c r="AE62" s="1020"/>
      <c r="AF62" s="1000"/>
      <c r="AG62" s="1001"/>
      <c r="AH62" s="1001"/>
      <c r="AI62" s="1001"/>
      <c r="AJ62" s="1002"/>
      <c r="AK62" s="1003"/>
      <c r="AL62" s="1004"/>
      <c r="AM62" s="1004"/>
      <c r="AN62" s="1004"/>
      <c r="AO62" s="1004"/>
      <c r="AP62" s="1004"/>
      <c r="AQ62" s="1004"/>
      <c r="AR62" s="1004"/>
      <c r="AS62" s="1004"/>
      <c r="AT62" s="1004"/>
      <c r="AU62" s="1004"/>
      <c r="AV62" s="1004"/>
      <c r="AW62" s="1004"/>
      <c r="AX62" s="1004"/>
      <c r="AY62" s="1004"/>
      <c r="AZ62" s="1005"/>
      <c r="BA62" s="1005"/>
      <c r="BB62" s="1005"/>
      <c r="BC62" s="1005"/>
      <c r="BD62" s="1005"/>
      <c r="BE62" s="955"/>
      <c r="BF62" s="955"/>
      <c r="BG62" s="955"/>
      <c r="BH62" s="955"/>
      <c r="BI62" s="956"/>
      <c r="BJ62" s="1013" t="s">
        <v>400</v>
      </c>
      <c r="BK62" s="1014"/>
      <c r="BL62" s="1014"/>
      <c r="BM62" s="1014"/>
      <c r="BN62" s="1015"/>
      <c r="BO62" s="223"/>
      <c r="BP62" s="223"/>
      <c r="BQ62" s="220">
        <v>56</v>
      </c>
      <c r="BR62" s="221"/>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1"/>
    </row>
    <row r="63" spans="1:131" ht="26.25" customHeight="1" thickBot="1" x14ac:dyDescent="0.2">
      <c r="A63" s="222" t="s">
        <v>380</v>
      </c>
      <c r="B63" s="920" t="s">
        <v>401</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9"/>
      <c r="AF63" s="1010">
        <v>5441</v>
      </c>
      <c r="AG63" s="942"/>
      <c r="AH63" s="942"/>
      <c r="AI63" s="942"/>
      <c r="AJ63" s="1011"/>
      <c r="AK63" s="1012"/>
      <c r="AL63" s="946"/>
      <c r="AM63" s="946"/>
      <c r="AN63" s="946"/>
      <c r="AO63" s="946"/>
      <c r="AP63" s="942">
        <v>58200</v>
      </c>
      <c r="AQ63" s="942"/>
      <c r="AR63" s="942"/>
      <c r="AS63" s="942"/>
      <c r="AT63" s="942"/>
      <c r="AU63" s="942">
        <v>20987</v>
      </c>
      <c r="AV63" s="942"/>
      <c r="AW63" s="942"/>
      <c r="AX63" s="942"/>
      <c r="AY63" s="942"/>
      <c r="AZ63" s="1006"/>
      <c r="BA63" s="1006"/>
      <c r="BB63" s="1006"/>
      <c r="BC63" s="1006"/>
      <c r="BD63" s="1006"/>
      <c r="BE63" s="943"/>
      <c r="BF63" s="943"/>
      <c r="BG63" s="943"/>
      <c r="BH63" s="943"/>
      <c r="BI63" s="944"/>
      <c r="BJ63" s="1007" t="s">
        <v>402</v>
      </c>
      <c r="BK63" s="936"/>
      <c r="BL63" s="936"/>
      <c r="BM63" s="936"/>
      <c r="BN63" s="1008"/>
      <c r="BO63" s="223"/>
      <c r="BP63" s="223"/>
      <c r="BQ63" s="220">
        <v>57</v>
      </c>
      <c r="BR63" s="221"/>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1"/>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1"/>
    </row>
    <row r="65" spans="1:131" ht="26.25" customHeight="1" thickBot="1" x14ac:dyDescent="0.2">
      <c r="A65" s="214" t="s">
        <v>403</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1"/>
    </row>
    <row r="66" spans="1:131" ht="26.25" customHeight="1" x14ac:dyDescent="0.15">
      <c r="A66" s="978" t="s">
        <v>404</v>
      </c>
      <c r="B66" s="979"/>
      <c r="C66" s="979"/>
      <c r="D66" s="979"/>
      <c r="E66" s="979"/>
      <c r="F66" s="979"/>
      <c r="G66" s="979"/>
      <c r="H66" s="979"/>
      <c r="I66" s="979"/>
      <c r="J66" s="979"/>
      <c r="K66" s="979"/>
      <c r="L66" s="979"/>
      <c r="M66" s="979"/>
      <c r="N66" s="979"/>
      <c r="O66" s="979"/>
      <c r="P66" s="980"/>
      <c r="Q66" s="984" t="s">
        <v>405</v>
      </c>
      <c r="R66" s="985"/>
      <c r="S66" s="985"/>
      <c r="T66" s="985"/>
      <c r="U66" s="986"/>
      <c r="V66" s="984" t="s">
        <v>406</v>
      </c>
      <c r="W66" s="985"/>
      <c r="X66" s="985"/>
      <c r="Y66" s="985"/>
      <c r="Z66" s="986"/>
      <c r="AA66" s="984" t="s">
        <v>407</v>
      </c>
      <c r="AB66" s="985"/>
      <c r="AC66" s="985"/>
      <c r="AD66" s="985"/>
      <c r="AE66" s="986"/>
      <c r="AF66" s="990" t="s">
        <v>408</v>
      </c>
      <c r="AG66" s="991"/>
      <c r="AH66" s="991"/>
      <c r="AI66" s="991"/>
      <c r="AJ66" s="992"/>
      <c r="AK66" s="984" t="s">
        <v>409</v>
      </c>
      <c r="AL66" s="979"/>
      <c r="AM66" s="979"/>
      <c r="AN66" s="979"/>
      <c r="AO66" s="980"/>
      <c r="AP66" s="984" t="s">
        <v>410</v>
      </c>
      <c r="AQ66" s="985"/>
      <c r="AR66" s="985"/>
      <c r="AS66" s="985"/>
      <c r="AT66" s="986"/>
      <c r="AU66" s="984" t="s">
        <v>411</v>
      </c>
      <c r="AV66" s="985"/>
      <c r="AW66" s="985"/>
      <c r="AX66" s="985"/>
      <c r="AY66" s="986"/>
      <c r="AZ66" s="984" t="s">
        <v>368</v>
      </c>
      <c r="BA66" s="985"/>
      <c r="BB66" s="985"/>
      <c r="BC66" s="985"/>
      <c r="BD66" s="998"/>
      <c r="BE66" s="223"/>
      <c r="BF66" s="223"/>
      <c r="BG66" s="223"/>
      <c r="BH66" s="223"/>
      <c r="BI66" s="223"/>
      <c r="BJ66" s="223"/>
      <c r="BK66" s="223"/>
      <c r="BL66" s="223"/>
      <c r="BM66" s="223"/>
      <c r="BN66" s="223"/>
      <c r="BO66" s="223"/>
      <c r="BP66" s="223"/>
      <c r="BQ66" s="220">
        <v>60</v>
      </c>
      <c r="BR66" s="225"/>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1"/>
    </row>
    <row r="67" spans="1:131" ht="26.25" customHeight="1" thickBot="1" x14ac:dyDescent="0.2">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3"/>
      <c r="BF67" s="223"/>
      <c r="BG67" s="223"/>
      <c r="BH67" s="223"/>
      <c r="BI67" s="223"/>
      <c r="BJ67" s="223"/>
      <c r="BK67" s="223"/>
      <c r="BL67" s="223"/>
      <c r="BM67" s="223"/>
      <c r="BN67" s="223"/>
      <c r="BO67" s="223"/>
      <c r="BP67" s="223"/>
      <c r="BQ67" s="220">
        <v>61</v>
      </c>
      <c r="BR67" s="225"/>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1"/>
    </row>
    <row r="68" spans="1:131" ht="26.25" customHeight="1" thickTop="1" x14ac:dyDescent="0.15">
      <c r="A68" s="218">
        <v>1</v>
      </c>
      <c r="B68" s="968" t="s">
        <v>569</v>
      </c>
      <c r="C68" s="969"/>
      <c r="D68" s="969"/>
      <c r="E68" s="969"/>
      <c r="F68" s="969"/>
      <c r="G68" s="969"/>
      <c r="H68" s="969"/>
      <c r="I68" s="969"/>
      <c r="J68" s="969"/>
      <c r="K68" s="969"/>
      <c r="L68" s="969"/>
      <c r="M68" s="969"/>
      <c r="N68" s="969"/>
      <c r="O68" s="969"/>
      <c r="P68" s="970"/>
      <c r="Q68" s="971">
        <v>2565</v>
      </c>
      <c r="R68" s="965"/>
      <c r="S68" s="965"/>
      <c r="T68" s="965"/>
      <c r="U68" s="965"/>
      <c r="V68" s="965">
        <v>2486</v>
      </c>
      <c r="W68" s="965"/>
      <c r="X68" s="965"/>
      <c r="Y68" s="965"/>
      <c r="Z68" s="965"/>
      <c r="AA68" s="965">
        <v>79</v>
      </c>
      <c r="AB68" s="965"/>
      <c r="AC68" s="965"/>
      <c r="AD68" s="965"/>
      <c r="AE68" s="965"/>
      <c r="AF68" s="965">
        <v>79</v>
      </c>
      <c r="AG68" s="965"/>
      <c r="AH68" s="965"/>
      <c r="AI68" s="965"/>
      <c r="AJ68" s="965"/>
      <c r="AK68" s="965">
        <v>87</v>
      </c>
      <c r="AL68" s="965"/>
      <c r="AM68" s="965"/>
      <c r="AN68" s="965"/>
      <c r="AO68" s="965"/>
      <c r="AP68" s="965">
        <v>1484</v>
      </c>
      <c r="AQ68" s="965"/>
      <c r="AR68" s="965"/>
      <c r="AS68" s="965"/>
      <c r="AT68" s="965"/>
      <c r="AU68" s="965" t="s">
        <v>503</v>
      </c>
      <c r="AV68" s="965"/>
      <c r="AW68" s="965"/>
      <c r="AX68" s="965"/>
      <c r="AY68" s="965"/>
      <c r="AZ68" s="966"/>
      <c r="BA68" s="966"/>
      <c r="BB68" s="966"/>
      <c r="BC68" s="966"/>
      <c r="BD68" s="967"/>
      <c r="BE68" s="223"/>
      <c r="BF68" s="223"/>
      <c r="BG68" s="223"/>
      <c r="BH68" s="223"/>
      <c r="BI68" s="223"/>
      <c r="BJ68" s="223"/>
      <c r="BK68" s="223"/>
      <c r="BL68" s="223"/>
      <c r="BM68" s="223"/>
      <c r="BN68" s="223"/>
      <c r="BO68" s="223"/>
      <c r="BP68" s="223"/>
      <c r="BQ68" s="220">
        <v>62</v>
      </c>
      <c r="BR68" s="225"/>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1"/>
    </row>
    <row r="69" spans="1:131" ht="26.25" customHeight="1" x14ac:dyDescent="0.15">
      <c r="A69" s="220">
        <v>2</v>
      </c>
      <c r="B69" s="957" t="s">
        <v>570</v>
      </c>
      <c r="C69" s="958"/>
      <c r="D69" s="958"/>
      <c r="E69" s="958"/>
      <c r="F69" s="958"/>
      <c r="G69" s="958"/>
      <c r="H69" s="958"/>
      <c r="I69" s="958"/>
      <c r="J69" s="958"/>
      <c r="K69" s="958"/>
      <c r="L69" s="958"/>
      <c r="M69" s="958"/>
      <c r="N69" s="958"/>
      <c r="O69" s="958"/>
      <c r="P69" s="959"/>
      <c r="Q69" s="960">
        <v>4561</v>
      </c>
      <c r="R69" s="954"/>
      <c r="S69" s="954"/>
      <c r="T69" s="954"/>
      <c r="U69" s="954"/>
      <c r="V69" s="954">
        <v>4544</v>
      </c>
      <c r="W69" s="954"/>
      <c r="X69" s="954"/>
      <c r="Y69" s="954"/>
      <c r="Z69" s="954"/>
      <c r="AA69" s="954">
        <v>18</v>
      </c>
      <c r="AB69" s="954"/>
      <c r="AC69" s="954"/>
      <c r="AD69" s="954"/>
      <c r="AE69" s="954"/>
      <c r="AF69" s="954">
        <v>17</v>
      </c>
      <c r="AG69" s="954"/>
      <c r="AH69" s="954"/>
      <c r="AI69" s="954"/>
      <c r="AJ69" s="954"/>
      <c r="AK69" s="954">
        <v>167</v>
      </c>
      <c r="AL69" s="954"/>
      <c r="AM69" s="954"/>
      <c r="AN69" s="954"/>
      <c r="AO69" s="954"/>
      <c r="AP69" s="954">
        <v>2399</v>
      </c>
      <c r="AQ69" s="954"/>
      <c r="AR69" s="954"/>
      <c r="AS69" s="954"/>
      <c r="AT69" s="954"/>
      <c r="AU69" s="954">
        <v>1395</v>
      </c>
      <c r="AV69" s="954"/>
      <c r="AW69" s="954"/>
      <c r="AX69" s="954"/>
      <c r="AY69" s="954"/>
      <c r="AZ69" s="955"/>
      <c r="BA69" s="955"/>
      <c r="BB69" s="955"/>
      <c r="BC69" s="955"/>
      <c r="BD69" s="956"/>
      <c r="BE69" s="223"/>
      <c r="BF69" s="223"/>
      <c r="BG69" s="223"/>
      <c r="BH69" s="223"/>
      <c r="BI69" s="223"/>
      <c r="BJ69" s="223"/>
      <c r="BK69" s="223"/>
      <c r="BL69" s="223"/>
      <c r="BM69" s="223"/>
      <c r="BN69" s="223"/>
      <c r="BO69" s="223"/>
      <c r="BP69" s="223"/>
      <c r="BQ69" s="220">
        <v>63</v>
      </c>
      <c r="BR69" s="225"/>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1"/>
    </row>
    <row r="70" spans="1:131" ht="26.25" customHeight="1" x14ac:dyDescent="0.15">
      <c r="A70" s="220">
        <v>3</v>
      </c>
      <c r="B70" s="957" t="s">
        <v>571</v>
      </c>
      <c r="C70" s="958"/>
      <c r="D70" s="958"/>
      <c r="E70" s="958"/>
      <c r="F70" s="958"/>
      <c r="G70" s="958"/>
      <c r="H70" s="958"/>
      <c r="I70" s="958"/>
      <c r="J70" s="958"/>
      <c r="K70" s="958"/>
      <c r="L70" s="958"/>
      <c r="M70" s="958"/>
      <c r="N70" s="958"/>
      <c r="O70" s="958"/>
      <c r="P70" s="959"/>
      <c r="Q70" s="960">
        <v>2294</v>
      </c>
      <c r="R70" s="954"/>
      <c r="S70" s="954"/>
      <c r="T70" s="954"/>
      <c r="U70" s="954"/>
      <c r="V70" s="954">
        <v>1625</v>
      </c>
      <c r="W70" s="954"/>
      <c r="X70" s="954"/>
      <c r="Y70" s="954"/>
      <c r="Z70" s="954"/>
      <c r="AA70" s="954">
        <v>668</v>
      </c>
      <c r="AB70" s="954"/>
      <c r="AC70" s="954"/>
      <c r="AD70" s="954"/>
      <c r="AE70" s="954"/>
      <c r="AF70" s="954">
        <v>3255</v>
      </c>
      <c r="AG70" s="954"/>
      <c r="AH70" s="954"/>
      <c r="AI70" s="954"/>
      <c r="AJ70" s="954"/>
      <c r="AK70" s="954" t="s">
        <v>503</v>
      </c>
      <c r="AL70" s="954"/>
      <c r="AM70" s="954"/>
      <c r="AN70" s="954"/>
      <c r="AO70" s="954"/>
      <c r="AP70" s="954">
        <v>3792</v>
      </c>
      <c r="AQ70" s="954"/>
      <c r="AR70" s="954"/>
      <c r="AS70" s="954"/>
      <c r="AT70" s="954"/>
      <c r="AU70" s="954" t="s">
        <v>503</v>
      </c>
      <c r="AV70" s="954"/>
      <c r="AW70" s="954"/>
      <c r="AX70" s="954"/>
      <c r="AY70" s="954"/>
      <c r="AZ70" s="955" t="s">
        <v>578</v>
      </c>
      <c r="BA70" s="955"/>
      <c r="BB70" s="955"/>
      <c r="BC70" s="955"/>
      <c r="BD70" s="956"/>
      <c r="BE70" s="223"/>
      <c r="BF70" s="223"/>
      <c r="BG70" s="223"/>
      <c r="BH70" s="223"/>
      <c r="BI70" s="223"/>
      <c r="BJ70" s="223"/>
      <c r="BK70" s="223"/>
      <c r="BL70" s="223"/>
      <c r="BM70" s="223"/>
      <c r="BN70" s="223"/>
      <c r="BO70" s="223"/>
      <c r="BP70" s="223"/>
      <c r="BQ70" s="220">
        <v>64</v>
      </c>
      <c r="BR70" s="225"/>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1"/>
    </row>
    <row r="71" spans="1:131" ht="26.25" customHeight="1" x14ac:dyDescent="0.15">
      <c r="A71" s="220">
        <v>4</v>
      </c>
      <c r="B71" s="957" t="s">
        <v>572</v>
      </c>
      <c r="C71" s="958"/>
      <c r="D71" s="958"/>
      <c r="E71" s="958"/>
      <c r="F71" s="958"/>
      <c r="G71" s="958"/>
      <c r="H71" s="958"/>
      <c r="I71" s="958"/>
      <c r="J71" s="958"/>
      <c r="K71" s="958"/>
      <c r="L71" s="958"/>
      <c r="M71" s="958"/>
      <c r="N71" s="958"/>
      <c r="O71" s="958"/>
      <c r="P71" s="959"/>
      <c r="Q71" s="960">
        <v>361</v>
      </c>
      <c r="R71" s="954"/>
      <c r="S71" s="954"/>
      <c r="T71" s="954"/>
      <c r="U71" s="954"/>
      <c r="V71" s="954">
        <v>302</v>
      </c>
      <c r="W71" s="954"/>
      <c r="X71" s="954"/>
      <c r="Y71" s="954"/>
      <c r="Z71" s="954"/>
      <c r="AA71" s="954">
        <v>59</v>
      </c>
      <c r="AB71" s="954"/>
      <c r="AC71" s="954"/>
      <c r="AD71" s="954"/>
      <c r="AE71" s="954"/>
      <c r="AF71" s="954">
        <v>59</v>
      </c>
      <c r="AG71" s="954"/>
      <c r="AH71" s="954"/>
      <c r="AI71" s="954"/>
      <c r="AJ71" s="954"/>
      <c r="AK71" s="954">
        <v>10</v>
      </c>
      <c r="AL71" s="954"/>
      <c r="AM71" s="954"/>
      <c r="AN71" s="954"/>
      <c r="AO71" s="954"/>
      <c r="AP71" s="954" t="s">
        <v>503</v>
      </c>
      <c r="AQ71" s="954"/>
      <c r="AR71" s="954"/>
      <c r="AS71" s="954"/>
      <c r="AT71" s="954"/>
      <c r="AU71" s="954" t="s">
        <v>503</v>
      </c>
      <c r="AV71" s="954"/>
      <c r="AW71" s="954"/>
      <c r="AX71" s="954"/>
      <c r="AY71" s="954"/>
      <c r="AZ71" s="955"/>
      <c r="BA71" s="955"/>
      <c r="BB71" s="955"/>
      <c r="BC71" s="955"/>
      <c r="BD71" s="956"/>
      <c r="BE71" s="223"/>
      <c r="BF71" s="223"/>
      <c r="BG71" s="223"/>
      <c r="BH71" s="223"/>
      <c r="BI71" s="223"/>
      <c r="BJ71" s="223"/>
      <c r="BK71" s="223"/>
      <c r="BL71" s="223"/>
      <c r="BM71" s="223"/>
      <c r="BN71" s="223"/>
      <c r="BO71" s="223"/>
      <c r="BP71" s="223"/>
      <c r="BQ71" s="220">
        <v>65</v>
      </c>
      <c r="BR71" s="225"/>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1"/>
    </row>
    <row r="72" spans="1:131" ht="26.25" customHeight="1" x14ac:dyDescent="0.15">
      <c r="A72" s="220">
        <v>5</v>
      </c>
      <c r="B72" s="957" t="s">
        <v>573</v>
      </c>
      <c r="C72" s="958"/>
      <c r="D72" s="958"/>
      <c r="E72" s="958"/>
      <c r="F72" s="958"/>
      <c r="G72" s="958"/>
      <c r="H72" s="958"/>
      <c r="I72" s="958"/>
      <c r="J72" s="958"/>
      <c r="K72" s="958"/>
      <c r="L72" s="958"/>
      <c r="M72" s="958"/>
      <c r="N72" s="958"/>
      <c r="O72" s="958"/>
      <c r="P72" s="959"/>
      <c r="Q72" s="960">
        <v>506</v>
      </c>
      <c r="R72" s="954"/>
      <c r="S72" s="954"/>
      <c r="T72" s="954"/>
      <c r="U72" s="954"/>
      <c r="V72" s="954">
        <v>480</v>
      </c>
      <c r="W72" s="954"/>
      <c r="X72" s="954"/>
      <c r="Y72" s="954"/>
      <c r="Z72" s="954"/>
      <c r="AA72" s="954">
        <v>26</v>
      </c>
      <c r="AB72" s="954"/>
      <c r="AC72" s="954"/>
      <c r="AD72" s="954"/>
      <c r="AE72" s="954"/>
      <c r="AF72" s="954">
        <v>26</v>
      </c>
      <c r="AG72" s="954"/>
      <c r="AH72" s="954"/>
      <c r="AI72" s="954"/>
      <c r="AJ72" s="954"/>
      <c r="AK72" s="954">
        <v>20</v>
      </c>
      <c r="AL72" s="954"/>
      <c r="AM72" s="954"/>
      <c r="AN72" s="954"/>
      <c r="AO72" s="954"/>
      <c r="AP72" s="954" t="s">
        <v>503</v>
      </c>
      <c r="AQ72" s="954"/>
      <c r="AR72" s="954"/>
      <c r="AS72" s="954"/>
      <c r="AT72" s="954"/>
      <c r="AU72" s="954" t="s">
        <v>503</v>
      </c>
      <c r="AV72" s="954"/>
      <c r="AW72" s="954"/>
      <c r="AX72" s="954"/>
      <c r="AY72" s="954"/>
      <c r="AZ72" s="955"/>
      <c r="BA72" s="955"/>
      <c r="BB72" s="955"/>
      <c r="BC72" s="955"/>
      <c r="BD72" s="956"/>
      <c r="BE72" s="223"/>
      <c r="BF72" s="223"/>
      <c r="BG72" s="223"/>
      <c r="BH72" s="223"/>
      <c r="BI72" s="223"/>
      <c r="BJ72" s="223"/>
      <c r="BK72" s="223"/>
      <c r="BL72" s="223"/>
      <c r="BM72" s="223"/>
      <c r="BN72" s="223"/>
      <c r="BO72" s="223"/>
      <c r="BP72" s="223"/>
      <c r="BQ72" s="220">
        <v>66</v>
      </c>
      <c r="BR72" s="225"/>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1"/>
    </row>
    <row r="73" spans="1:131" ht="26.25" customHeight="1" x14ac:dyDescent="0.15">
      <c r="A73" s="220">
        <v>6</v>
      </c>
      <c r="B73" s="957" t="s">
        <v>574</v>
      </c>
      <c r="C73" s="958"/>
      <c r="D73" s="958"/>
      <c r="E73" s="958"/>
      <c r="F73" s="958"/>
      <c r="G73" s="958"/>
      <c r="H73" s="958"/>
      <c r="I73" s="958"/>
      <c r="J73" s="958"/>
      <c r="K73" s="958"/>
      <c r="L73" s="958"/>
      <c r="M73" s="958"/>
      <c r="N73" s="958"/>
      <c r="O73" s="958"/>
      <c r="P73" s="959"/>
      <c r="Q73" s="960">
        <v>166934</v>
      </c>
      <c r="R73" s="954"/>
      <c r="S73" s="954"/>
      <c r="T73" s="954"/>
      <c r="U73" s="954"/>
      <c r="V73" s="954">
        <v>162366</v>
      </c>
      <c r="W73" s="954"/>
      <c r="X73" s="954"/>
      <c r="Y73" s="954"/>
      <c r="Z73" s="954"/>
      <c r="AA73" s="954">
        <v>4567</v>
      </c>
      <c r="AB73" s="954"/>
      <c r="AC73" s="954"/>
      <c r="AD73" s="954"/>
      <c r="AE73" s="954"/>
      <c r="AF73" s="954">
        <v>4564</v>
      </c>
      <c r="AG73" s="954"/>
      <c r="AH73" s="954"/>
      <c r="AI73" s="954"/>
      <c r="AJ73" s="954"/>
      <c r="AK73" s="954">
        <v>2257</v>
      </c>
      <c r="AL73" s="954"/>
      <c r="AM73" s="954"/>
      <c r="AN73" s="954"/>
      <c r="AO73" s="954"/>
      <c r="AP73" s="954" t="s">
        <v>503</v>
      </c>
      <c r="AQ73" s="954"/>
      <c r="AR73" s="954"/>
      <c r="AS73" s="954"/>
      <c r="AT73" s="954"/>
      <c r="AU73" s="954" t="s">
        <v>503</v>
      </c>
      <c r="AV73" s="954"/>
      <c r="AW73" s="954"/>
      <c r="AX73" s="954"/>
      <c r="AY73" s="954"/>
      <c r="AZ73" s="955"/>
      <c r="BA73" s="955"/>
      <c r="BB73" s="955"/>
      <c r="BC73" s="955"/>
      <c r="BD73" s="956"/>
      <c r="BE73" s="223"/>
      <c r="BF73" s="223"/>
      <c r="BG73" s="223"/>
      <c r="BH73" s="223"/>
      <c r="BI73" s="223"/>
      <c r="BJ73" s="223"/>
      <c r="BK73" s="223"/>
      <c r="BL73" s="223"/>
      <c r="BM73" s="223"/>
      <c r="BN73" s="223"/>
      <c r="BO73" s="223"/>
      <c r="BP73" s="223"/>
      <c r="BQ73" s="220">
        <v>67</v>
      </c>
      <c r="BR73" s="225"/>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1"/>
    </row>
    <row r="74" spans="1:131" ht="26.25" customHeight="1" x14ac:dyDescent="0.15">
      <c r="A74" s="220">
        <v>7</v>
      </c>
      <c r="B74" s="957" t="s">
        <v>575</v>
      </c>
      <c r="C74" s="958"/>
      <c r="D74" s="958"/>
      <c r="E74" s="958"/>
      <c r="F74" s="958"/>
      <c r="G74" s="958"/>
      <c r="H74" s="958"/>
      <c r="I74" s="958"/>
      <c r="J74" s="958"/>
      <c r="K74" s="958"/>
      <c r="L74" s="958"/>
      <c r="M74" s="958"/>
      <c r="N74" s="958"/>
      <c r="O74" s="958"/>
      <c r="P74" s="959"/>
      <c r="Q74" s="960">
        <v>7</v>
      </c>
      <c r="R74" s="954"/>
      <c r="S74" s="954"/>
      <c r="T74" s="954"/>
      <c r="U74" s="954"/>
      <c r="V74" s="954">
        <v>6</v>
      </c>
      <c r="W74" s="954"/>
      <c r="X74" s="954"/>
      <c r="Y74" s="954"/>
      <c r="Z74" s="954"/>
      <c r="AA74" s="954">
        <v>2</v>
      </c>
      <c r="AB74" s="954"/>
      <c r="AC74" s="954"/>
      <c r="AD74" s="954"/>
      <c r="AE74" s="954"/>
      <c r="AF74" s="954">
        <v>2</v>
      </c>
      <c r="AG74" s="954"/>
      <c r="AH74" s="954"/>
      <c r="AI74" s="954"/>
      <c r="AJ74" s="954"/>
      <c r="AK74" s="954" t="s">
        <v>503</v>
      </c>
      <c r="AL74" s="954"/>
      <c r="AM74" s="954"/>
      <c r="AN74" s="954"/>
      <c r="AO74" s="954"/>
      <c r="AP74" s="954" t="s">
        <v>503</v>
      </c>
      <c r="AQ74" s="954"/>
      <c r="AR74" s="954"/>
      <c r="AS74" s="954"/>
      <c r="AT74" s="954"/>
      <c r="AU74" s="954" t="s">
        <v>503</v>
      </c>
      <c r="AV74" s="954"/>
      <c r="AW74" s="954"/>
      <c r="AX74" s="954"/>
      <c r="AY74" s="954"/>
      <c r="AZ74" s="955"/>
      <c r="BA74" s="955"/>
      <c r="BB74" s="955"/>
      <c r="BC74" s="955"/>
      <c r="BD74" s="956"/>
      <c r="BE74" s="223"/>
      <c r="BF74" s="223"/>
      <c r="BG74" s="223"/>
      <c r="BH74" s="223"/>
      <c r="BI74" s="223"/>
      <c r="BJ74" s="223"/>
      <c r="BK74" s="223"/>
      <c r="BL74" s="223"/>
      <c r="BM74" s="223"/>
      <c r="BN74" s="223"/>
      <c r="BO74" s="223"/>
      <c r="BP74" s="223"/>
      <c r="BQ74" s="220">
        <v>68</v>
      </c>
      <c r="BR74" s="225"/>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1"/>
    </row>
    <row r="75" spans="1:131" ht="26.25" customHeight="1" x14ac:dyDescent="0.15">
      <c r="A75" s="220">
        <v>8</v>
      </c>
      <c r="B75" s="957" t="s">
        <v>576</v>
      </c>
      <c r="C75" s="958"/>
      <c r="D75" s="958"/>
      <c r="E75" s="958"/>
      <c r="F75" s="958"/>
      <c r="G75" s="958"/>
      <c r="H75" s="958"/>
      <c r="I75" s="958"/>
      <c r="J75" s="958"/>
      <c r="K75" s="958"/>
      <c r="L75" s="958"/>
      <c r="M75" s="958"/>
      <c r="N75" s="958"/>
      <c r="O75" s="958"/>
      <c r="P75" s="959"/>
      <c r="Q75" s="961">
        <v>176</v>
      </c>
      <c r="R75" s="962"/>
      <c r="S75" s="962"/>
      <c r="T75" s="962"/>
      <c r="U75" s="963"/>
      <c r="V75" s="964">
        <v>173</v>
      </c>
      <c r="W75" s="962"/>
      <c r="X75" s="962"/>
      <c r="Y75" s="962"/>
      <c r="Z75" s="963"/>
      <c r="AA75" s="964">
        <v>3</v>
      </c>
      <c r="AB75" s="962"/>
      <c r="AC75" s="962"/>
      <c r="AD75" s="962"/>
      <c r="AE75" s="963"/>
      <c r="AF75" s="964">
        <v>3</v>
      </c>
      <c r="AG75" s="962"/>
      <c r="AH75" s="962"/>
      <c r="AI75" s="962"/>
      <c r="AJ75" s="963"/>
      <c r="AK75" s="964">
        <v>7</v>
      </c>
      <c r="AL75" s="962"/>
      <c r="AM75" s="962"/>
      <c r="AN75" s="962"/>
      <c r="AO75" s="963"/>
      <c r="AP75" s="964" t="s">
        <v>503</v>
      </c>
      <c r="AQ75" s="962"/>
      <c r="AR75" s="962"/>
      <c r="AS75" s="962"/>
      <c r="AT75" s="963"/>
      <c r="AU75" s="964" t="s">
        <v>503</v>
      </c>
      <c r="AV75" s="962"/>
      <c r="AW75" s="962"/>
      <c r="AX75" s="962"/>
      <c r="AY75" s="963"/>
      <c r="AZ75" s="955"/>
      <c r="BA75" s="955"/>
      <c r="BB75" s="955"/>
      <c r="BC75" s="955"/>
      <c r="BD75" s="956"/>
      <c r="BE75" s="223"/>
      <c r="BF75" s="223"/>
      <c r="BG75" s="223"/>
      <c r="BH75" s="223"/>
      <c r="BI75" s="223"/>
      <c r="BJ75" s="223"/>
      <c r="BK75" s="223"/>
      <c r="BL75" s="223"/>
      <c r="BM75" s="223"/>
      <c r="BN75" s="223"/>
      <c r="BO75" s="223"/>
      <c r="BP75" s="223"/>
      <c r="BQ75" s="220">
        <v>69</v>
      </c>
      <c r="BR75" s="225"/>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1"/>
    </row>
    <row r="76" spans="1:131" ht="26.25" customHeight="1" x14ac:dyDescent="0.15">
      <c r="A76" s="220">
        <v>9</v>
      </c>
      <c r="B76" s="957" t="s">
        <v>577</v>
      </c>
      <c r="C76" s="958"/>
      <c r="D76" s="958"/>
      <c r="E76" s="958"/>
      <c r="F76" s="958"/>
      <c r="G76" s="958"/>
      <c r="H76" s="958"/>
      <c r="I76" s="958"/>
      <c r="J76" s="958"/>
      <c r="K76" s="958"/>
      <c r="L76" s="958"/>
      <c r="M76" s="958"/>
      <c r="N76" s="958"/>
      <c r="O76" s="958"/>
      <c r="P76" s="959"/>
      <c r="Q76" s="961">
        <v>887</v>
      </c>
      <c r="R76" s="962"/>
      <c r="S76" s="962"/>
      <c r="T76" s="962"/>
      <c r="U76" s="963"/>
      <c r="V76" s="964">
        <v>861</v>
      </c>
      <c r="W76" s="962"/>
      <c r="X76" s="962"/>
      <c r="Y76" s="962"/>
      <c r="Z76" s="963"/>
      <c r="AA76" s="964">
        <v>26</v>
      </c>
      <c r="AB76" s="962"/>
      <c r="AC76" s="962"/>
      <c r="AD76" s="962"/>
      <c r="AE76" s="963"/>
      <c r="AF76" s="964">
        <v>26</v>
      </c>
      <c r="AG76" s="962"/>
      <c r="AH76" s="962"/>
      <c r="AI76" s="962"/>
      <c r="AJ76" s="963"/>
      <c r="AK76" s="964">
        <v>20</v>
      </c>
      <c r="AL76" s="962"/>
      <c r="AM76" s="962"/>
      <c r="AN76" s="962"/>
      <c r="AO76" s="963"/>
      <c r="AP76" s="964" t="s">
        <v>503</v>
      </c>
      <c r="AQ76" s="962"/>
      <c r="AR76" s="962"/>
      <c r="AS76" s="962"/>
      <c r="AT76" s="963"/>
      <c r="AU76" s="964" t="s">
        <v>503</v>
      </c>
      <c r="AV76" s="962"/>
      <c r="AW76" s="962"/>
      <c r="AX76" s="962"/>
      <c r="AY76" s="963"/>
      <c r="AZ76" s="955"/>
      <c r="BA76" s="955"/>
      <c r="BB76" s="955"/>
      <c r="BC76" s="955"/>
      <c r="BD76" s="956"/>
      <c r="BE76" s="223"/>
      <c r="BF76" s="223"/>
      <c r="BG76" s="223"/>
      <c r="BH76" s="223"/>
      <c r="BI76" s="223"/>
      <c r="BJ76" s="223"/>
      <c r="BK76" s="223"/>
      <c r="BL76" s="223"/>
      <c r="BM76" s="223"/>
      <c r="BN76" s="223"/>
      <c r="BO76" s="223"/>
      <c r="BP76" s="223"/>
      <c r="BQ76" s="220">
        <v>70</v>
      </c>
      <c r="BR76" s="225"/>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1"/>
    </row>
    <row r="77" spans="1:131" ht="26.25" customHeight="1" x14ac:dyDescent="0.15">
      <c r="A77" s="220">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23"/>
      <c r="BF77" s="223"/>
      <c r="BG77" s="223"/>
      <c r="BH77" s="223"/>
      <c r="BI77" s="223"/>
      <c r="BJ77" s="223"/>
      <c r="BK77" s="223"/>
      <c r="BL77" s="223"/>
      <c r="BM77" s="223"/>
      <c r="BN77" s="223"/>
      <c r="BO77" s="223"/>
      <c r="BP77" s="223"/>
      <c r="BQ77" s="220">
        <v>71</v>
      </c>
      <c r="BR77" s="225"/>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1"/>
    </row>
    <row r="78" spans="1:131" ht="26.25" customHeight="1" x14ac:dyDescent="0.15">
      <c r="A78" s="220">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23"/>
      <c r="BF78" s="223"/>
      <c r="BG78" s="223"/>
      <c r="BH78" s="223"/>
      <c r="BI78" s="223"/>
      <c r="BJ78" s="211"/>
      <c r="BK78" s="211"/>
      <c r="BL78" s="211"/>
      <c r="BM78" s="211"/>
      <c r="BN78" s="211"/>
      <c r="BO78" s="223"/>
      <c r="BP78" s="223"/>
      <c r="BQ78" s="220">
        <v>72</v>
      </c>
      <c r="BR78" s="225"/>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1"/>
    </row>
    <row r="79" spans="1:131" ht="26.25" customHeight="1" x14ac:dyDescent="0.15">
      <c r="A79" s="220">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3"/>
      <c r="BF79" s="223"/>
      <c r="BG79" s="223"/>
      <c r="BH79" s="223"/>
      <c r="BI79" s="223"/>
      <c r="BJ79" s="211"/>
      <c r="BK79" s="211"/>
      <c r="BL79" s="211"/>
      <c r="BM79" s="211"/>
      <c r="BN79" s="211"/>
      <c r="BO79" s="223"/>
      <c r="BP79" s="223"/>
      <c r="BQ79" s="220">
        <v>73</v>
      </c>
      <c r="BR79" s="225"/>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1"/>
    </row>
    <row r="80" spans="1:131" ht="26.25" customHeight="1" x14ac:dyDescent="0.15">
      <c r="A80" s="220">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3"/>
      <c r="BF80" s="223"/>
      <c r="BG80" s="223"/>
      <c r="BH80" s="223"/>
      <c r="BI80" s="223"/>
      <c r="BJ80" s="223"/>
      <c r="BK80" s="223"/>
      <c r="BL80" s="223"/>
      <c r="BM80" s="223"/>
      <c r="BN80" s="223"/>
      <c r="BO80" s="223"/>
      <c r="BP80" s="223"/>
      <c r="BQ80" s="220">
        <v>74</v>
      </c>
      <c r="BR80" s="225"/>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1"/>
    </row>
    <row r="81" spans="1:131" ht="26.25" customHeight="1" x14ac:dyDescent="0.15">
      <c r="A81" s="220">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3"/>
      <c r="BF81" s="223"/>
      <c r="BG81" s="223"/>
      <c r="BH81" s="223"/>
      <c r="BI81" s="223"/>
      <c r="BJ81" s="223"/>
      <c r="BK81" s="223"/>
      <c r="BL81" s="223"/>
      <c r="BM81" s="223"/>
      <c r="BN81" s="223"/>
      <c r="BO81" s="223"/>
      <c r="BP81" s="223"/>
      <c r="BQ81" s="220">
        <v>75</v>
      </c>
      <c r="BR81" s="225"/>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1"/>
    </row>
    <row r="82" spans="1:131" ht="26.25" customHeight="1" x14ac:dyDescent="0.15">
      <c r="A82" s="220">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3"/>
      <c r="BF82" s="223"/>
      <c r="BG82" s="223"/>
      <c r="BH82" s="223"/>
      <c r="BI82" s="223"/>
      <c r="BJ82" s="223"/>
      <c r="BK82" s="223"/>
      <c r="BL82" s="223"/>
      <c r="BM82" s="223"/>
      <c r="BN82" s="223"/>
      <c r="BO82" s="223"/>
      <c r="BP82" s="223"/>
      <c r="BQ82" s="220">
        <v>76</v>
      </c>
      <c r="BR82" s="225"/>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1"/>
    </row>
    <row r="83" spans="1:131" ht="26.25" customHeight="1" x14ac:dyDescent="0.15">
      <c r="A83" s="220">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3"/>
      <c r="BF83" s="223"/>
      <c r="BG83" s="223"/>
      <c r="BH83" s="223"/>
      <c r="BI83" s="223"/>
      <c r="BJ83" s="223"/>
      <c r="BK83" s="223"/>
      <c r="BL83" s="223"/>
      <c r="BM83" s="223"/>
      <c r="BN83" s="223"/>
      <c r="BO83" s="223"/>
      <c r="BP83" s="223"/>
      <c r="BQ83" s="220">
        <v>77</v>
      </c>
      <c r="BR83" s="225"/>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1"/>
    </row>
    <row r="84" spans="1:131" ht="26.25" customHeight="1" x14ac:dyDescent="0.15">
      <c r="A84" s="220">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3"/>
      <c r="BF84" s="223"/>
      <c r="BG84" s="223"/>
      <c r="BH84" s="223"/>
      <c r="BI84" s="223"/>
      <c r="BJ84" s="223"/>
      <c r="BK84" s="223"/>
      <c r="BL84" s="223"/>
      <c r="BM84" s="223"/>
      <c r="BN84" s="223"/>
      <c r="BO84" s="223"/>
      <c r="BP84" s="223"/>
      <c r="BQ84" s="220">
        <v>78</v>
      </c>
      <c r="BR84" s="225"/>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1"/>
    </row>
    <row r="85" spans="1:131" ht="26.25" customHeight="1" x14ac:dyDescent="0.15">
      <c r="A85" s="220">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3"/>
      <c r="BF85" s="223"/>
      <c r="BG85" s="223"/>
      <c r="BH85" s="223"/>
      <c r="BI85" s="223"/>
      <c r="BJ85" s="223"/>
      <c r="BK85" s="223"/>
      <c r="BL85" s="223"/>
      <c r="BM85" s="223"/>
      <c r="BN85" s="223"/>
      <c r="BO85" s="223"/>
      <c r="BP85" s="223"/>
      <c r="BQ85" s="220">
        <v>79</v>
      </c>
      <c r="BR85" s="225"/>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1"/>
    </row>
    <row r="86" spans="1:131" ht="26.25" customHeight="1" x14ac:dyDescent="0.15">
      <c r="A86" s="220">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3"/>
      <c r="BF86" s="223"/>
      <c r="BG86" s="223"/>
      <c r="BH86" s="223"/>
      <c r="BI86" s="223"/>
      <c r="BJ86" s="223"/>
      <c r="BK86" s="223"/>
      <c r="BL86" s="223"/>
      <c r="BM86" s="223"/>
      <c r="BN86" s="223"/>
      <c r="BO86" s="223"/>
      <c r="BP86" s="223"/>
      <c r="BQ86" s="220">
        <v>80</v>
      </c>
      <c r="BR86" s="225"/>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1"/>
    </row>
    <row r="87" spans="1:131" ht="26.25" customHeight="1" x14ac:dyDescent="0.15">
      <c r="A87" s="226">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3"/>
      <c r="BF87" s="223"/>
      <c r="BG87" s="223"/>
      <c r="BH87" s="223"/>
      <c r="BI87" s="223"/>
      <c r="BJ87" s="223"/>
      <c r="BK87" s="223"/>
      <c r="BL87" s="223"/>
      <c r="BM87" s="223"/>
      <c r="BN87" s="223"/>
      <c r="BO87" s="223"/>
      <c r="BP87" s="223"/>
      <c r="BQ87" s="220">
        <v>81</v>
      </c>
      <c r="BR87" s="225"/>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1"/>
    </row>
    <row r="88" spans="1:131" ht="26.25" customHeight="1" thickBot="1" x14ac:dyDescent="0.2">
      <c r="A88" s="222" t="s">
        <v>380</v>
      </c>
      <c r="B88" s="920" t="s">
        <v>412</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8031</v>
      </c>
      <c r="AG88" s="942"/>
      <c r="AH88" s="942"/>
      <c r="AI88" s="942"/>
      <c r="AJ88" s="942"/>
      <c r="AK88" s="946"/>
      <c r="AL88" s="946"/>
      <c r="AM88" s="946"/>
      <c r="AN88" s="946"/>
      <c r="AO88" s="946"/>
      <c r="AP88" s="942">
        <v>7675</v>
      </c>
      <c r="AQ88" s="942"/>
      <c r="AR88" s="942"/>
      <c r="AS88" s="942"/>
      <c r="AT88" s="942"/>
      <c r="AU88" s="942">
        <v>1395</v>
      </c>
      <c r="AV88" s="942"/>
      <c r="AW88" s="942"/>
      <c r="AX88" s="942"/>
      <c r="AY88" s="942"/>
      <c r="AZ88" s="943"/>
      <c r="BA88" s="943"/>
      <c r="BB88" s="943"/>
      <c r="BC88" s="943"/>
      <c r="BD88" s="944"/>
      <c r="BE88" s="223"/>
      <c r="BF88" s="223"/>
      <c r="BG88" s="223"/>
      <c r="BH88" s="223"/>
      <c r="BI88" s="223"/>
      <c r="BJ88" s="223"/>
      <c r="BK88" s="223"/>
      <c r="BL88" s="223"/>
      <c r="BM88" s="223"/>
      <c r="BN88" s="223"/>
      <c r="BO88" s="223"/>
      <c r="BP88" s="223"/>
      <c r="BQ88" s="220">
        <v>82</v>
      </c>
      <c r="BR88" s="225"/>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1"/>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1"/>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1"/>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1"/>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1"/>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1"/>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1"/>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1"/>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1"/>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1"/>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1"/>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1"/>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1"/>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1"/>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380</v>
      </c>
      <c r="BR102" s="920" t="s">
        <v>413</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v>30</v>
      </c>
      <c r="CS102" s="936"/>
      <c r="CT102" s="936"/>
      <c r="CU102" s="936"/>
      <c r="CV102" s="937"/>
      <c r="CW102" s="935">
        <v>7</v>
      </c>
      <c r="CX102" s="936"/>
      <c r="CY102" s="936"/>
      <c r="CZ102" s="936"/>
      <c r="DA102" s="937"/>
      <c r="DB102" s="935">
        <v>10</v>
      </c>
      <c r="DC102" s="936"/>
      <c r="DD102" s="936"/>
      <c r="DE102" s="936"/>
      <c r="DF102" s="937"/>
      <c r="DG102" s="935"/>
      <c r="DH102" s="936"/>
      <c r="DI102" s="936"/>
      <c r="DJ102" s="936"/>
      <c r="DK102" s="937"/>
      <c r="DL102" s="935"/>
      <c r="DM102" s="936"/>
      <c r="DN102" s="936"/>
      <c r="DO102" s="936"/>
      <c r="DP102" s="937"/>
      <c r="DQ102" s="935"/>
      <c r="DR102" s="936"/>
      <c r="DS102" s="936"/>
      <c r="DT102" s="936"/>
      <c r="DU102" s="937"/>
      <c r="DV102" s="920"/>
      <c r="DW102" s="921"/>
      <c r="DX102" s="921"/>
      <c r="DY102" s="921"/>
      <c r="DZ102" s="922"/>
      <c r="EA102" s="211"/>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23" t="s">
        <v>414</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1"/>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24" t="s">
        <v>415</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1"/>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211"/>
    </row>
    <row r="107" spans="1:131" s="211" customFormat="1" ht="26.25" customHeight="1" thickBot="1" x14ac:dyDescent="0.2">
      <c r="A107" s="231" t="s">
        <v>416</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417</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1" customFormat="1" ht="26.25" customHeight="1" x14ac:dyDescent="0.15">
      <c r="A108" s="925" t="s">
        <v>418</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419</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1" customFormat="1" ht="26.25" customHeight="1" x14ac:dyDescent="0.15">
      <c r="A109" s="881" t="s">
        <v>420</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4" t="s">
        <v>421</v>
      </c>
      <c r="AB109" s="882"/>
      <c r="AC109" s="882"/>
      <c r="AD109" s="882"/>
      <c r="AE109" s="883"/>
      <c r="AF109" s="884" t="s">
        <v>299</v>
      </c>
      <c r="AG109" s="882"/>
      <c r="AH109" s="882"/>
      <c r="AI109" s="882"/>
      <c r="AJ109" s="883"/>
      <c r="AK109" s="884" t="s">
        <v>298</v>
      </c>
      <c r="AL109" s="882"/>
      <c r="AM109" s="882"/>
      <c r="AN109" s="882"/>
      <c r="AO109" s="883"/>
      <c r="AP109" s="884" t="s">
        <v>422</v>
      </c>
      <c r="AQ109" s="882"/>
      <c r="AR109" s="882"/>
      <c r="AS109" s="882"/>
      <c r="AT109" s="912"/>
      <c r="AU109" s="881" t="s">
        <v>420</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4" t="s">
        <v>421</v>
      </c>
      <c r="BR109" s="882"/>
      <c r="BS109" s="882"/>
      <c r="BT109" s="882"/>
      <c r="BU109" s="883"/>
      <c r="BV109" s="884" t="s">
        <v>299</v>
      </c>
      <c r="BW109" s="882"/>
      <c r="BX109" s="882"/>
      <c r="BY109" s="882"/>
      <c r="BZ109" s="883"/>
      <c r="CA109" s="884" t="s">
        <v>298</v>
      </c>
      <c r="CB109" s="882"/>
      <c r="CC109" s="882"/>
      <c r="CD109" s="882"/>
      <c r="CE109" s="883"/>
      <c r="CF109" s="919" t="s">
        <v>422</v>
      </c>
      <c r="CG109" s="919"/>
      <c r="CH109" s="919"/>
      <c r="CI109" s="919"/>
      <c r="CJ109" s="919"/>
      <c r="CK109" s="884" t="s">
        <v>423</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4" t="s">
        <v>421</v>
      </c>
      <c r="DH109" s="882"/>
      <c r="DI109" s="882"/>
      <c r="DJ109" s="882"/>
      <c r="DK109" s="883"/>
      <c r="DL109" s="884" t="s">
        <v>299</v>
      </c>
      <c r="DM109" s="882"/>
      <c r="DN109" s="882"/>
      <c r="DO109" s="882"/>
      <c r="DP109" s="883"/>
      <c r="DQ109" s="884" t="s">
        <v>298</v>
      </c>
      <c r="DR109" s="882"/>
      <c r="DS109" s="882"/>
      <c r="DT109" s="882"/>
      <c r="DU109" s="883"/>
      <c r="DV109" s="884" t="s">
        <v>422</v>
      </c>
      <c r="DW109" s="882"/>
      <c r="DX109" s="882"/>
      <c r="DY109" s="882"/>
      <c r="DZ109" s="912"/>
    </row>
    <row r="110" spans="1:131" s="211" customFormat="1" ht="26.25" customHeight="1" x14ac:dyDescent="0.15">
      <c r="A110" s="793" t="s">
        <v>424</v>
      </c>
      <c r="B110" s="794"/>
      <c r="C110" s="794"/>
      <c r="D110" s="794"/>
      <c r="E110" s="794"/>
      <c r="F110" s="794"/>
      <c r="G110" s="794"/>
      <c r="H110" s="794"/>
      <c r="I110" s="794"/>
      <c r="J110" s="794"/>
      <c r="K110" s="794"/>
      <c r="L110" s="794"/>
      <c r="M110" s="794"/>
      <c r="N110" s="794"/>
      <c r="O110" s="794"/>
      <c r="P110" s="794"/>
      <c r="Q110" s="794"/>
      <c r="R110" s="794"/>
      <c r="S110" s="794"/>
      <c r="T110" s="794"/>
      <c r="U110" s="794"/>
      <c r="V110" s="794"/>
      <c r="W110" s="794"/>
      <c r="X110" s="794"/>
      <c r="Y110" s="794"/>
      <c r="Z110" s="795"/>
      <c r="AA110" s="874">
        <v>8297664</v>
      </c>
      <c r="AB110" s="875"/>
      <c r="AC110" s="875"/>
      <c r="AD110" s="875"/>
      <c r="AE110" s="876"/>
      <c r="AF110" s="877">
        <v>8264940</v>
      </c>
      <c r="AG110" s="875"/>
      <c r="AH110" s="875"/>
      <c r="AI110" s="875"/>
      <c r="AJ110" s="876"/>
      <c r="AK110" s="877">
        <v>8538541</v>
      </c>
      <c r="AL110" s="875"/>
      <c r="AM110" s="875"/>
      <c r="AN110" s="875"/>
      <c r="AO110" s="876"/>
      <c r="AP110" s="878">
        <v>24.3</v>
      </c>
      <c r="AQ110" s="879"/>
      <c r="AR110" s="879"/>
      <c r="AS110" s="879"/>
      <c r="AT110" s="880"/>
      <c r="AU110" s="913" t="s">
        <v>67</v>
      </c>
      <c r="AV110" s="914"/>
      <c r="AW110" s="914"/>
      <c r="AX110" s="914"/>
      <c r="AY110" s="914"/>
      <c r="AZ110" s="846" t="s">
        <v>425</v>
      </c>
      <c r="BA110" s="794"/>
      <c r="BB110" s="794"/>
      <c r="BC110" s="794"/>
      <c r="BD110" s="794"/>
      <c r="BE110" s="794"/>
      <c r="BF110" s="794"/>
      <c r="BG110" s="794"/>
      <c r="BH110" s="794"/>
      <c r="BI110" s="794"/>
      <c r="BJ110" s="794"/>
      <c r="BK110" s="794"/>
      <c r="BL110" s="794"/>
      <c r="BM110" s="794"/>
      <c r="BN110" s="794"/>
      <c r="BO110" s="794"/>
      <c r="BP110" s="795"/>
      <c r="BQ110" s="847">
        <v>86560136</v>
      </c>
      <c r="BR110" s="828"/>
      <c r="BS110" s="828"/>
      <c r="BT110" s="828"/>
      <c r="BU110" s="828"/>
      <c r="BV110" s="828">
        <v>88522940</v>
      </c>
      <c r="BW110" s="828"/>
      <c r="BX110" s="828"/>
      <c r="BY110" s="828"/>
      <c r="BZ110" s="828"/>
      <c r="CA110" s="828">
        <v>89577409</v>
      </c>
      <c r="CB110" s="828"/>
      <c r="CC110" s="828"/>
      <c r="CD110" s="828"/>
      <c r="CE110" s="828"/>
      <c r="CF110" s="852">
        <v>254.9</v>
      </c>
      <c r="CG110" s="853"/>
      <c r="CH110" s="853"/>
      <c r="CI110" s="853"/>
      <c r="CJ110" s="853"/>
      <c r="CK110" s="909" t="s">
        <v>426</v>
      </c>
      <c r="CL110" s="805"/>
      <c r="CM110" s="846" t="s">
        <v>427</v>
      </c>
      <c r="CN110" s="794"/>
      <c r="CO110" s="794"/>
      <c r="CP110" s="794"/>
      <c r="CQ110" s="794"/>
      <c r="CR110" s="794"/>
      <c r="CS110" s="794"/>
      <c r="CT110" s="794"/>
      <c r="CU110" s="794"/>
      <c r="CV110" s="794"/>
      <c r="CW110" s="794"/>
      <c r="CX110" s="794"/>
      <c r="CY110" s="794"/>
      <c r="CZ110" s="794"/>
      <c r="DA110" s="794"/>
      <c r="DB110" s="794"/>
      <c r="DC110" s="794"/>
      <c r="DD110" s="794"/>
      <c r="DE110" s="794"/>
      <c r="DF110" s="795"/>
      <c r="DG110" s="847" t="s">
        <v>402</v>
      </c>
      <c r="DH110" s="828"/>
      <c r="DI110" s="828"/>
      <c r="DJ110" s="828"/>
      <c r="DK110" s="828"/>
      <c r="DL110" s="828" t="s">
        <v>428</v>
      </c>
      <c r="DM110" s="828"/>
      <c r="DN110" s="828"/>
      <c r="DO110" s="828"/>
      <c r="DP110" s="828"/>
      <c r="DQ110" s="828" t="s">
        <v>123</v>
      </c>
      <c r="DR110" s="828"/>
      <c r="DS110" s="828"/>
      <c r="DT110" s="828"/>
      <c r="DU110" s="828"/>
      <c r="DV110" s="829" t="s">
        <v>429</v>
      </c>
      <c r="DW110" s="829"/>
      <c r="DX110" s="829"/>
      <c r="DY110" s="829"/>
      <c r="DZ110" s="830"/>
    </row>
    <row r="111" spans="1:131" s="211" customFormat="1" ht="26.25" customHeight="1" x14ac:dyDescent="0.15">
      <c r="A111" s="760" t="s">
        <v>430</v>
      </c>
      <c r="B111" s="761"/>
      <c r="C111" s="761"/>
      <c r="D111" s="761"/>
      <c r="E111" s="761"/>
      <c r="F111" s="761"/>
      <c r="G111" s="761"/>
      <c r="H111" s="761"/>
      <c r="I111" s="761"/>
      <c r="J111" s="761"/>
      <c r="K111" s="761"/>
      <c r="L111" s="761"/>
      <c r="M111" s="761"/>
      <c r="N111" s="761"/>
      <c r="O111" s="761"/>
      <c r="P111" s="761"/>
      <c r="Q111" s="761"/>
      <c r="R111" s="761"/>
      <c r="S111" s="761"/>
      <c r="T111" s="761"/>
      <c r="U111" s="761"/>
      <c r="V111" s="761"/>
      <c r="W111" s="761"/>
      <c r="X111" s="761"/>
      <c r="Y111" s="761"/>
      <c r="Z111" s="908"/>
      <c r="AA111" s="901" t="s">
        <v>402</v>
      </c>
      <c r="AB111" s="902"/>
      <c r="AC111" s="902"/>
      <c r="AD111" s="902"/>
      <c r="AE111" s="903"/>
      <c r="AF111" s="904" t="s">
        <v>428</v>
      </c>
      <c r="AG111" s="902"/>
      <c r="AH111" s="902"/>
      <c r="AI111" s="902"/>
      <c r="AJ111" s="903"/>
      <c r="AK111" s="904" t="s">
        <v>123</v>
      </c>
      <c r="AL111" s="902"/>
      <c r="AM111" s="902"/>
      <c r="AN111" s="902"/>
      <c r="AO111" s="903"/>
      <c r="AP111" s="905" t="s">
        <v>402</v>
      </c>
      <c r="AQ111" s="906"/>
      <c r="AR111" s="906"/>
      <c r="AS111" s="906"/>
      <c r="AT111" s="907"/>
      <c r="AU111" s="915"/>
      <c r="AV111" s="916"/>
      <c r="AW111" s="916"/>
      <c r="AX111" s="916"/>
      <c r="AY111" s="916"/>
      <c r="AZ111" s="801" t="s">
        <v>431</v>
      </c>
      <c r="BA111" s="738"/>
      <c r="BB111" s="738"/>
      <c r="BC111" s="738"/>
      <c r="BD111" s="738"/>
      <c r="BE111" s="738"/>
      <c r="BF111" s="738"/>
      <c r="BG111" s="738"/>
      <c r="BH111" s="738"/>
      <c r="BI111" s="738"/>
      <c r="BJ111" s="738"/>
      <c r="BK111" s="738"/>
      <c r="BL111" s="738"/>
      <c r="BM111" s="738"/>
      <c r="BN111" s="738"/>
      <c r="BO111" s="738"/>
      <c r="BP111" s="739"/>
      <c r="BQ111" s="802">
        <v>67900</v>
      </c>
      <c r="BR111" s="803"/>
      <c r="BS111" s="803"/>
      <c r="BT111" s="803"/>
      <c r="BU111" s="803"/>
      <c r="BV111" s="803">
        <v>3950</v>
      </c>
      <c r="BW111" s="803"/>
      <c r="BX111" s="803"/>
      <c r="BY111" s="803"/>
      <c r="BZ111" s="803"/>
      <c r="CA111" s="803" t="s">
        <v>402</v>
      </c>
      <c r="CB111" s="803"/>
      <c r="CC111" s="803"/>
      <c r="CD111" s="803"/>
      <c r="CE111" s="803"/>
      <c r="CF111" s="861" t="s">
        <v>402</v>
      </c>
      <c r="CG111" s="862"/>
      <c r="CH111" s="862"/>
      <c r="CI111" s="862"/>
      <c r="CJ111" s="862"/>
      <c r="CK111" s="910"/>
      <c r="CL111" s="807"/>
      <c r="CM111" s="801" t="s">
        <v>432</v>
      </c>
      <c r="CN111" s="738"/>
      <c r="CO111" s="738"/>
      <c r="CP111" s="738"/>
      <c r="CQ111" s="738"/>
      <c r="CR111" s="738"/>
      <c r="CS111" s="738"/>
      <c r="CT111" s="738"/>
      <c r="CU111" s="738"/>
      <c r="CV111" s="738"/>
      <c r="CW111" s="738"/>
      <c r="CX111" s="738"/>
      <c r="CY111" s="738"/>
      <c r="CZ111" s="738"/>
      <c r="DA111" s="738"/>
      <c r="DB111" s="738"/>
      <c r="DC111" s="738"/>
      <c r="DD111" s="738"/>
      <c r="DE111" s="738"/>
      <c r="DF111" s="739"/>
      <c r="DG111" s="802" t="s">
        <v>428</v>
      </c>
      <c r="DH111" s="803"/>
      <c r="DI111" s="803"/>
      <c r="DJ111" s="803"/>
      <c r="DK111" s="803"/>
      <c r="DL111" s="803" t="s">
        <v>123</v>
      </c>
      <c r="DM111" s="803"/>
      <c r="DN111" s="803"/>
      <c r="DO111" s="803"/>
      <c r="DP111" s="803"/>
      <c r="DQ111" s="803" t="s">
        <v>429</v>
      </c>
      <c r="DR111" s="803"/>
      <c r="DS111" s="803"/>
      <c r="DT111" s="803"/>
      <c r="DU111" s="803"/>
      <c r="DV111" s="780" t="s">
        <v>429</v>
      </c>
      <c r="DW111" s="780"/>
      <c r="DX111" s="780"/>
      <c r="DY111" s="780"/>
      <c r="DZ111" s="781"/>
    </row>
    <row r="112" spans="1:131" s="211" customFormat="1" ht="26.25" customHeight="1" x14ac:dyDescent="0.15">
      <c r="A112" s="895" t="s">
        <v>433</v>
      </c>
      <c r="B112" s="896"/>
      <c r="C112" s="738" t="s">
        <v>434</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5" t="s">
        <v>402</v>
      </c>
      <c r="AB112" s="766"/>
      <c r="AC112" s="766"/>
      <c r="AD112" s="766"/>
      <c r="AE112" s="767"/>
      <c r="AF112" s="768" t="s">
        <v>402</v>
      </c>
      <c r="AG112" s="766"/>
      <c r="AH112" s="766"/>
      <c r="AI112" s="766"/>
      <c r="AJ112" s="767"/>
      <c r="AK112" s="768" t="s">
        <v>402</v>
      </c>
      <c r="AL112" s="766"/>
      <c r="AM112" s="766"/>
      <c r="AN112" s="766"/>
      <c r="AO112" s="767"/>
      <c r="AP112" s="810" t="s">
        <v>123</v>
      </c>
      <c r="AQ112" s="811"/>
      <c r="AR112" s="811"/>
      <c r="AS112" s="811"/>
      <c r="AT112" s="812"/>
      <c r="AU112" s="915"/>
      <c r="AV112" s="916"/>
      <c r="AW112" s="916"/>
      <c r="AX112" s="916"/>
      <c r="AY112" s="916"/>
      <c r="AZ112" s="801" t="s">
        <v>435</v>
      </c>
      <c r="BA112" s="738"/>
      <c r="BB112" s="738"/>
      <c r="BC112" s="738"/>
      <c r="BD112" s="738"/>
      <c r="BE112" s="738"/>
      <c r="BF112" s="738"/>
      <c r="BG112" s="738"/>
      <c r="BH112" s="738"/>
      <c r="BI112" s="738"/>
      <c r="BJ112" s="738"/>
      <c r="BK112" s="738"/>
      <c r="BL112" s="738"/>
      <c r="BM112" s="738"/>
      <c r="BN112" s="738"/>
      <c r="BO112" s="738"/>
      <c r="BP112" s="739"/>
      <c r="BQ112" s="802">
        <v>22178274</v>
      </c>
      <c r="BR112" s="803"/>
      <c r="BS112" s="803"/>
      <c r="BT112" s="803"/>
      <c r="BU112" s="803"/>
      <c r="BV112" s="803">
        <v>21610446</v>
      </c>
      <c r="BW112" s="803"/>
      <c r="BX112" s="803"/>
      <c r="BY112" s="803"/>
      <c r="BZ112" s="803"/>
      <c r="CA112" s="803">
        <v>20986997</v>
      </c>
      <c r="CB112" s="803"/>
      <c r="CC112" s="803"/>
      <c r="CD112" s="803"/>
      <c r="CE112" s="803"/>
      <c r="CF112" s="861">
        <v>59.7</v>
      </c>
      <c r="CG112" s="862"/>
      <c r="CH112" s="862"/>
      <c r="CI112" s="862"/>
      <c r="CJ112" s="862"/>
      <c r="CK112" s="910"/>
      <c r="CL112" s="807"/>
      <c r="CM112" s="801" t="s">
        <v>436</v>
      </c>
      <c r="CN112" s="738"/>
      <c r="CO112" s="738"/>
      <c r="CP112" s="738"/>
      <c r="CQ112" s="738"/>
      <c r="CR112" s="738"/>
      <c r="CS112" s="738"/>
      <c r="CT112" s="738"/>
      <c r="CU112" s="738"/>
      <c r="CV112" s="738"/>
      <c r="CW112" s="738"/>
      <c r="CX112" s="738"/>
      <c r="CY112" s="738"/>
      <c r="CZ112" s="738"/>
      <c r="DA112" s="738"/>
      <c r="DB112" s="738"/>
      <c r="DC112" s="738"/>
      <c r="DD112" s="738"/>
      <c r="DE112" s="738"/>
      <c r="DF112" s="739"/>
      <c r="DG112" s="802" t="s">
        <v>402</v>
      </c>
      <c r="DH112" s="803"/>
      <c r="DI112" s="803"/>
      <c r="DJ112" s="803"/>
      <c r="DK112" s="803"/>
      <c r="DL112" s="803" t="s">
        <v>402</v>
      </c>
      <c r="DM112" s="803"/>
      <c r="DN112" s="803"/>
      <c r="DO112" s="803"/>
      <c r="DP112" s="803"/>
      <c r="DQ112" s="803" t="s">
        <v>402</v>
      </c>
      <c r="DR112" s="803"/>
      <c r="DS112" s="803"/>
      <c r="DT112" s="803"/>
      <c r="DU112" s="803"/>
      <c r="DV112" s="780" t="s">
        <v>402</v>
      </c>
      <c r="DW112" s="780"/>
      <c r="DX112" s="780"/>
      <c r="DY112" s="780"/>
      <c r="DZ112" s="781"/>
    </row>
    <row r="113" spans="1:130" s="211" customFormat="1" ht="26.25" customHeight="1" x14ac:dyDescent="0.15">
      <c r="A113" s="897"/>
      <c r="B113" s="898"/>
      <c r="C113" s="738" t="s">
        <v>437</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01">
        <v>1984618</v>
      </c>
      <c r="AB113" s="902"/>
      <c r="AC113" s="902"/>
      <c r="AD113" s="902"/>
      <c r="AE113" s="903"/>
      <c r="AF113" s="904">
        <v>1813497</v>
      </c>
      <c r="AG113" s="902"/>
      <c r="AH113" s="902"/>
      <c r="AI113" s="902"/>
      <c r="AJ113" s="903"/>
      <c r="AK113" s="904">
        <v>1768579</v>
      </c>
      <c r="AL113" s="902"/>
      <c r="AM113" s="902"/>
      <c r="AN113" s="902"/>
      <c r="AO113" s="903"/>
      <c r="AP113" s="905">
        <v>5</v>
      </c>
      <c r="AQ113" s="906"/>
      <c r="AR113" s="906"/>
      <c r="AS113" s="906"/>
      <c r="AT113" s="907"/>
      <c r="AU113" s="915"/>
      <c r="AV113" s="916"/>
      <c r="AW113" s="916"/>
      <c r="AX113" s="916"/>
      <c r="AY113" s="916"/>
      <c r="AZ113" s="801" t="s">
        <v>438</v>
      </c>
      <c r="BA113" s="738"/>
      <c r="BB113" s="738"/>
      <c r="BC113" s="738"/>
      <c r="BD113" s="738"/>
      <c r="BE113" s="738"/>
      <c r="BF113" s="738"/>
      <c r="BG113" s="738"/>
      <c r="BH113" s="738"/>
      <c r="BI113" s="738"/>
      <c r="BJ113" s="738"/>
      <c r="BK113" s="738"/>
      <c r="BL113" s="738"/>
      <c r="BM113" s="738"/>
      <c r="BN113" s="738"/>
      <c r="BO113" s="738"/>
      <c r="BP113" s="739"/>
      <c r="BQ113" s="802">
        <v>2889155</v>
      </c>
      <c r="BR113" s="803"/>
      <c r="BS113" s="803"/>
      <c r="BT113" s="803"/>
      <c r="BU113" s="803"/>
      <c r="BV113" s="803">
        <v>1822045</v>
      </c>
      <c r="BW113" s="803"/>
      <c r="BX113" s="803"/>
      <c r="BY113" s="803"/>
      <c r="BZ113" s="803"/>
      <c r="CA113" s="803">
        <v>1395182</v>
      </c>
      <c r="CB113" s="803"/>
      <c r="CC113" s="803"/>
      <c r="CD113" s="803"/>
      <c r="CE113" s="803"/>
      <c r="CF113" s="861">
        <v>4</v>
      </c>
      <c r="CG113" s="862"/>
      <c r="CH113" s="862"/>
      <c r="CI113" s="862"/>
      <c r="CJ113" s="862"/>
      <c r="CK113" s="910"/>
      <c r="CL113" s="807"/>
      <c r="CM113" s="801" t="s">
        <v>439</v>
      </c>
      <c r="CN113" s="738"/>
      <c r="CO113" s="738"/>
      <c r="CP113" s="738"/>
      <c r="CQ113" s="738"/>
      <c r="CR113" s="738"/>
      <c r="CS113" s="738"/>
      <c r="CT113" s="738"/>
      <c r="CU113" s="738"/>
      <c r="CV113" s="738"/>
      <c r="CW113" s="738"/>
      <c r="CX113" s="738"/>
      <c r="CY113" s="738"/>
      <c r="CZ113" s="738"/>
      <c r="DA113" s="738"/>
      <c r="DB113" s="738"/>
      <c r="DC113" s="738"/>
      <c r="DD113" s="738"/>
      <c r="DE113" s="738"/>
      <c r="DF113" s="739"/>
      <c r="DG113" s="765" t="s">
        <v>429</v>
      </c>
      <c r="DH113" s="766"/>
      <c r="DI113" s="766"/>
      <c r="DJ113" s="766"/>
      <c r="DK113" s="767"/>
      <c r="DL113" s="768" t="s">
        <v>123</v>
      </c>
      <c r="DM113" s="766"/>
      <c r="DN113" s="766"/>
      <c r="DO113" s="766"/>
      <c r="DP113" s="767"/>
      <c r="DQ113" s="768" t="s">
        <v>123</v>
      </c>
      <c r="DR113" s="766"/>
      <c r="DS113" s="766"/>
      <c r="DT113" s="766"/>
      <c r="DU113" s="767"/>
      <c r="DV113" s="810" t="s">
        <v>429</v>
      </c>
      <c r="DW113" s="811"/>
      <c r="DX113" s="811"/>
      <c r="DY113" s="811"/>
      <c r="DZ113" s="812"/>
    </row>
    <row r="114" spans="1:130" s="211" customFormat="1" ht="26.25" customHeight="1" x14ac:dyDescent="0.15">
      <c r="A114" s="897"/>
      <c r="B114" s="898"/>
      <c r="C114" s="738" t="s">
        <v>440</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5">
        <v>1149182</v>
      </c>
      <c r="AB114" s="766"/>
      <c r="AC114" s="766"/>
      <c r="AD114" s="766"/>
      <c r="AE114" s="767"/>
      <c r="AF114" s="768">
        <v>1107529</v>
      </c>
      <c r="AG114" s="766"/>
      <c r="AH114" s="766"/>
      <c r="AI114" s="766"/>
      <c r="AJ114" s="767"/>
      <c r="AK114" s="768">
        <v>678781</v>
      </c>
      <c r="AL114" s="766"/>
      <c r="AM114" s="766"/>
      <c r="AN114" s="766"/>
      <c r="AO114" s="767"/>
      <c r="AP114" s="810">
        <v>1.9</v>
      </c>
      <c r="AQ114" s="811"/>
      <c r="AR114" s="811"/>
      <c r="AS114" s="811"/>
      <c r="AT114" s="812"/>
      <c r="AU114" s="915"/>
      <c r="AV114" s="916"/>
      <c r="AW114" s="916"/>
      <c r="AX114" s="916"/>
      <c r="AY114" s="916"/>
      <c r="AZ114" s="801" t="s">
        <v>441</v>
      </c>
      <c r="BA114" s="738"/>
      <c r="BB114" s="738"/>
      <c r="BC114" s="738"/>
      <c r="BD114" s="738"/>
      <c r="BE114" s="738"/>
      <c r="BF114" s="738"/>
      <c r="BG114" s="738"/>
      <c r="BH114" s="738"/>
      <c r="BI114" s="738"/>
      <c r="BJ114" s="738"/>
      <c r="BK114" s="738"/>
      <c r="BL114" s="738"/>
      <c r="BM114" s="738"/>
      <c r="BN114" s="738"/>
      <c r="BO114" s="738"/>
      <c r="BP114" s="739"/>
      <c r="BQ114" s="802">
        <v>7841401</v>
      </c>
      <c r="BR114" s="803"/>
      <c r="BS114" s="803"/>
      <c r="BT114" s="803"/>
      <c r="BU114" s="803"/>
      <c r="BV114" s="803">
        <v>8315712</v>
      </c>
      <c r="BW114" s="803"/>
      <c r="BX114" s="803"/>
      <c r="BY114" s="803"/>
      <c r="BZ114" s="803"/>
      <c r="CA114" s="803">
        <v>7754419</v>
      </c>
      <c r="CB114" s="803"/>
      <c r="CC114" s="803"/>
      <c r="CD114" s="803"/>
      <c r="CE114" s="803"/>
      <c r="CF114" s="861">
        <v>22.1</v>
      </c>
      <c r="CG114" s="862"/>
      <c r="CH114" s="862"/>
      <c r="CI114" s="862"/>
      <c r="CJ114" s="862"/>
      <c r="CK114" s="910"/>
      <c r="CL114" s="807"/>
      <c r="CM114" s="801" t="s">
        <v>442</v>
      </c>
      <c r="CN114" s="738"/>
      <c r="CO114" s="738"/>
      <c r="CP114" s="738"/>
      <c r="CQ114" s="738"/>
      <c r="CR114" s="738"/>
      <c r="CS114" s="738"/>
      <c r="CT114" s="738"/>
      <c r="CU114" s="738"/>
      <c r="CV114" s="738"/>
      <c r="CW114" s="738"/>
      <c r="CX114" s="738"/>
      <c r="CY114" s="738"/>
      <c r="CZ114" s="738"/>
      <c r="DA114" s="738"/>
      <c r="DB114" s="738"/>
      <c r="DC114" s="738"/>
      <c r="DD114" s="738"/>
      <c r="DE114" s="738"/>
      <c r="DF114" s="739"/>
      <c r="DG114" s="765" t="s">
        <v>123</v>
      </c>
      <c r="DH114" s="766"/>
      <c r="DI114" s="766"/>
      <c r="DJ114" s="766"/>
      <c r="DK114" s="767"/>
      <c r="DL114" s="768" t="s">
        <v>402</v>
      </c>
      <c r="DM114" s="766"/>
      <c r="DN114" s="766"/>
      <c r="DO114" s="766"/>
      <c r="DP114" s="767"/>
      <c r="DQ114" s="768" t="s">
        <v>123</v>
      </c>
      <c r="DR114" s="766"/>
      <c r="DS114" s="766"/>
      <c r="DT114" s="766"/>
      <c r="DU114" s="767"/>
      <c r="DV114" s="810" t="s">
        <v>123</v>
      </c>
      <c r="DW114" s="811"/>
      <c r="DX114" s="811"/>
      <c r="DY114" s="811"/>
      <c r="DZ114" s="812"/>
    </row>
    <row r="115" spans="1:130" s="211" customFormat="1" ht="26.25" customHeight="1" x14ac:dyDescent="0.15">
      <c r="A115" s="897"/>
      <c r="B115" s="898"/>
      <c r="C115" s="738" t="s">
        <v>443</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01">
        <v>48956</v>
      </c>
      <c r="AB115" s="902"/>
      <c r="AC115" s="902"/>
      <c r="AD115" s="902"/>
      <c r="AE115" s="903"/>
      <c r="AF115" s="904">
        <v>50516</v>
      </c>
      <c r="AG115" s="902"/>
      <c r="AH115" s="902"/>
      <c r="AI115" s="902"/>
      <c r="AJ115" s="903"/>
      <c r="AK115" s="904">
        <v>25023</v>
      </c>
      <c r="AL115" s="902"/>
      <c r="AM115" s="902"/>
      <c r="AN115" s="902"/>
      <c r="AO115" s="903"/>
      <c r="AP115" s="905">
        <v>0.1</v>
      </c>
      <c r="AQ115" s="906"/>
      <c r="AR115" s="906"/>
      <c r="AS115" s="906"/>
      <c r="AT115" s="907"/>
      <c r="AU115" s="915"/>
      <c r="AV115" s="916"/>
      <c r="AW115" s="916"/>
      <c r="AX115" s="916"/>
      <c r="AY115" s="916"/>
      <c r="AZ115" s="801" t="s">
        <v>444</v>
      </c>
      <c r="BA115" s="738"/>
      <c r="BB115" s="738"/>
      <c r="BC115" s="738"/>
      <c r="BD115" s="738"/>
      <c r="BE115" s="738"/>
      <c r="BF115" s="738"/>
      <c r="BG115" s="738"/>
      <c r="BH115" s="738"/>
      <c r="BI115" s="738"/>
      <c r="BJ115" s="738"/>
      <c r="BK115" s="738"/>
      <c r="BL115" s="738"/>
      <c r="BM115" s="738"/>
      <c r="BN115" s="738"/>
      <c r="BO115" s="738"/>
      <c r="BP115" s="739"/>
      <c r="BQ115" s="802" t="s">
        <v>402</v>
      </c>
      <c r="BR115" s="803"/>
      <c r="BS115" s="803"/>
      <c r="BT115" s="803"/>
      <c r="BU115" s="803"/>
      <c r="BV115" s="803" t="s">
        <v>402</v>
      </c>
      <c r="BW115" s="803"/>
      <c r="BX115" s="803"/>
      <c r="BY115" s="803"/>
      <c r="BZ115" s="803"/>
      <c r="CA115" s="803" t="s">
        <v>402</v>
      </c>
      <c r="CB115" s="803"/>
      <c r="CC115" s="803"/>
      <c r="CD115" s="803"/>
      <c r="CE115" s="803"/>
      <c r="CF115" s="861" t="s">
        <v>123</v>
      </c>
      <c r="CG115" s="862"/>
      <c r="CH115" s="862"/>
      <c r="CI115" s="862"/>
      <c r="CJ115" s="862"/>
      <c r="CK115" s="910"/>
      <c r="CL115" s="807"/>
      <c r="CM115" s="801" t="s">
        <v>445</v>
      </c>
      <c r="CN115" s="738"/>
      <c r="CO115" s="738"/>
      <c r="CP115" s="738"/>
      <c r="CQ115" s="738"/>
      <c r="CR115" s="738"/>
      <c r="CS115" s="738"/>
      <c r="CT115" s="738"/>
      <c r="CU115" s="738"/>
      <c r="CV115" s="738"/>
      <c r="CW115" s="738"/>
      <c r="CX115" s="738"/>
      <c r="CY115" s="738"/>
      <c r="CZ115" s="738"/>
      <c r="DA115" s="738"/>
      <c r="DB115" s="738"/>
      <c r="DC115" s="738"/>
      <c r="DD115" s="738"/>
      <c r="DE115" s="738"/>
      <c r="DF115" s="739"/>
      <c r="DG115" s="765" t="s">
        <v>429</v>
      </c>
      <c r="DH115" s="766"/>
      <c r="DI115" s="766"/>
      <c r="DJ115" s="766"/>
      <c r="DK115" s="767"/>
      <c r="DL115" s="768" t="s">
        <v>402</v>
      </c>
      <c r="DM115" s="766"/>
      <c r="DN115" s="766"/>
      <c r="DO115" s="766"/>
      <c r="DP115" s="767"/>
      <c r="DQ115" s="768" t="s">
        <v>429</v>
      </c>
      <c r="DR115" s="766"/>
      <c r="DS115" s="766"/>
      <c r="DT115" s="766"/>
      <c r="DU115" s="767"/>
      <c r="DV115" s="810" t="s">
        <v>429</v>
      </c>
      <c r="DW115" s="811"/>
      <c r="DX115" s="811"/>
      <c r="DY115" s="811"/>
      <c r="DZ115" s="812"/>
    </row>
    <row r="116" spans="1:130" s="211" customFormat="1" ht="26.25" customHeight="1" x14ac:dyDescent="0.15">
      <c r="A116" s="899"/>
      <c r="B116" s="900"/>
      <c r="C116" s="825" t="s">
        <v>446</v>
      </c>
      <c r="D116" s="825"/>
      <c r="E116" s="825"/>
      <c r="F116" s="825"/>
      <c r="G116" s="825"/>
      <c r="H116" s="825"/>
      <c r="I116" s="825"/>
      <c r="J116" s="825"/>
      <c r="K116" s="825"/>
      <c r="L116" s="825"/>
      <c r="M116" s="825"/>
      <c r="N116" s="825"/>
      <c r="O116" s="825"/>
      <c r="P116" s="825"/>
      <c r="Q116" s="825"/>
      <c r="R116" s="825"/>
      <c r="S116" s="825"/>
      <c r="T116" s="825"/>
      <c r="U116" s="825"/>
      <c r="V116" s="825"/>
      <c r="W116" s="825"/>
      <c r="X116" s="825"/>
      <c r="Y116" s="825"/>
      <c r="Z116" s="826"/>
      <c r="AA116" s="765">
        <v>81</v>
      </c>
      <c r="AB116" s="766"/>
      <c r="AC116" s="766"/>
      <c r="AD116" s="766"/>
      <c r="AE116" s="767"/>
      <c r="AF116" s="768">
        <v>565</v>
      </c>
      <c r="AG116" s="766"/>
      <c r="AH116" s="766"/>
      <c r="AI116" s="766"/>
      <c r="AJ116" s="767"/>
      <c r="AK116" s="768">
        <v>364</v>
      </c>
      <c r="AL116" s="766"/>
      <c r="AM116" s="766"/>
      <c r="AN116" s="766"/>
      <c r="AO116" s="767"/>
      <c r="AP116" s="810">
        <v>0</v>
      </c>
      <c r="AQ116" s="811"/>
      <c r="AR116" s="811"/>
      <c r="AS116" s="811"/>
      <c r="AT116" s="812"/>
      <c r="AU116" s="915"/>
      <c r="AV116" s="916"/>
      <c r="AW116" s="916"/>
      <c r="AX116" s="916"/>
      <c r="AY116" s="916"/>
      <c r="AZ116" s="849" t="s">
        <v>447</v>
      </c>
      <c r="BA116" s="850"/>
      <c r="BB116" s="850"/>
      <c r="BC116" s="850"/>
      <c r="BD116" s="850"/>
      <c r="BE116" s="850"/>
      <c r="BF116" s="850"/>
      <c r="BG116" s="850"/>
      <c r="BH116" s="850"/>
      <c r="BI116" s="850"/>
      <c r="BJ116" s="850"/>
      <c r="BK116" s="850"/>
      <c r="BL116" s="850"/>
      <c r="BM116" s="850"/>
      <c r="BN116" s="850"/>
      <c r="BO116" s="850"/>
      <c r="BP116" s="851"/>
      <c r="BQ116" s="802" t="s">
        <v>402</v>
      </c>
      <c r="BR116" s="803"/>
      <c r="BS116" s="803"/>
      <c r="BT116" s="803"/>
      <c r="BU116" s="803"/>
      <c r="BV116" s="803" t="s">
        <v>402</v>
      </c>
      <c r="BW116" s="803"/>
      <c r="BX116" s="803"/>
      <c r="BY116" s="803"/>
      <c r="BZ116" s="803"/>
      <c r="CA116" s="803" t="s">
        <v>123</v>
      </c>
      <c r="CB116" s="803"/>
      <c r="CC116" s="803"/>
      <c r="CD116" s="803"/>
      <c r="CE116" s="803"/>
      <c r="CF116" s="861" t="s">
        <v>402</v>
      </c>
      <c r="CG116" s="862"/>
      <c r="CH116" s="862"/>
      <c r="CI116" s="862"/>
      <c r="CJ116" s="862"/>
      <c r="CK116" s="910"/>
      <c r="CL116" s="807"/>
      <c r="CM116" s="801" t="s">
        <v>448</v>
      </c>
      <c r="CN116" s="738"/>
      <c r="CO116" s="738"/>
      <c r="CP116" s="738"/>
      <c r="CQ116" s="738"/>
      <c r="CR116" s="738"/>
      <c r="CS116" s="738"/>
      <c r="CT116" s="738"/>
      <c r="CU116" s="738"/>
      <c r="CV116" s="738"/>
      <c r="CW116" s="738"/>
      <c r="CX116" s="738"/>
      <c r="CY116" s="738"/>
      <c r="CZ116" s="738"/>
      <c r="DA116" s="738"/>
      <c r="DB116" s="738"/>
      <c r="DC116" s="738"/>
      <c r="DD116" s="738"/>
      <c r="DE116" s="738"/>
      <c r="DF116" s="739"/>
      <c r="DG116" s="765" t="s">
        <v>402</v>
      </c>
      <c r="DH116" s="766"/>
      <c r="DI116" s="766"/>
      <c r="DJ116" s="766"/>
      <c r="DK116" s="767"/>
      <c r="DL116" s="768" t="s">
        <v>402</v>
      </c>
      <c r="DM116" s="766"/>
      <c r="DN116" s="766"/>
      <c r="DO116" s="766"/>
      <c r="DP116" s="767"/>
      <c r="DQ116" s="768" t="s">
        <v>429</v>
      </c>
      <c r="DR116" s="766"/>
      <c r="DS116" s="766"/>
      <c r="DT116" s="766"/>
      <c r="DU116" s="767"/>
      <c r="DV116" s="810" t="s">
        <v>123</v>
      </c>
      <c r="DW116" s="811"/>
      <c r="DX116" s="811"/>
      <c r="DY116" s="811"/>
      <c r="DZ116" s="812"/>
    </row>
    <row r="117" spans="1:130" s="211" customFormat="1" ht="26.25" customHeight="1" x14ac:dyDescent="0.15">
      <c r="A117" s="881" t="s">
        <v>180</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863" t="s">
        <v>449</v>
      </c>
      <c r="Z117" s="883"/>
      <c r="AA117" s="888">
        <v>11480501</v>
      </c>
      <c r="AB117" s="889"/>
      <c r="AC117" s="889"/>
      <c r="AD117" s="889"/>
      <c r="AE117" s="890"/>
      <c r="AF117" s="891">
        <v>11237047</v>
      </c>
      <c r="AG117" s="889"/>
      <c r="AH117" s="889"/>
      <c r="AI117" s="889"/>
      <c r="AJ117" s="890"/>
      <c r="AK117" s="891">
        <v>11011288</v>
      </c>
      <c r="AL117" s="889"/>
      <c r="AM117" s="889"/>
      <c r="AN117" s="889"/>
      <c r="AO117" s="890"/>
      <c r="AP117" s="892"/>
      <c r="AQ117" s="893"/>
      <c r="AR117" s="893"/>
      <c r="AS117" s="893"/>
      <c r="AT117" s="894"/>
      <c r="AU117" s="915"/>
      <c r="AV117" s="916"/>
      <c r="AW117" s="916"/>
      <c r="AX117" s="916"/>
      <c r="AY117" s="916"/>
      <c r="AZ117" s="849" t="s">
        <v>450</v>
      </c>
      <c r="BA117" s="850"/>
      <c r="BB117" s="850"/>
      <c r="BC117" s="850"/>
      <c r="BD117" s="850"/>
      <c r="BE117" s="850"/>
      <c r="BF117" s="850"/>
      <c r="BG117" s="850"/>
      <c r="BH117" s="850"/>
      <c r="BI117" s="850"/>
      <c r="BJ117" s="850"/>
      <c r="BK117" s="850"/>
      <c r="BL117" s="850"/>
      <c r="BM117" s="850"/>
      <c r="BN117" s="850"/>
      <c r="BO117" s="850"/>
      <c r="BP117" s="851"/>
      <c r="BQ117" s="802" t="s">
        <v>402</v>
      </c>
      <c r="BR117" s="803"/>
      <c r="BS117" s="803"/>
      <c r="BT117" s="803"/>
      <c r="BU117" s="803"/>
      <c r="BV117" s="803" t="s">
        <v>402</v>
      </c>
      <c r="BW117" s="803"/>
      <c r="BX117" s="803"/>
      <c r="BY117" s="803"/>
      <c r="BZ117" s="803"/>
      <c r="CA117" s="803" t="s">
        <v>402</v>
      </c>
      <c r="CB117" s="803"/>
      <c r="CC117" s="803"/>
      <c r="CD117" s="803"/>
      <c r="CE117" s="803"/>
      <c r="CF117" s="861" t="s">
        <v>402</v>
      </c>
      <c r="CG117" s="862"/>
      <c r="CH117" s="862"/>
      <c r="CI117" s="862"/>
      <c r="CJ117" s="862"/>
      <c r="CK117" s="910"/>
      <c r="CL117" s="807"/>
      <c r="CM117" s="801" t="s">
        <v>451</v>
      </c>
      <c r="CN117" s="738"/>
      <c r="CO117" s="738"/>
      <c r="CP117" s="738"/>
      <c r="CQ117" s="738"/>
      <c r="CR117" s="738"/>
      <c r="CS117" s="738"/>
      <c r="CT117" s="738"/>
      <c r="CU117" s="738"/>
      <c r="CV117" s="738"/>
      <c r="CW117" s="738"/>
      <c r="CX117" s="738"/>
      <c r="CY117" s="738"/>
      <c r="CZ117" s="738"/>
      <c r="DA117" s="738"/>
      <c r="DB117" s="738"/>
      <c r="DC117" s="738"/>
      <c r="DD117" s="738"/>
      <c r="DE117" s="738"/>
      <c r="DF117" s="739"/>
      <c r="DG117" s="765" t="s">
        <v>402</v>
      </c>
      <c r="DH117" s="766"/>
      <c r="DI117" s="766"/>
      <c r="DJ117" s="766"/>
      <c r="DK117" s="767"/>
      <c r="DL117" s="768" t="s">
        <v>402</v>
      </c>
      <c r="DM117" s="766"/>
      <c r="DN117" s="766"/>
      <c r="DO117" s="766"/>
      <c r="DP117" s="767"/>
      <c r="DQ117" s="768" t="s">
        <v>402</v>
      </c>
      <c r="DR117" s="766"/>
      <c r="DS117" s="766"/>
      <c r="DT117" s="766"/>
      <c r="DU117" s="767"/>
      <c r="DV117" s="810" t="s">
        <v>402</v>
      </c>
      <c r="DW117" s="811"/>
      <c r="DX117" s="811"/>
      <c r="DY117" s="811"/>
      <c r="DZ117" s="812"/>
    </row>
    <row r="118" spans="1:130" s="211" customFormat="1" ht="26.25" customHeight="1" x14ac:dyDescent="0.15">
      <c r="A118" s="881" t="s">
        <v>423</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4" t="s">
        <v>421</v>
      </c>
      <c r="AB118" s="882"/>
      <c r="AC118" s="882"/>
      <c r="AD118" s="882"/>
      <c r="AE118" s="883"/>
      <c r="AF118" s="884" t="s">
        <v>299</v>
      </c>
      <c r="AG118" s="882"/>
      <c r="AH118" s="882"/>
      <c r="AI118" s="882"/>
      <c r="AJ118" s="883"/>
      <c r="AK118" s="884" t="s">
        <v>298</v>
      </c>
      <c r="AL118" s="882"/>
      <c r="AM118" s="882"/>
      <c r="AN118" s="882"/>
      <c r="AO118" s="883"/>
      <c r="AP118" s="885" t="s">
        <v>422</v>
      </c>
      <c r="AQ118" s="886"/>
      <c r="AR118" s="886"/>
      <c r="AS118" s="886"/>
      <c r="AT118" s="887"/>
      <c r="AU118" s="915"/>
      <c r="AV118" s="916"/>
      <c r="AW118" s="916"/>
      <c r="AX118" s="916"/>
      <c r="AY118" s="916"/>
      <c r="AZ118" s="824" t="s">
        <v>452</v>
      </c>
      <c r="BA118" s="825"/>
      <c r="BB118" s="825"/>
      <c r="BC118" s="825"/>
      <c r="BD118" s="825"/>
      <c r="BE118" s="825"/>
      <c r="BF118" s="825"/>
      <c r="BG118" s="825"/>
      <c r="BH118" s="825"/>
      <c r="BI118" s="825"/>
      <c r="BJ118" s="825"/>
      <c r="BK118" s="825"/>
      <c r="BL118" s="825"/>
      <c r="BM118" s="825"/>
      <c r="BN118" s="825"/>
      <c r="BO118" s="825"/>
      <c r="BP118" s="826"/>
      <c r="BQ118" s="865" t="s">
        <v>402</v>
      </c>
      <c r="BR118" s="831"/>
      <c r="BS118" s="831"/>
      <c r="BT118" s="831"/>
      <c r="BU118" s="831"/>
      <c r="BV118" s="831" t="s">
        <v>402</v>
      </c>
      <c r="BW118" s="831"/>
      <c r="BX118" s="831"/>
      <c r="BY118" s="831"/>
      <c r="BZ118" s="831"/>
      <c r="CA118" s="831" t="s">
        <v>402</v>
      </c>
      <c r="CB118" s="831"/>
      <c r="CC118" s="831"/>
      <c r="CD118" s="831"/>
      <c r="CE118" s="831"/>
      <c r="CF118" s="861" t="s">
        <v>402</v>
      </c>
      <c r="CG118" s="862"/>
      <c r="CH118" s="862"/>
      <c r="CI118" s="862"/>
      <c r="CJ118" s="862"/>
      <c r="CK118" s="910"/>
      <c r="CL118" s="807"/>
      <c r="CM118" s="801" t="s">
        <v>453</v>
      </c>
      <c r="CN118" s="738"/>
      <c r="CO118" s="738"/>
      <c r="CP118" s="738"/>
      <c r="CQ118" s="738"/>
      <c r="CR118" s="738"/>
      <c r="CS118" s="738"/>
      <c r="CT118" s="738"/>
      <c r="CU118" s="738"/>
      <c r="CV118" s="738"/>
      <c r="CW118" s="738"/>
      <c r="CX118" s="738"/>
      <c r="CY118" s="738"/>
      <c r="CZ118" s="738"/>
      <c r="DA118" s="738"/>
      <c r="DB118" s="738"/>
      <c r="DC118" s="738"/>
      <c r="DD118" s="738"/>
      <c r="DE118" s="738"/>
      <c r="DF118" s="739"/>
      <c r="DG118" s="765" t="s">
        <v>402</v>
      </c>
      <c r="DH118" s="766"/>
      <c r="DI118" s="766"/>
      <c r="DJ118" s="766"/>
      <c r="DK118" s="767"/>
      <c r="DL118" s="768" t="s">
        <v>402</v>
      </c>
      <c r="DM118" s="766"/>
      <c r="DN118" s="766"/>
      <c r="DO118" s="766"/>
      <c r="DP118" s="767"/>
      <c r="DQ118" s="768" t="s">
        <v>402</v>
      </c>
      <c r="DR118" s="766"/>
      <c r="DS118" s="766"/>
      <c r="DT118" s="766"/>
      <c r="DU118" s="767"/>
      <c r="DV118" s="810" t="s">
        <v>402</v>
      </c>
      <c r="DW118" s="811"/>
      <c r="DX118" s="811"/>
      <c r="DY118" s="811"/>
      <c r="DZ118" s="812"/>
    </row>
    <row r="119" spans="1:130" s="211" customFormat="1" ht="26.25" customHeight="1" x14ac:dyDescent="0.15">
      <c r="A119" s="804" t="s">
        <v>426</v>
      </c>
      <c r="B119" s="805"/>
      <c r="C119" s="846" t="s">
        <v>427</v>
      </c>
      <c r="D119" s="794"/>
      <c r="E119" s="794"/>
      <c r="F119" s="794"/>
      <c r="G119" s="794"/>
      <c r="H119" s="794"/>
      <c r="I119" s="794"/>
      <c r="J119" s="794"/>
      <c r="K119" s="794"/>
      <c r="L119" s="794"/>
      <c r="M119" s="794"/>
      <c r="N119" s="794"/>
      <c r="O119" s="794"/>
      <c r="P119" s="794"/>
      <c r="Q119" s="794"/>
      <c r="R119" s="794"/>
      <c r="S119" s="794"/>
      <c r="T119" s="794"/>
      <c r="U119" s="794"/>
      <c r="V119" s="794"/>
      <c r="W119" s="794"/>
      <c r="X119" s="794"/>
      <c r="Y119" s="794"/>
      <c r="Z119" s="795"/>
      <c r="AA119" s="874" t="s">
        <v>402</v>
      </c>
      <c r="AB119" s="875"/>
      <c r="AC119" s="875"/>
      <c r="AD119" s="875"/>
      <c r="AE119" s="876"/>
      <c r="AF119" s="877" t="s">
        <v>402</v>
      </c>
      <c r="AG119" s="875"/>
      <c r="AH119" s="875"/>
      <c r="AI119" s="875"/>
      <c r="AJ119" s="876"/>
      <c r="AK119" s="877" t="s">
        <v>402</v>
      </c>
      <c r="AL119" s="875"/>
      <c r="AM119" s="875"/>
      <c r="AN119" s="875"/>
      <c r="AO119" s="876"/>
      <c r="AP119" s="878" t="s">
        <v>402</v>
      </c>
      <c r="AQ119" s="879"/>
      <c r="AR119" s="879"/>
      <c r="AS119" s="879"/>
      <c r="AT119" s="880"/>
      <c r="AU119" s="917"/>
      <c r="AV119" s="918"/>
      <c r="AW119" s="918"/>
      <c r="AX119" s="918"/>
      <c r="AY119" s="918"/>
      <c r="AZ119" s="235" t="s">
        <v>180</v>
      </c>
      <c r="BA119" s="235"/>
      <c r="BB119" s="235"/>
      <c r="BC119" s="235"/>
      <c r="BD119" s="235"/>
      <c r="BE119" s="235"/>
      <c r="BF119" s="235"/>
      <c r="BG119" s="235"/>
      <c r="BH119" s="235"/>
      <c r="BI119" s="235"/>
      <c r="BJ119" s="235"/>
      <c r="BK119" s="235"/>
      <c r="BL119" s="235"/>
      <c r="BM119" s="235"/>
      <c r="BN119" s="235"/>
      <c r="BO119" s="863" t="s">
        <v>454</v>
      </c>
      <c r="BP119" s="864"/>
      <c r="BQ119" s="865">
        <v>119536866</v>
      </c>
      <c r="BR119" s="831"/>
      <c r="BS119" s="831"/>
      <c r="BT119" s="831"/>
      <c r="BU119" s="831"/>
      <c r="BV119" s="831">
        <v>120275093</v>
      </c>
      <c r="BW119" s="831"/>
      <c r="BX119" s="831"/>
      <c r="BY119" s="831"/>
      <c r="BZ119" s="831"/>
      <c r="CA119" s="831">
        <v>119714007</v>
      </c>
      <c r="CB119" s="831"/>
      <c r="CC119" s="831"/>
      <c r="CD119" s="831"/>
      <c r="CE119" s="831"/>
      <c r="CF119" s="734"/>
      <c r="CG119" s="735"/>
      <c r="CH119" s="735"/>
      <c r="CI119" s="735"/>
      <c r="CJ119" s="820"/>
      <c r="CK119" s="911"/>
      <c r="CL119" s="809"/>
      <c r="CM119" s="824" t="s">
        <v>455</v>
      </c>
      <c r="CN119" s="825"/>
      <c r="CO119" s="825"/>
      <c r="CP119" s="825"/>
      <c r="CQ119" s="825"/>
      <c r="CR119" s="825"/>
      <c r="CS119" s="825"/>
      <c r="CT119" s="825"/>
      <c r="CU119" s="825"/>
      <c r="CV119" s="825"/>
      <c r="CW119" s="825"/>
      <c r="CX119" s="825"/>
      <c r="CY119" s="825"/>
      <c r="CZ119" s="825"/>
      <c r="DA119" s="825"/>
      <c r="DB119" s="825"/>
      <c r="DC119" s="825"/>
      <c r="DD119" s="825"/>
      <c r="DE119" s="825"/>
      <c r="DF119" s="826"/>
      <c r="DG119" s="749">
        <v>67900</v>
      </c>
      <c r="DH119" s="750"/>
      <c r="DI119" s="750"/>
      <c r="DJ119" s="750"/>
      <c r="DK119" s="751"/>
      <c r="DL119" s="752">
        <v>3950</v>
      </c>
      <c r="DM119" s="750"/>
      <c r="DN119" s="750"/>
      <c r="DO119" s="750"/>
      <c r="DP119" s="751"/>
      <c r="DQ119" s="752" t="s">
        <v>402</v>
      </c>
      <c r="DR119" s="750"/>
      <c r="DS119" s="750"/>
      <c r="DT119" s="750"/>
      <c r="DU119" s="751"/>
      <c r="DV119" s="834" t="s">
        <v>429</v>
      </c>
      <c r="DW119" s="835"/>
      <c r="DX119" s="835"/>
      <c r="DY119" s="835"/>
      <c r="DZ119" s="836"/>
    </row>
    <row r="120" spans="1:130" s="211" customFormat="1" ht="26.25" customHeight="1" x14ac:dyDescent="0.15">
      <c r="A120" s="806"/>
      <c r="B120" s="807"/>
      <c r="C120" s="801" t="s">
        <v>432</v>
      </c>
      <c r="D120" s="738"/>
      <c r="E120" s="738"/>
      <c r="F120" s="738"/>
      <c r="G120" s="738"/>
      <c r="H120" s="738"/>
      <c r="I120" s="738"/>
      <c r="J120" s="738"/>
      <c r="K120" s="738"/>
      <c r="L120" s="738"/>
      <c r="M120" s="738"/>
      <c r="N120" s="738"/>
      <c r="O120" s="738"/>
      <c r="P120" s="738"/>
      <c r="Q120" s="738"/>
      <c r="R120" s="738"/>
      <c r="S120" s="738"/>
      <c r="T120" s="738"/>
      <c r="U120" s="738"/>
      <c r="V120" s="738"/>
      <c r="W120" s="738"/>
      <c r="X120" s="738"/>
      <c r="Y120" s="738"/>
      <c r="Z120" s="739"/>
      <c r="AA120" s="765" t="s">
        <v>402</v>
      </c>
      <c r="AB120" s="766"/>
      <c r="AC120" s="766"/>
      <c r="AD120" s="766"/>
      <c r="AE120" s="767"/>
      <c r="AF120" s="768" t="s">
        <v>402</v>
      </c>
      <c r="AG120" s="766"/>
      <c r="AH120" s="766"/>
      <c r="AI120" s="766"/>
      <c r="AJ120" s="767"/>
      <c r="AK120" s="768" t="s">
        <v>402</v>
      </c>
      <c r="AL120" s="766"/>
      <c r="AM120" s="766"/>
      <c r="AN120" s="766"/>
      <c r="AO120" s="767"/>
      <c r="AP120" s="810" t="s">
        <v>402</v>
      </c>
      <c r="AQ120" s="811"/>
      <c r="AR120" s="811"/>
      <c r="AS120" s="811"/>
      <c r="AT120" s="812"/>
      <c r="AU120" s="866" t="s">
        <v>456</v>
      </c>
      <c r="AV120" s="867"/>
      <c r="AW120" s="867"/>
      <c r="AX120" s="867"/>
      <c r="AY120" s="868"/>
      <c r="AZ120" s="846" t="s">
        <v>457</v>
      </c>
      <c r="BA120" s="794"/>
      <c r="BB120" s="794"/>
      <c r="BC120" s="794"/>
      <c r="BD120" s="794"/>
      <c r="BE120" s="794"/>
      <c r="BF120" s="794"/>
      <c r="BG120" s="794"/>
      <c r="BH120" s="794"/>
      <c r="BI120" s="794"/>
      <c r="BJ120" s="794"/>
      <c r="BK120" s="794"/>
      <c r="BL120" s="794"/>
      <c r="BM120" s="794"/>
      <c r="BN120" s="794"/>
      <c r="BO120" s="794"/>
      <c r="BP120" s="795"/>
      <c r="BQ120" s="847">
        <v>7296568</v>
      </c>
      <c r="BR120" s="828"/>
      <c r="BS120" s="828"/>
      <c r="BT120" s="828"/>
      <c r="BU120" s="828"/>
      <c r="BV120" s="828">
        <v>7119667</v>
      </c>
      <c r="BW120" s="828"/>
      <c r="BX120" s="828"/>
      <c r="BY120" s="828"/>
      <c r="BZ120" s="828"/>
      <c r="CA120" s="828">
        <v>7143889</v>
      </c>
      <c r="CB120" s="828"/>
      <c r="CC120" s="828"/>
      <c r="CD120" s="828"/>
      <c r="CE120" s="828"/>
      <c r="CF120" s="852">
        <v>20.3</v>
      </c>
      <c r="CG120" s="853"/>
      <c r="CH120" s="853"/>
      <c r="CI120" s="853"/>
      <c r="CJ120" s="853"/>
      <c r="CK120" s="854" t="s">
        <v>458</v>
      </c>
      <c r="CL120" s="838"/>
      <c r="CM120" s="838"/>
      <c r="CN120" s="838"/>
      <c r="CO120" s="839"/>
      <c r="CP120" s="858" t="s">
        <v>459</v>
      </c>
      <c r="CQ120" s="859"/>
      <c r="CR120" s="859"/>
      <c r="CS120" s="859"/>
      <c r="CT120" s="859"/>
      <c r="CU120" s="859"/>
      <c r="CV120" s="859"/>
      <c r="CW120" s="859"/>
      <c r="CX120" s="859"/>
      <c r="CY120" s="859"/>
      <c r="CZ120" s="859"/>
      <c r="DA120" s="859"/>
      <c r="DB120" s="859"/>
      <c r="DC120" s="859"/>
      <c r="DD120" s="859"/>
      <c r="DE120" s="859"/>
      <c r="DF120" s="860"/>
      <c r="DG120" s="847">
        <v>19549599</v>
      </c>
      <c r="DH120" s="828"/>
      <c r="DI120" s="828"/>
      <c r="DJ120" s="828"/>
      <c r="DK120" s="828"/>
      <c r="DL120" s="828">
        <v>18993675</v>
      </c>
      <c r="DM120" s="828"/>
      <c r="DN120" s="828"/>
      <c r="DO120" s="828"/>
      <c r="DP120" s="828"/>
      <c r="DQ120" s="828">
        <v>18303024</v>
      </c>
      <c r="DR120" s="828"/>
      <c r="DS120" s="828"/>
      <c r="DT120" s="828"/>
      <c r="DU120" s="828"/>
      <c r="DV120" s="829">
        <v>52.1</v>
      </c>
      <c r="DW120" s="829"/>
      <c r="DX120" s="829"/>
      <c r="DY120" s="829"/>
      <c r="DZ120" s="830"/>
    </row>
    <row r="121" spans="1:130" s="211" customFormat="1" ht="26.25" customHeight="1" x14ac:dyDescent="0.15">
      <c r="A121" s="806"/>
      <c r="B121" s="807"/>
      <c r="C121" s="849" t="s">
        <v>460</v>
      </c>
      <c r="D121" s="850"/>
      <c r="E121" s="850"/>
      <c r="F121" s="850"/>
      <c r="G121" s="850"/>
      <c r="H121" s="850"/>
      <c r="I121" s="850"/>
      <c r="J121" s="850"/>
      <c r="K121" s="850"/>
      <c r="L121" s="850"/>
      <c r="M121" s="850"/>
      <c r="N121" s="850"/>
      <c r="O121" s="850"/>
      <c r="P121" s="850"/>
      <c r="Q121" s="850"/>
      <c r="R121" s="850"/>
      <c r="S121" s="850"/>
      <c r="T121" s="850"/>
      <c r="U121" s="850"/>
      <c r="V121" s="850"/>
      <c r="W121" s="850"/>
      <c r="X121" s="850"/>
      <c r="Y121" s="850"/>
      <c r="Z121" s="851"/>
      <c r="AA121" s="765" t="s">
        <v>429</v>
      </c>
      <c r="AB121" s="766"/>
      <c r="AC121" s="766"/>
      <c r="AD121" s="766"/>
      <c r="AE121" s="767"/>
      <c r="AF121" s="768" t="s">
        <v>402</v>
      </c>
      <c r="AG121" s="766"/>
      <c r="AH121" s="766"/>
      <c r="AI121" s="766"/>
      <c r="AJ121" s="767"/>
      <c r="AK121" s="768" t="s">
        <v>402</v>
      </c>
      <c r="AL121" s="766"/>
      <c r="AM121" s="766"/>
      <c r="AN121" s="766"/>
      <c r="AO121" s="767"/>
      <c r="AP121" s="810" t="s">
        <v>402</v>
      </c>
      <c r="AQ121" s="811"/>
      <c r="AR121" s="811"/>
      <c r="AS121" s="811"/>
      <c r="AT121" s="812"/>
      <c r="AU121" s="869"/>
      <c r="AV121" s="870"/>
      <c r="AW121" s="870"/>
      <c r="AX121" s="870"/>
      <c r="AY121" s="871"/>
      <c r="AZ121" s="801" t="s">
        <v>461</v>
      </c>
      <c r="BA121" s="738"/>
      <c r="BB121" s="738"/>
      <c r="BC121" s="738"/>
      <c r="BD121" s="738"/>
      <c r="BE121" s="738"/>
      <c r="BF121" s="738"/>
      <c r="BG121" s="738"/>
      <c r="BH121" s="738"/>
      <c r="BI121" s="738"/>
      <c r="BJ121" s="738"/>
      <c r="BK121" s="738"/>
      <c r="BL121" s="738"/>
      <c r="BM121" s="738"/>
      <c r="BN121" s="738"/>
      <c r="BO121" s="738"/>
      <c r="BP121" s="739"/>
      <c r="BQ121" s="802">
        <v>9081942</v>
      </c>
      <c r="BR121" s="803"/>
      <c r="BS121" s="803"/>
      <c r="BT121" s="803"/>
      <c r="BU121" s="803"/>
      <c r="BV121" s="803">
        <v>8778604</v>
      </c>
      <c r="BW121" s="803"/>
      <c r="BX121" s="803"/>
      <c r="BY121" s="803"/>
      <c r="BZ121" s="803"/>
      <c r="CA121" s="803">
        <v>8518031</v>
      </c>
      <c r="CB121" s="803"/>
      <c r="CC121" s="803"/>
      <c r="CD121" s="803"/>
      <c r="CE121" s="803"/>
      <c r="CF121" s="861">
        <v>24.2</v>
      </c>
      <c r="CG121" s="862"/>
      <c r="CH121" s="862"/>
      <c r="CI121" s="862"/>
      <c r="CJ121" s="862"/>
      <c r="CK121" s="855"/>
      <c r="CL121" s="841"/>
      <c r="CM121" s="841"/>
      <c r="CN121" s="841"/>
      <c r="CO121" s="842"/>
      <c r="CP121" s="821" t="s">
        <v>395</v>
      </c>
      <c r="CQ121" s="822"/>
      <c r="CR121" s="822"/>
      <c r="CS121" s="822"/>
      <c r="CT121" s="822"/>
      <c r="CU121" s="822"/>
      <c r="CV121" s="822"/>
      <c r="CW121" s="822"/>
      <c r="CX121" s="822"/>
      <c r="CY121" s="822"/>
      <c r="CZ121" s="822"/>
      <c r="DA121" s="822"/>
      <c r="DB121" s="822"/>
      <c r="DC121" s="822"/>
      <c r="DD121" s="822"/>
      <c r="DE121" s="822"/>
      <c r="DF121" s="823"/>
      <c r="DG121" s="802">
        <v>1670069</v>
      </c>
      <c r="DH121" s="803"/>
      <c r="DI121" s="803"/>
      <c r="DJ121" s="803"/>
      <c r="DK121" s="803"/>
      <c r="DL121" s="803">
        <v>1705055</v>
      </c>
      <c r="DM121" s="803"/>
      <c r="DN121" s="803"/>
      <c r="DO121" s="803"/>
      <c r="DP121" s="803"/>
      <c r="DQ121" s="803">
        <v>1804051</v>
      </c>
      <c r="DR121" s="803"/>
      <c r="DS121" s="803"/>
      <c r="DT121" s="803"/>
      <c r="DU121" s="803"/>
      <c r="DV121" s="780">
        <v>5.0999999999999996</v>
      </c>
      <c r="DW121" s="780"/>
      <c r="DX121" s="780"/>
      <c r="DY121" s="780"/>
      <c r="DZ121" s="781"/>
    </row>
    <row r="122" spans="1:130" s="211" customFormat="1" ht="26.25" customHeight="1" x14ac:dyDescent="0.15">
      <c r="A122" s="806"/>
      <c r="B122" s="807"/>
      <c r="C122" s="801" t="s">
        <v>442</v>
      </c>
      <c r="D122" s="738"/>
      <c r="E122" s="738"/>
      <c r="F122" s="738"/>
      <c r="G122" s="738"/>
      <c r="H122" s="738"/>
      <c r="I122" s="738"/>
      <c r="J122" s="738"/>
      <c r="K122" s="738"/>
      <c r="L122" s="738"/>
      <c r="M122" s="738"/>
      <c r="N122" s="738"/>
      <c r="O122" s="738"/>
      <c r="P122" s="738"/>
      <c r="Q122" s="738"/>
      <c r="R122" s="738"/>
      <c r="S122" s="738"/>
      <c r="T122" s="738"/>
      <c r="U122" s="738"/>
      <c r="V122" s="738"/>
      <c r="W122" s="738"/>
      <c r="X122" s="738"/>
      <c r="Y122" s="738"/>
      <c r="Z122" s="739"/>
      <c r="AA122" s="765" t="s">
        <v>402</v>
      </c>
      <c r="AB122" s="766"/>
      <c r="AC122" s="766"/>
      <c r="AD122" s="766"/>
      <c r="AE122" s="767"/>
      <c r="AF122" s="768" t="s">
        <v>402</v>
      </c>
      <c r="AG122" s="766"/>
      <c r="AH122" s="766"/>
      <c r="AI122" s="766"/>
      <c r="AJ122" s="767"/>
      <c r="AK122" s="768" t="s">
        <v>402</v>
      </c>
      <c r="AL122" s="766"/>
      <c r="AM122" s="766"/>
      <c r="AN122" s="766"/>
      <c r="AO122" s="767"/>
      <c r="AP122" s="810" t="s">
        <v>402</v>
      </c>
      <c r="AQ122" s="811"/>
      <c r="AR122" s="811"/>
      <c r="AS122" s="811"/>
      <c r="AT122" s="812"/>
      <c r="AU122" s="869"/>
      <c r="AV122" s="870"/>
      <c r="AW122" s="870"/>
      <c r="AX122" s="870"/>
      <c r="AY122" s="871"/>
      <c r="AZ122" s="824" t="s">
        <v>462</v>
      </c>
      <c r="BA122" s="825"/>
      <c r="BB122" s="825"/>
      <c r="BC122" s="825"/>
      <c r="BD122" s="825"/>
      <c r="BE122" s="825"/>
      <c r="BF122" s="825"/>
      <c r="BG122" s="825"/>
      <c r="BH122" s="825"/>
      <c r="BI122" s="825"/>
      <c r="BJ122" s="825"/>
      <c r="BK122" s="825"/>
      <c r="BL122" s="825"/>
      <c r="BM122" s="825"/>
      <c r="BN122" s="825"/>
      <c r="BO122" s="825"/>
      <c r="BP122" s="826"/>
      <c r="BQ122" s="865">
        <v>84553103</v>
      </c>
      <c r="BR122" s="831"/>
      <c r="BS122" s="831"/>
      <c r="BT122" s="831"/>
      <c r="BU122" s="831"/>
      <c r="BV122" s="831">
        <v>85675821</v>
      </c>
      <c r="BW122" s="831"/>
      <c r="BX122" s="831"/>
      <c r="BY122" s="831"/>
      <c r="BZ122" s="831"/>
      <c r="CA122" s="831">
        <v>84458218</v>
      </c>
      <c r="CB122" s="831"/>
      <c r="CC122" s="831"/>
      <c r="CD122" s="831"/>
      <c r="CE122" s="831"/>
      <c r="CF122" s="832">
        <v>240.3</v>
      </c>
      <c r="CG122" s="833"/>
      <c r="CH122" s="833"/>
      <c r="CI122" s="833"/>
      <c r="CJ122" s="833"/>
      <c r="CK122" s="855"/>
      <c r="CL122" s="841"/>
      <c r="CM122" s="841"/>
      <c r="CN122" s="841"/>
      <c r="CO122" s="842"/>
      <c r="CP122" s="821" t="s">
        <v>397</v>
      </c>
      <c r="CQ122" s="822"/>
      <c r="CR122" s="822"/>
      <c r="CS122" s="822"/>
      <c r="CT122" s="822"/>
      <c r="CU122" s="822"/>
      <c r="CV122" s="822"/>
      <c r="CW122" s="822"/>
      <c r="CX122" s="822"/>
      <c r="CY122" s="822"/>
      <c r="CZ122" s="822"/>
      <c r="DA122" s="822"/>
      <c r="DB122" s="822"/>
      <c r="DC122" s="822"/>
      <c r="DD122" s="822"/>
      <c r="DE122" s="822"/>
      <c r="DF122" s="823"/>
      <c r="DG122" s="802">
        <v>944276</v>
      </c>
      <c r="DH122" s="803"/>
      <c r="DI122" s="803"/>
      <c r="DJ122" s="803"/>
      <c r="DK122" s="803"/>
      <c r="DL122" s="803">
        <v>904502</v>
      </c>
      <c r="DM122" s="803"/>
      <c r="DN122" s="803"/>
      <c r="DO122" s="803"/>
      <c r="DP122" s="803"/>
      <c r="DQ122" s="803">
        <v>872708</v>
      </c>
      <c r="DR122" s="803"/>
      <c r="DS122" s="803"/>
      <c r="DT122" s="803"/>
      <c r="DU122" s="803"/>
      <c r="DV122" s="780">
        <v>2.5</v>
      </c>
      <c r="DW122" s="780"/>
      <c r="DX122" s="780"/>
      <c r="DY122" s="780"/>
      <c r="DZ122" s="781"/>
    </row>
    <row r="123" spans="1:130" s="211" customFormat="1" ht="26.25" customHeight="1" x14ac:dyDescent="0.15">
      <c r="A123" s="806"/>
      <c r="B123" s="807"/>
      <c r="C123" s="801" t="s">
        <v>448</v>
      </c>
      <c r="D123" s="738"/>
      <c r="E123" s="738"/>
      <c r="F123" s="738"/>
      <c r="G123" s="738"/>
      <c r="H123" s="738"/>
      <c r="I123" s="738"/>
      <c r="J123" s="738"/>
      <c r="K123" s="738"/>
      <c r="L123" s="738"/>
      <c r="M123" s="738"/>
      <c r="N123" s="738"/>
      <c r="O123" s="738"/>
      <c r="P123" s="738"/>
      <c r="Q123" s="738"/>
      <c r="R123" s="738"/>
      <c r="S123" s="738"/>
      <c r="T123" s="738"/>
      <c r="U123" s="738"/>
      <c r="V123" s="738"/>
      <c r="W123" s="738"/>
      <c r="X123" s="738"/>
      <c r="Y123" s="738"/>
      <c r="Z123" s="739"/>
      <c r="AA123" s="765" t="s">
        <v>402</v>
      </c>
      <c r="AB123" s="766"/>
      <c r="AC123" s="766"/>
      <c r="AD123" s="766"/>
      <c r="AE123" s="767"/>
      <c r="AF123" s="768" t="s">
        <v>402</v>
      </c>
      <c r="AG123" s="766"/>
      <c r="AH123" s="766"/>
      <c r="AI123" s="766"/>
      <c r="AJ123" s="767"/>
      <c r="AK123" s="768" t="s">
        <v>429</v>
      </c>
      <c r="AL123" s="766"/>
      <c r="AM123" s="766"/>
      <c r="AN123" s="766"/>
      <c r="AO123" s="767"/>
      <c r="AP123" s="810" t="s">
        <v>402</v>
      </c>
      <c r="AQ123" s="811"/>
      <c r="AR123" s="811"/>
      <c r="AS123" s="811"/>
      <c r="AT123" s="812"/>
      <c r="AU123" s="872"/>
      <c r="AV123" s="873"/>
      <c r="AW123" s="873"/>
      <c r="AX123" s="873"/>
      <c r="AY123" s="873"/>
      <c r="AZ123" s="235" t="s">
        <v>180</v>
      </c>
      <c r="BA123" s="235"/>
      <c r="BB123" s="235"/>
      <c r="BC123" s="235"/>
      <c r="BD123" s="235"/>
      <c r="BE123" s="235"/>
      <c r="BF123" s="235"/>
      <c r="BG123" s="235"/>
      <c r="BH123" s="235"/>
      <c r="BI123" s="235"/>
      <c r="BJ123" s="235"/>
      <c r="BK123" s="235"/>
      <c r="BL123" s="235"/>
      <c r="BM123" s="235"/>
      <c r="BN123" s="235"/>
      <c r="BO123" s="863" t="s">
        <v>463</v>
      </c>
      <c r="BP123" s="864"/>
      <c r="BQ123" s="818">
        <v>100931613</v>
      </c>
      <c r="BR123" s="819"/>
      <c r="BS123" s="819"/>
      <c r="BT123" s="819"/>
      <c r="BU123" s="819"/>
      <c r="BV123" s="819">
        <v>101574092</v>
      </c>
      <c r="BW123" s="819"/>
      <c r="BX123" s="819"/>
      <c r="BY123" s="819"/>
      <c r="BZ123" s="819"/>
      <c r="CA123" s="819">
        <v>100120138</v>
      </c>
      <c r="CB123" s="819"/>
      <c r="CC123" s="819"/>
      <c r="CD123" s="819"/>
      <c r="CE123" s="819"/>
      <c r="CF123" s="734"/>
      <c r="CG123" s="735"/>
      <c r="CH123" s="735"/>
      <c r="CI123" s="735"/>
      <c r="CJ123" s="820"/>
      <c r="CK123" s="855"/>
      <c r="CL123" s="841"/>
      <c r="CM123" s="841"/>
      <c r="CN123" s="841"/>
      <c r="CO123" s="842"/>
      <c r="CP123" s="821" t="s">
        <v>393</v>
      </c>
      <c r="CQ123" s="822"/>
      <c r="CR123" s="822"/>
      <c r="CS123" s="822"/>
      <c r="CT123" s="822"/>
      <c r="CU123" s="822"/>
      <c r="CV123" s="822"/>
      <c r="CW123" s="822"/>
      <c r="CX123" s="822"/>
      <c r="CY123" s="822"/>
      <c r="CZ123" s="822"/>
      <c r="DA123" s="822"/>
      <c r="DB123" s="822"/>
      <c r="DC123" s="822"/>
      <c r="DD123" s="822"/>
      <c r="DE123" s="822"/>
      <c r="DF123" s="823"/>
      <c r="DG123" s="765">
        <v>14330</v>
      </c>
      <c r="DH123" s="766"/>
      <c r="DI123" s="766"/>
      <c r="DJ123" s="766"/>
      <c r="DK123" s="767"/>
      <c r="DL123" s="768">
        <v>7214</v>
      </c>
      <c r="DM123" s="766"/>
      <c r="DN123" s="766"/>
      <c r="DO123" s="766"/>
      <c r="DP123" s="767"/>
      <c r="DQ123" s="768">
        <v>7214</v>
      </c>
      <c r="DR123" s="766"/>
      <c r="DS123" s="766"/>
      <c r="DT123" s="766"/>
      <c r="DU123" s="767"/>
      <c r="DV123" s="810">
        <v>0</v>
      </c>
      <c r="DW123" s="811"/>
      <c r="DX123" s="811"/>
      <c r="DY123" s="811"/>
      <c r="DZ123" s="812"/>
    </row>
    <row r="124" spans="1:130" s="211" customFormat="1" ht="26.25" customHeight="1" thickBot="1" x14ac:dyDescent="0.2">
      <c r="A124" s="806"/>
      <c r="B124" s="807"/>
      <c r="C124" s="801" t="s">
        <v>451</v>
      </c>
      <c r="D124" s="738"/>
      <c r="E124" s="738"/>
      <c r="F124" s="738"/>
      <c r="G124" s="738"/>
      <c r="H124" s="738"/>
      <c r="I124" s="738"/>
      <c r="J124" s="738"/>
      <c r="K124" s="738"/>
      <c r="L124" s="738"/>
      <c r="M124" s="738"/>
      <c r="N124" s="738"/>
      <c r="O124" s="738"/>
      <c r="P124" s="738"/>
      <c r="Q124" s="738"/>
      <c r="R124" s="738"/>
      <c r="S124" s="738"/>
      <c r="T124" s="738"/>
      <c r="U124" s="738"/>
      <c r="V124" s="738"/>
      <c r="W124" s="738"/>
      <c r="X124" s="738"/>
      <c r="Y124" s="738"/>
      <c r="Z124" s="739"/>
      <c r="AA124" s="765" t="s">
        <v>402</v>
      </c>
      <c r="AB124" s="766"/>
      <c r="AC124" s="766"/>
      <c r="AD124" s="766"/>
      <c r="AE124" s="767"/>
      <c r="AF124" s="768" t="s">
        <v>464</v>
      </c>
      <c r="AG124" s="766"/>
      <c r="AH124" s="766"/>
      <c r="AI124" s="766"/>
      <c r="AJ124" s="767"/>
      <c r="AK124" s="768" t="s">
        <v>402</v>
      </c>
      <c r="AL124" s="766"/>
      <c r="AM124" s="766"/>
      <c r="AN124" s="766"/>
      <c r="AO124" s="767"/>
      <c r="AP124" s="810" t="s">
        <v>123</v>
      </c>
      <c r="AQ124" s="811"/>
      <c r="AR124" s="811"/>
      <c r="AS124" s="811"/>
      <c r="AT124" s="812"/>
      <c r="AU124" s="813" t="s">
        <v>465</v>
      </c>
      <c r="AV124" s="814"/>
      <c r="AW124" s="814"/>
      <c r="AX124" s="814"/>
      <c r="AY124" s="814"/>
      <c r="AZ124" s="814"/>
      <c r="BA124" s="814"/>
      <c r="BB124" s="814"/>
      <c r="BC124" s="814"/>
      <c r="BD124" s="814"/>
      <c r="BE124" s="814"/>
      <c r="BF124" s="814"/>
      <c r="BG124" s="814"/>
      <c r="BH124" s="814"/>
      <c r="BI124" s="814"/>
      <c r="BJ124" s="814"/>
      <c r="BK124" s="814"/>
      <c r="BL124" s="814"/>
      <c r="BM124" s="814"/>
      <c r="BN124" s="814"/>
      <c r="BO124" s="814"/>
      <c r="BP124" s="815"/>
      <c r="BQ124" s="816">
        <v>51.6</v>
      </c>
      <c r="BR124" s="817"/>
      <c r="BS124" s="817"/>
      <c r="BT124" s="817"/>
      <c r="BU124" s="817"/>
      <c r="BV124" s="817">
        <v>53</v>
      </c>
      <c r="BW124" s="817"/>
      <c r="BX124" s="817"/>
      <c r="BY124" s="817"/>
      <c r="BZ124" s="817"/>
      <c r="CA124" s="817">
        <v>55.7</v>
      </c>
      <c r="CB124" s="817"/>
      <c r="CC124" s="817"/>
      <c r="CD124" s="817"/>
      <c r="CE124" s="817"/>
      <c r="CF124" s="712"/>
      <c r="CG124" s="713"/>
      <c r="CH124" s="713"/>
      <c r="CI124" s="713"/>
      <c r="CJ124" s="848"/>
      <c r="CK124" s="856"/>
      <c r="CL124" s="856"/>
      <c r="CM124" s="856"/>
      <c r="CN124" s="856"/>
      <c r="CO124" s="857"/>
      <c r="CP124" s="821" t="s">
        <v>466</v>
      </c>
      <c r="CQ124" s="822"/>
      <c r="CR124" s="822"/>
      <c r="CS124" s="822"/>
      <c r="CT124" s="822"/>
      <c r="CU124" s="822"/>
      <c r="CV124" s="822"/>
      <c r="CW124" s="822"/>
      <c r="CX124" s="822"/>
      <c r="CY124" s="822"/>
      <c r="CZ124" s="822"/>
      <c r="DA124" s="822"/>
      <c r="DB124" s="822"/>
      <c r="DC124" s="822"/>
      <c r="DD124" s="822"/>
      <c r="DE124" s="822"/>
      <c r="DF124" s="823"/>
      <c r="DG124" s="749" t="s">
        <v>123</v>
      </c>
      <c r="DH124" s="750"/>
      <c r="DI124" s="750"/>
      <c r="DJ124" s="750"/>
      <c r="DK124" s="751"/>
      <c r="DL124" s="752" t="s">
        <v>402</v>
      </c>
      <c r="DM124" s="750"/>
      <c r="DN124" s="750"/>
      <c r="DO124" s="750"/>
      <c r="DP124" s="751"/>
      <c r="DQ124" s="752" t="s">
        <v>402</v>
      </c>
      <c r="DR124" s="750"/>
      <c r="DS124" s="750"/>
      <c r="DT124" s="750"/>
      <c r="DU124" s="751"/>
      <c r="DV124" s="834" t="s">
        <v>402</v>
      </c>
      <c r="DW124" s="835"/>
      <c r="DX124" s="835"/>
      <c r="DY124" s="835"/>
      <c r="DZ124" s="836"/>
    </row>
    <row r="125" spans="1:130" s="211" customFormat="1" ht="26.25" customHeight="1" x14ac:dyDescent="0.15">
      <c r="A125" s="806"/>
      <c r="B125" s="807"/>
      <c r="C125" s="801" t="s">
        <v>453</v>
      </c>
      <c r="D125" s="738"/>
      <c r="E125" s="738"/>
      <c r="F125" s="738"/>
      <c r="G125" s="738"/>
      <c r="H125" s="738"/>
      <c r="I125" s="738"/>
      <c r="J125" s="738"/>
      <c r="K125" s="738"/>
      <c r="L125" s="738"/>
      <c r="M125" s="738"/>
      <c r="N125" s="738"/>
      <c r="O125" s="738"/>
      <c r="P125" s="738"/>
      <c r="Q125" s="738"/>
      <c r="R125" s="738"/>
      <c r="S125" s="738"/>
      <c r="T125" s="738"/>
      <c r="U125" s="738"/>
      <c r="V125" s="738"/>
      <c r="W125" s="738"/>
      <c r="X125" s="738"/>
      <c r="Y125" s="738"/>
      <c r="Z125" s="739"/>
      <c r="AA125" s="765" t="s">
        <v>123</v>
      </c>
      <c r="AB125" s="766"/>
      <c r="AC125" s="766"/>
      <c r="AD125" s="766"/>
      <c r="AE125" s="767"/>
      <c r="AF125" s="768" t="s">
        <v>402</v>
      </c>
      <c r="AG125" s="766"/>
      <c r="AH125" s="766"/>
      <c r="AI125" s="766"/>
      <c r="AJ125" s="767"/>
      <c r="AK125" s="768" t="s">
        <v>123</v>
      </c>
      <c r="AL125" s="766"/>
      <c r="AM125" s="766"/>
      <c r="AN125" s="766"/>
      <c r="AO125" s="767"/>
      <c r="AP125" s="810" t="s">
        <v>402</v>
      </c>
      <c r="AQ125" s="811"/>
      <c r="AR125" s="811"/>
      <c r="AS125" s="811"/>
      <c r="AT125" s="812"/>
      <c r="AU125" s="233"/>
      <c r="AV125" s="234"/>
      <c r="AW125" s="234"/>
      <c r="AX125" s="234"/>
      <c r="AY125" s="234"/>
      <c r="AZ125" s="234"/>
      <c r="BA125" s="234"/>
      <c r="BB125" s="234"/>
      <c r="BC125" s="234"/>
      <c r="BD125" s="234"/>
      <c r="BE125" s="234"/>
      <c r="BF125" s="234"/>
      <c r="BG125" s="234"/>
      <c r="BH125" s="234"/>
      <c r="BI125" s="234"/>
      <c r="BJ125" s="234"/>
      <c r="BK125" s="234"/>
      <c r="BL125" s="234"/>
      <c r="BM125" s="234"/>
      <c r="BN125" s="234"/>
      <c r="BO125" s="234"/>
      <c r="BP125" s="234"/>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837" t="s">
        <v>467</v>
      </c>
      <c r="CL125" s="838"/>
      <c r="CM125" s="838"/>
      <c r="CN125" s="838"/>
      <c r="CO125" s="839"/>
      <c r="CP125" s="846" t="s">
        <v>468</v>
      </c>
      <c r="CQ125" s="794"/>
      <c r="CR125" s="794"/>
      <c r="CS125" s="794"/>
      <c r="CT125" s="794"/>
      <c r="CU125" s="794"/>
      <c r="CV125" s="794"/>
      <c r="CW125" s="794"/>
      <c r="CX125" s="794"/>
      <c r="CY125" s="794"/>
      <c r="CZ125" s="794"/>
      <c r="DA125" s="794"/>
      <c r="DB125" s="794"/>
      <c r="DC125" s="794"/>
      <c r="DD125" s="794"/>
      <c r="DE125" s="794"/>
      <c r="DF125" s="795"/>
      <c r="DG125" s="847" t="s">
        <v>123</v>
      </c>
      <c r="DH125" s="828"/>
      <c r="DI125" s="828"/>
      <c r="DJ125" s="828"/>
      <c r="DK125" s="828"/>
      <c r="DL125" s="828" t="s">
        <v>402</v>
      </c>
      <c r="DM125" s="828"/>
      <c r="DN125" s="828"/>
      <c r="DO125" s="828"/>
      <c r="DP125" s="828"/>
      <c r="DQ125" s="828" t="s">
        <v>402</v>
      </c>
      <c r="DR125" s="828"/>
      <c r="DS125" s="828"/>
      <c r="DT125" s="828"/>
      <c r="DU125" s="828"/>
      <c r="DV125" s="829" t="s">
        <v>464</v>
      </c>
      <c r="DW125" s="829"/>
      <c r="DX125" s="829"/>
      <c r="DY125" s="829"/>
      <c r="DZ125" s="830"/>
    </row>
    <row r="126" spans="1:130" s="211" customFormat="1" ht="26.25" customHeight="1" thickBot="1" x14ac:dyDescent="0.2">
      <c r="A126" s="806"/>
      <c r="B126" s="807"/>
      <c r="C126" s="801" t="s">
        <v>455</v>
      </c>
      <c r="D126" s="738"/>
      <c r="E126" s="738"/>
      <c r="F126" s="738"/>
      <c r="G126" s="738"/>
      <c r="H126" s="738"/>
      <c r="I126" s="738"/>
      <c r="J126" s="738"/>
      <c r="K126" s="738"/>
      <c r="L126" s="738"/>
      <c r="M126" s="738"/>
      <c r="N126" s="738"/>
      <c r="O126" s="738"/>
      <c r="P126" s="738"/>
      <c r="Q126" s="738"/>
      <c r="R126" s="738"/>
      <c r="S126" s="738"/>
      <c r="T126" s="738"/>
      <c r="U126" s="738"/>
      <c r="V126" s="738"/>
      <c r="W126" s="738"/>
      <c r="X126" s="738"/>
      <c r="Y126" s="738"/>
      <c r="Z126" s="739"/>
      <c r="AA126" s="765">
        <v>3950</v>
      </c>
      <c r="AB126" s="766"/>
      <c r="AC126" s="766"/>
      <c r="AD126" s="766"/>
      <c r="AE126" s="767"/>
      <c r="AF126" s="768">
        <v>3950</v>
      </c>
      <c r="AG126" s="766"/>
      <c r="AH126" s="766"/>
      <c r="AI126" s="766"/>
      <c r="AJ126" s="767"/>
      <c r="AK126" s="768">
        <v>3950</v>
      </c>
      <c r="AL126" s="766"/>
      <c r="AM126" s="766"/>
      <c r="AN126" s="766"/>
      <c r="AO126" s="767"/>
      <c r="AP126" s="810">
        <v>0</v>
      </c>
      <c r="AQ126" s="811"/>
      <c r="AR126" s="811"/>
      <c r="AS126" s="811"/>
      <c r="AT126" s="812"/>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840"/>
      <c r="CL126" s="841"/>
      <c r="CM126" s="841"/>
      <c r="CN126" s="841"/>
      <c r="CO126" s="842"/>
      <c r="CP126" s="801" t="s">
        <v>469</v>
      </c>
      <c r="CQ126" s="738"/>
      <c r="CR126" s="738"/>
      <c r="CS126" s="738"/>
      <c r="CT126" s="738"/>
      <c r="CU126" s="738"/>
      <c r="CV126" s="738"/>
      <c r="CW126" s="738"/>
      <c r="CX126" s="738"/>
      <c r="CY126" s="738"/>
      <c r="CZ126" s="738"/>
      <c r="DA126" s="738"/>
      <c r="DB126" s="738"/>
      <c r="DC126" s="738"/>
      <c r="DD126" s="738"/>
      <c r="DE126" s="738"/>
      <c r="DF126" s="739"/>
      <c r="DG126" s="802" t="s">
        <v>402</v>
      </c>
      <c r="DH126" s="803"/>
      <c r="DI126" s="803"/>
      <c r="DJ126" s="803"/>
      <c r="DK126" s="803"/>
      <c r="DL126" s="803" t="s">
        <v>123</v>
      </c>
      <c r="DM126" s="803"/>
      <c r="DN126" s="803"/>
      <c r="DO126" s="803"/>
      <c r="DP126" s="803"/>
      <c r="DQ126" s="803" t="s">
        <v>402</v>
      </c>
      <c r="DR126" s="803"/>
      <c r="DS126" s="803"/>
      <c r="DT126" s="803"/>
      <c r="DU126" s="803"/>
      <c r="DV126" s="780" t="s">
        <v>123</v>
      </c>
      <c r="DW126" s="780"/>
      <c r="DX126" s="780"/>
      <c r="DY126" s="780"/>
      <c r="DZ126" s="781"/>
    </row>
    <row r="127" spans="1:130" s="211" customFormat="1" ht="26.25" customHeight="1" x14ac:dyDescent="0.15">
      <c r="A127" s="808"/>
      <c r="B127" s="809"/>
      <c r="C127" s="824" t="s">
        <v>470</v>
      </c>
      <c r="D127" s="825"/>
      <c r="E127" s="825"/>
      <c r="F127" s="825"/>
      <c r="G127" s="825"/>
      <c r="H127" s="825"/>
      <c r="I127" s="825"/>
      <c r="J127" s="825"/>
      <c r="K127" s="825"/>
      <c r="L127" s="825"/>
      <c r="M127" s="825"/>
      <c r="N127" s="825"/>
      <c r="O127" s="825"/>
      <c r="P127" s="825"/>
      <c r="Q127" s="825"/>
      <c r="R127" s="825"/>
      <c r="S127" s="825"/>
      <c r="T127" s="825"/>
      <c r="U127" s="825"/>
      <c r="V127" s="825"/>
      <c r="W127" s="825"/>
      <c r="X127" s="825"/>
      <c r="Y127" s="825"/>
      <c r="Z127" s="826"/>
      <c r="AA127" s="765">
        <v>45006</v>
      </c>
      <c r="AB127" s="766"/>
      <c r="AC127" s="766"/>
      <c r="AD127" s="766"/>
      <c r="AE127" s="767"/>
      <c r="AF127" s="768">
        <v>46566</v>
      </c>
      <c r="AG127" s="766"/>
      <c r="AH127" s="766"/>
      <c r="AI127" s="766"/>
      <c r="AJ127" s="767"/>
      <c r="AK127" s="768">
        <v>21073</v>
      </c>
      <c r="AL127" s="766"/>
      <c r="AM127" s="766"/>
      <c r="AN127" s="766"/>
      <c r="AO127" s="767"/>
      <c r="AP127" s="810">
        <v>0.1</v>
      </c>
      <c r="AQ127" s="811"/>
      <c r="AR127" s="811"/>
      <c r="AS127" s="811"/>
      <c r="AT127" s="812"/>
      <c r="AU127" s="214"/>
      <c r="AV127" s="214"/>
      <c r="AW127" s="214"/>
      <c r="AX127" s="827" t="s">
        <v>471</v>
      </c>
      <c r="AY127" s="798"/>
      <c r="AZ127" s="798"/>
      <c r="BA127" s="798"/>
      <c r="BB127" s="798"/>
      <c r="BC127" s="798"/>
      <c r="BD127" s="798"/>
      <c r="BE127" s="799"/>
      <c r="BF127" s="797" t="s">
        <v>472</v>
      </c>
      <c r="BG127" s="798"/>
      <c r="BH127" s="798"/>
      <c r="BI127" s="798"/>
      <c r="BJ127" s="798"/>
      <c r="BK127" s="798"/>
      <c r="BL127" s="799"/>
      <c r="BM127" s="797" t="s">
        <v>473</v>
      </c>
      <c r="BN127" s="798"/>
      <c r="BO127" s="798"/>
      <c r="BP127" s="798"/>
      <c r="BQ127" s="798"/>
      <c r="BR127" s="798"/>
      <c r="BS127" s="799"/>
      <c r="BT127" s="797" t="s">
        <v>474</v>
      </c>
      <c r="BU127" s="798"/>
      <c r="BV127" s="798"/>
      <c r="BW127" s="798"/>
      <c r="BX127" s="798"/>
      <c r="BY127" s="798"/>
      <c r="BZ127" s="800"/>
      <c r="CA127" s="214"/>
      <c r="CB127" s="214"/>
      <c r="CC127" s="214"/>
      <c r="CD127" s="237"/>
      <c r="CE127" s="237"/>
      <c r="CF127" s="237"/>
      <c r="CG127" s="214"/>
      <c r="CH127" s="214"/>
      <c r="CI127" s="214"/>
      <c r="CJ127" s="236"/>
      <c r="CK127" s="840"/>
      <c r="CL127" s="841"/>
      <c r="CM127" s="841"/>
      <c r="CN127" s="841"/>
      <c r="CO127" s="842"/>
      <c r="CP127" s="801" t="s">
        <v>475</v>
      </c>
      <c r="CQ127" s="738"/>
      <c r="CR127" s="738"/>
      <c r="CS127" s="738"/>
      <c r="CT127" s="738"/>
      <c r="CU127" s="738"/>
      <c r="CV127" s="738"/>
      <c r="CW127" s="738"/>
      <c r="CX127" s="738"/>
      <c r="CY127" s="738"/>
      <c r="CZ127" s="738"/>
      <c r="DA127" s="738"/>
      <c r="DB127" s="738"/>
      <c r="DC127" s="738"/>
      <c r="DD127" s="738"/>
      <c r="DE127" s="738"/>
      <c r="DF127" s="739"/>
      <c r="DG127" s="802" t="s">
        <v>402</v>
      </c>
      <c r="DH127" s="803"/>
      <c r="DI127" s="803"/>
      <c r="DJ127" s="803"/>
      <c r="DK127" s="803"/>
      <c r="DL127" s="803" t="s">
        <v>402</v>
      </c>
      <c r="DM127" s="803"/>
      <c r="DN127" s="803"/>
      <c r="DO127" s="803"/>
      <c r="DP127" s="803"/>
      <c r="DQ127" s="803" t="s">
        <v>402</v>
      </c>
      <c r="DR127" s="803"/>
      <c r="DS127" s="803"/>
      <c r="DT127" s="803"/>
      <c r="DU127" s="803"/>
      <c r="DV127" s="780" t="s">
        <v>123</v>
      </c>
      <c r="DW127" s="780"/>
      <c r="DX127" s="780"/>
      <c r="DY127" s="780"/>
      <c r="DZ127" s="781"/>
    </row>
    <row r="128" spans="1:130" s="211" customFormat="1" ht="26.25" customHeight="1" thickBot="1" x14ac:dyDescent="0.2">
      <c r="A128" s="782" t="s">
        <v>476</v>
      </c>
      <c r="B128" s="783"/>
      <c r="C128" s="783"/>
      <c r="D128" s="783"/>
      <c r="E128" s="783"/>
      <c r="F128" s="783"/>
      <c r="G128" s="783"/>
      <c r="H128" s="783"/>
      <c r="I128" s="783"/>
      <c r="J128" s="783"/>
      <c r="K128" s="783"/>
      <c r="L128" s="783"/>
      <c r="M128" s="783"/>
      <c r="N128" s="783"/>
      <c r="O128" s="783"/>
      <c r="P128" s="783"/>
      <c r="Q128" s="783"/>
      <c r="R128" s="783"/>
      <c r="S128" s="783"/>
      <c r="T128" s="783"/>
      <c r="U128" s="783"/>
      <c r="V128" s="783"/>
      <c r="W128" s="784" t="s">
        <v>477</v>
      </c>
      <c r="X128" s="784"/>
      <c r="Y128" s="784"/>
      <c r="Z128" s="785"/>
      <c r="AA128" s="786">
        <v>1142755</v>
      </c>
      <c r="AB128" s="787"/>
      <c r="AC128" s="787"/>
      <c r="AD128" s="787"/>
      <c r="AE128" s="788"/>
      <c r="AF128" s="789">
        <v>1072417</v>
      </c>
      <c r="AG128" s="787"/>
      <c r="AH128" s="787"/>
      <c r="AI128" s="787"/>
      <c r="AJ128" s="788"/>
      <c r="AK128" s="789">
        <v>1023792</v>
      </c>
      <c r="AL128" s="787"/>
      <c r="AM128" s="787"/>
      <c r="AN128" s="787"/>
      <c r="AO128" s="788"/>
      <c r="AP128" s="790"/>
      <c r="AQ128" s="791"/>
      <c r="AR128" s="791"/>
      <c r="AS128" s="791"/>
      <c r="AT128" s="792"/>
      <c r="AU128" s="214"/>
      <c r="AV128" s="214"/>
      <c r="AW128" s="214"/>
      <c r="AX128" s="793" t="s">
        <v>478</v>
      </c>
      <c r="AY128" s="794"/>
      <c r="AZ128" s="794"/>
      <c r="BA128" s="794"/>
      <c r="BB128" s="794"/>
      <c r="BC128" s="794"/>
      <c r="BD128" s="794"/>
      <c r="BE128" s="795"/>
      <c r="BF128" s="772" t="s">
        <v>123</v>
      </c>
      <c r="BG128" s="773"/>
      <c r="BH128" s="773"/>
      <c r="BI128" s="773"/>
      <c r="BJ128" s="773"/>
      <c r="BK128" s="773"/>
      <c r="BL128" s="796"/>
      <c r="BM128" s="772">
        <v>11.4</v>
      </c>
      <c r="BN128" s="773"/>
      <c r="BO128" s="773"/>
      <c r="BP128" s="773"/>
      <c r="BQ128" s="773"/>
      <c r="BR128" s="773"/>
      <c r="BS128" s="796"/>
      <c r="BT128" s="772">
        <v>20</v>
      </c>
      <c r="BU128" s="773"/>
      <c r="BV128" s="773"/>
      <c r="BW128" s="773"/>
      <c r="BX128" s="773"/>
      <c r="BY128" s="773"/>
      <c r="BZ128" s="774"/>
      <c r="CA128" s="237"/>
      <c r="CB128" s="237"/>
      <c r="CC128" s="237"/>
      <c r="CD128" s="237"/>
      <c r="CE128" s="237"/>
      <c r="CF128" s="237"/>
      <c r="CG128" s="214"/>
      <c r="CH128" s="214"/>
      <c r="CI128" s="214"/>
      <c r="CJ128" s="236"/>
      <c r="CK128" s="843"/>
      <c r="CL128" s="844"/>
      <c r="CM128" s="844"/>
      <c r="CN128" s="844"/>
      <c r="CO128" s="845"/>
      <c r="CP128" s="775" t="s">
        <v>479</v>
      </c>
      <c r="CQ128" s="716"/>
      <c r="CR128" s="716"/>
      <c r="CS128" s="716"/>
      <c r="CT128" s="716"/>
      <c r="CU128" s="716"/>
      <c r="CV128" s="716"/>
      <c r="CW128" s="716"/>
      <c r="CX128" s="716"/>
      <c r="CY128" s="716"/>
      <c r="CZ128" s="716"/>
      <c r="DA128" s="716"/>
      <c r="DB128" s="716"/>
      <c r="DC128" s="716"/>
      <c r="DD128" s="716"/>
      <c r="DE128" s="716"/>
      <c r="DF128" s="717"/>
      <c r="DG128" s="776" t="s">
        <v>402</v>
      </c>
      <c r="DH128" s="777"/>
      <c r="DI128" s="777"/>
      <c r="DJ128" s="777"/>
      <c r="DK128" s="777"/>
      <c r="DL128" s="777" t="s">
        <v>123</v>
      </c>
      <c r="DM128" s="777"/>
      <c r="DN128" s="777"/>
      <c r="DO128" s="777"/>
      <c r="DP128" s="777"/>
      <c r="DQ128" s="777" t="s">
        <v>402</v>
      </c>
      <c r="DR128" s="777"/>
      <c r="DS128" s="777"/>
      <c r="DT128" s="777"/>
      <c r="DU128" s="777"/>
      <c r="DV128" s="778" t="s">
        <v>402</v>
      </c>
      <c r="DW128" s="778"/>
      <c r="DX128" s="778"/>
      <c r="DY128" s="778"/>
      <c r="DZ128" s="779"/>
    </row>
    <row r="129" spans="1:131" s="211" customFormat="1" ht="26.25" customHeight="1" x14ac:dyDescent="0.15">
      <c r="A129" s="760" t="s">
        <v>101</v>
      </c>
      <c r="B129" s="761"/>
      <c r="C129" s="761"/>
      <c r="D129" s="761"/>
      <c r="E129" s="761"/>
      <c r="F129" s="761"/>
      <c r="G129" s="761"/>
      <c r="H129" s="761"/>
      <c r="I129" s="761"/>
      <c r="J129" s="761"/>
      <c r="K129" s="761"/>
      <c r="L129" s="761"/>
      <c r="M129" s="761"/>
      <c r="N129" s="761"/>
      <c r="O129" s="761"/>
      <c r="P129" s="761"/>
      <c r="Q129" s="761"/>
      <c r="R129" s="761"/>
      <c r="S129" s="761"/>
      <c r="T129" s="761"/>
      <c r="U129" s="761"/>
      <c r="V129" s="761"/>
      <c r="W129" s="762" t="s">
        <v>480</v>
      </c>
      <c r="X129" s="763"/>
      <c r="Y129" s="763"/>
      <c r="Z129" s="764"/>
      <c r="AA129" s="765">
        <v>43300451</v>
      </c>
      <c r="AB129" s="766"/>
      <c r="AC129" s="766"/>
      <c r="AD129" s="766"/>
      <c r="AE129" s="767"/>
      <c r="AF129" s="768">
        <v>42384860</v>
      </c>
      <c r="AG129" s="766"/>
      <c r="AH129" s="766"/>
      <c r="AI129" s="766"/>
      <c r="AJ129" s="767"/>
      <c r="AK129" s="768">
        <v>42324533</v>
      </c>
      <c r="AL129" s="766"/>
      <c r="AM129" s="766"/>
      <c r="AN129" s="766"/>
      <c r="AO129" s="767"/>
      <c r="AP129" s="769"/>
      <c r="AQ129" s="770"/>
      <c r="AR129" s="770"/>
      <c r="AS129" s="770"/>
      <c r="AT129" s="771"/>
      <c r="AU129" s="215"/>
      <c r="AV129" s="215"/>
      <c r="AW129" s="215"/>
      <c r="AX129" s="737" t="s">
        <v>481</v>
      </c>
      <c r="AY129" s="738"/>
      <c r="AZ129" s="738"/>
      <c r="BA129" s="738"/>
      <c r="BB129" s="738"/>
      <c r="BC129" s="738"/>
      <c r="BD129" s="738"/>
      <c r="BE129" s="739"/>
      <c r="BF129" s="756" t="s">
        <v>402</v>
      </c>
      <c r="BG129" s="757"/>
      <c r="BH129" s="757"/>
      <c r="BI129" s="757"/>
      <c r="BJ129" s="757"/>
      <c r="BK129" s="757"/>
      <c r="BL129" s="758"/>
      <c r="BM129" s="756">
        <v>16.399999999999999</v>
      </c>
      <c r="BN129" s="757"/>
      <c r="BO129" s="757"/>
      <c r="BP129" s="757"/>
      <c r="BQ129" s="757"/>
      <c r="BR129" s="757"/>
      <c r="BS129" s="758"/>
      <c r="BT129" s="756">
        <v>30</v>
      </c>
      <c r="BU129" s="757"/>
      <c r="BV129" s="757"/>
      <c r="BW129" s="757"/>
      <c r="BX129" s="757"/>
      <c r="BY129" s="757"/>
      <c r="BZ129" s="759"/>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1" customFormat="1" ht="26.25" customHeight="1" x14ac:dyDescent="0.15">
      <c r="A130" s="760" t="s">
        <v>482</v>
      </c>
      <c r="B130" s="761"/>
      <c r="C130" s="761"/>
      <c r="D130" s="761"/>
      <c r="E130" s="761"/>
      <c r="F130" s="761"/>
      <c r="G130" s="761"/>
      <c r="H130" s="761"/>
      <c r="I130" s="761"/>
      <c r="J130" s="761"/>
      <c r="K130" s="761"/>
      <c r="L130" s="761"/>
      <c r="M130" s="761"/>
      <c r="N130" s="761"/>
      <c r="O130" s="761"/>
      <c r="P130" s="761"/>
      <c r="Q130" s="761"/>
      <c r="R130" s="761"/>
      <c r="S130" s="761"/>
      <c r="T130" s="761"/>
      <c r="U130" s="761"/>
      <c r="V130" s="761"/>
      <c r="W130" s="762" t="s">
        <v>483</v>
      </c>
      <c r="X130" s="763"/>
      <c r="Y130" s="763"/>
      <c r="Z130" s="764"/>
      <c r="AA130" s="765">
        <v>7283467</v>
      </c>
      <c r="AB130" s="766"/>
      <c r="AC130" s="766"/>
      <c r="AD130" s="766"/>
      <c r="AE130" s="767"/>
      <c r="AF130" s="768">
        <v>7140938</v>
      </c>
      <c r="AG130" s="766"/>
      <c r="AH130" s="766"/>
      <c r="AI130" s="766"/>
      <c r="AJ130" s="767"/>
      <c r="AK130" s="768">
        <v>7175874</v>
      </c>
      <c r="AL130" s="766"/>
      <c r="AM130" s="766"/>
      <c r="AN130" s="766"/>
      <c r="AO130" s="767"/>
      <c r="AP130" s="769"/>
      <c r="AQ130" s="770"/>
      <c r="AR130" s="770"/>
      <c r="AS130" s="770"/>
      <c r="AT130" s="771"/>
      <c r="AU130" s="215"/>
      <c r="AV130" s="215"/>
      <c r="AW130" s="215"/>
      <c r="AX130" s="737" t="s">
        <v>484</v>
      </c>
      <c r="AY130" s="738"/>
      <c r="AZ130" s="738"/>
      <c r="BA130" s="738"/>
      <c r="BB130" s="738"/>
      <c r="BC130" s="738"/>
      <c r="BD130" s="738"/>
      <c r="BE130" s="739"/>
      <c r="BF130" s="740">
        <v>8.3000000000000007</v>
      </c>
      <c r="BG130" s="741"/>
      <c r="BH130" s="741"/>
      <c r="BI130" s="741"/>
      <c r="BJ130" s="741"/>
      <c r="BK130" s="741"/>
      <c r="BL130" s="742"/>
      <c r="BM130" s="740">
        <v>25</v>
      </c>
      <c r="BN130" s="741"/>
      <c r="BO130" s="741"/>
      <c r="BP130" s="741"/>
      <c r="BQ130" s="741"/>
      <c r="BR130" s="741"/>
      <c r="BS130" s="742"/>
      <c r="BT130" s="740">
        <v>35</v>
      </c>
      <c r="BU130" s="741"/>
      <c r="BV130" s="741"/>
      <c r="BW130" s="741"/>
      <c r="BX130" s="741"/>
      <c r="BY130" s="741"/>
      <c r="BZ130" s="743"/>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1" customFormat="1" ht="26.25" customHeight="1" thickBot="1" x14ac:dyDescent="0.2">
      <c r="A131" s="744"/>
      <c r="B131" s="745"/>
      <c r="C131" s="745"/>
      <c r="D131" s="745"/>
      <c r="E131" s="745"/>
      <c r="F131" s="745"/>
      <c r="G131" s="745"/>
      <c r="H131" s="745"/>
      <c r="I131" s="745"/>
      <c r="J131" s="745"/>
      <c r="K131" s="745"/>
      <c r="L131" s="745"/>
      <c r="M131" s="745"/>
      <c r="N131" s="745"/>
      <c r="O131" s="745"/>
      <c r="P131" s="745"/>
      <c r="Q131" s="745"/>
      <c r="R131" s="745"/>
      <c r="S131" s="745"/>
      <c r="T131" s="745"/>
      <c r="U131" s="745"/>
      <c r="V131" s="745"/>
      <c r="W131" s="746" t="s">
        <v>485</v>
      </c>
      <c r="X131" s="747"/>
      <c r="Y131" s="747"/>
      <c r="Z131" s="748"/>
      <c r="AA131" s="749">
        <v>36016984</v>
      </c>
      <c r="AB131" s="750"/>
      <c r="AC131" s="750"/>
      <c r="AD131" s="750"/>
      <c r="AE131" s="751"/>
      <c r="AF131" s="752">
        <v>35243922</v>
      </c>
      <c r="AG131" s="750"/>
      <c r="AH131" s="750"/>
      <c r="AI131" s="750"/>
      <c r="AJ131" s="751"/>
      <c r="AK131" s="752">
        <v>35148659</v>
      </c>
      <c r="AL131" s="750"/>
      <c r="AM131" s="750"/>
      <c r="AN131" s="750"/>
      <c r="AO131" s="751"/>
      <c r="AP131" s="753"/>
      <c r="AQ131" s="754"/>
      <c r="AR131" s="754"/>
      <c r="AS131" s="754"/>
      <c r="AT131" s="755"/>
      <c r="AU131" s="215"/>
      <c r="AV131" s="215"/>
      <c r="AW131" s="215"/>
      <c r="AX131" s="715" t="s">
        <v>486</v>
      </c>
      <c r="AY131" s="716"/>
      <c r="AZ131" s="716"/>
      <c r="BA131" s="716"/>
      <c r="BB131" s="716"/>
      <c r="BC131" s="716"/>
      <c r="BD131" s="716"/>
      <c r="BE131" s="717"/>
      <c r="BF131" s="718">
        <v>55.7</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1" customFormat="1" ht="26.25" customHeight="1" x14ac:dyDescent="0.15">
      <c r="A132" s="724" t="s">
        <v>487</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488</v>
      </c>
      <c r="W132" s="728"/>
      <c r="X132" s="728"/>
      <c r="Y132" s="728"/>
      <c r="Z132" s="729"/>
      <c r="AA132" s="730">
        <v>8.4801076070000008</v>
      </c>
      <c r="AB132" s="731"/>
      <c r="AC132" s="731"/>
      <c r="AD132" s="731"/>
      <c r="AE132" s="732"/>
      <c r="AF132" s="733">
        <v>8.579328941</v>
      </c>
      <c r="AG132" s="731"/>
      <c r="AH132" s="731"/>
      <c r="AI132" s="731"/>
      <c r="AJ132" s="732"/>
      <c r="AK132" s="733">
        <v>7.9992297859999999</v>
      </c>
      <c r="AL132" s="731"/>
      <c r="AM132" s="731"/>
      <c r="AN132" s="731"/>
      <c r="AO132" s="732"/>
      <c r="AP132" s="734"/>
      <c r="AQ132" s="735"/>
      <c r="AR132" s="735"/>
      <c r="AS132" s="735"/>
      <c r="AT132" s="736"/>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1"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489</v>
      </c>
      <c r="W133" s="707"/>
      <c r="X133" s="707"/>
      <c r="Y133" s="707"/>
      <c r="Z133" s="708"/>
      <c r="AA133" s="709">
        <v>8.6</v>
      </c>
      <c r="AB133" s="710"/>
      <c r="AC133" s="710"/>
      <c r="AD133" s="710"/>
      <c r="AE133" s="711"/>
      <c r="AF133" s="709">
        <v>8.5</v>
      </c>
      <c r="AG133" s="710"/>
      <c r="AH133" s="710"/>
      <c r="AI133" s="710"/>
      <c r="AJ133" s="711"/>
      <c r="AK133" s="709">
        <v>8.3000000000000007</v>
      </c>
      <c r="AL133" s="710"/>
      <c r="AM133" s="710"/>
      <c r="AN133" s="710"/>
      <c r="AO133" s="711"/>
      <c r="AP133" s="712"/>
      <c r="AQ133" s="713"/>
      <c r="AR133" s="713"/>
      <c r="AS133" s="713"/>
      <c r="AT133" s="714"/>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1"/>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row r="136" spans="1:131" hidden="1" x14ac:dyDescent="0.15"/>
  </sheetData>
  <sheetProtection algorithmName="SHA-512" hashValue="1uA3M9zm1fRZbniLW5Cynwa1ZAwEUu30skZTpki+FBCkC7I1B0h4smhcbxayGXMT3Lknwvcmrh2MMueaWrGSnw==" saltValue="9MkyeNNDE91iwIzDnLQO1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490</v>
      </c>
    </row>
    <row r="98" spans="24:120" hidden="1" x14ac:dyDescent="0.15">
      <c r="CS98" s="241"/>
      <c r="CX98" s="241"/>
      <c r="DC98" s="241"/>
      <c r="DH98" s="241"/>
    </row>
    <row r="99" spans="24:120" hidden="1" x14ac:dyDescent="0.15">
      <c r="CS99" s="241"/>
      <c r="CX99" s="241"/>
      <c r="DC99" s="241"/>
      <c r="DH99" s="241"/>
    </row>
    <row r="100" spans="24:120" hidden="1" x14ac:dyDescent="0.15"/>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SKwdC3dxA+6UTZIUMAGouaRa70wwDUUlNJXnm7y5pMPV81XNO67GZTSKYLs0AA3Nk/kN/4MubYemkg7x+a6ww==" saltValue="wKhJE83NPQrYiU6mc+CM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422P2lNJrgicZTdrlY2m23tPzrCfBKpAbm7+tp4d7E7HrNgj9dWwplJEe5m1zZstmk4HCR1uKtH9H5dnYI3pg==" saltValue="rAsCba3X1/aNU+x3zocR1w==" spinCount="100000" sheet="1" objects="1" scenarios="1"/>
  <dataConsolidate/>
  <phoneticPr fontId="2"/>
  <printOptions horizontalCentered="1" verticalCentered="1"/>
  <pageMargins left="0" right="0" top="0" bottom="0" header="0" footer="0"/>
  <pageSetup paperSize="9" scale="47"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43" customWidth="1"/>
    <col min="37" max="44" width="17" style="243" customWidth="1"/>
    <col min="45" max="45" width="6.125" style="249" customWidth="1"/>
    <col min="46" max="46" width="3" style="247" customWidth="1"/>
    <col min="47" max="47" width="19.125" style="243" hidden="1" customWidth="1"/>
    <col min="48" max="52" width="12.625" style="243" hidden="1" customWidth="1"/>
    <col min="53" max="16384" width="8.625" style="243" hidden="1"/>
  </cols>
  <sheetData>
    <row r="1" spans="1:46" x14ac:dyDescent="0.15">
      <c r="AS1" s="243"/>
      <c r="AT1" s="243"/>
    </row>
    <row r="2" spans="1:46" x14ac:dyDescent="0.15">
      <c r="AS2" s="243"/>
      <c r="AT2" s="243"/>
    </row>
    <row r="3" spans="1:46" x14ac:dyDescent="0.15">
      <c r="AS3" s="243"/>
      <c r="AT3" s="243"/>
    </row>
    <row r="4" spans="1:46" x14ac:dyDescent="0.15">
      <c r="AS4" s="243"/>
      <c r="AT4" s="243"/>
    </row>
    <row r="5" spans="1:46" ht="17.25" x14ac:dyDescent="0.15">
      <c r="A5" s="244" t="s">
        <v>491</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row>
    <row r="6" spans="1:46" x14ac:dyDescent="0.15">
      <c r="A6" s="247"/>
      <c r="AK6" s="248" t="s">
        <v>492</v>
      </c>
      <c r="AL6" s="248"/>
      <c r="AM6" s="248"/>
      <c r="AN6" s="248"/>
    </row>
    <row r="7" spans="1:46" x14ac:dyDescent="0.15">
      <c r="A7" s="247"/>
      <c r="AK7" s="250"/>
      <c r="AL7" s="251"/>
      <c r="AM7" s="251"/>
      <c r="AN7" s="252"/>
      <c r="AO7" s="1100" t="s">
        <v>493</v>
      </c>
      <c r="AP7" s="253"/>
      <c r="AQ7" s="254" t="s">
        <v>494</v>
      </c>
      <c r="AR7" s="255"/>
    </row>
    <row r="8" spans="1:46" x14ac:dyDescent="0.15">
      <c r="A8" s="247"/>
      <c r="AK8" s="256"/>
      <c r="AL8" s="257"/>
      <c r="AM8" s="257"/>
      <c r="AN8" s="258"/>
      <c r="AO8" s="1101"/>
      <c r="AP8" s="259" t="s">
        <v>495</v>
      </c>
      <c r="AQ8" s="260" t="s">
        <v>496</v>
      </c>
      <c r="AR8" s="261" t="s">
        <v>497</v>
      </c>
    </row>
    <row r="9" spans="1:46" x14ac:dyDescent="0.15">
      <c r="A9" s="247"/>
      <c r="AK9" s="1114" t="s">
        <v>498</v>
      </c>
      <c r="AL9" s="1115"/>
      <c r="AM9" s="1115"/>
      <c r="AN9" s="1116"/>
      <c r="AO9" s="262">
        <v>8988191</v>
      </c>
      <c r="AP9" s="262">
        <v>51641</v>
      </c>
      <c r="AQ9" s="263">
        <v>56379</v>
      </c>
      <c r="AR9" s="264">
        <v>-8.4</v>
      </c>
    </row>
    <row r="10" spans="1:46" x14ac:dyDescent="0.15">
      <c r="A10" s="247"/>
      <c r="AK10" s="1114" t="s">
        <v>499</v>
      </c>
      <c r="AL10" s="1115"/>
      <c r="AM10" s="1115"/>
      <c r="AN10" s="1116"/>
      <c r="AO10" s="265">
        <v>275426</v>
      </c>
      <c r="AP10" s="265">
        <v>1582</v>
      </c>
      <c r="AQ10" s="266">
        <v>2875</v>
      </c>
      <c r="AR10" s="267">
        <v>-45</v>
      </c>
    </row>
    <row r="11" spans="1:46" ht="13.5" customHeight="1" x14ac:dyDescent="0.15">
      <c r="A11" s="247"/>
      <c r="AK11" s="1114" t="s">
        <v>500</v>
      </c>
      <c r="AL11" s="1115"/>
      <c r="AM11" s="1115"/>
      <c r="AN11" s="1116"/>
      <c r="AO11" s="265">
        <v>1625496</v>
      </c>
      <c r="AP11" s="265">
        <v>9339</v>
      </c>
      <c r="AQ11" s="266">
        <v>2286</v>
      </c>
      <c r="AR11" s="267">
        <v>308.5</v>
      </c>
    </row>
    <row r="12" spans="1:46" ht="13.5" customHeight="1" x14ac:dyDescent="0.15">
      <c r="A12" s="247"/>
      <c r="AK12" s="1114" t="s">
        <v>501</v>
      </c>
      <c r="AL12" s="1115"/>
      <c r="AM12" s="1115"/>
      <c r="AN12" s="1116"/>
      <c r="AO12" s="265">
        <v>282143</v>
      </c>
      <c r="AP12" s="265">
        <v>1621</v>
      </c>
      <c r="AQ12" s="266">
        <v>389</v>
      </c>
      <c r="AR12" s="267">
        <v>316.7</v>
      </c>
    </row>
    <row r="13" spans="1:46" ht="13.5" customHeight="1" x14ac:dyDescent="0.15">
      <c r="A13" s="247"/>
      <c r="AK13" s="1114" t="s">
        <v>502</v>
      </c>
      <c r="AL13" s="1115"/>
      <c r="AM13" s="1115"/>
      <c r="AN13" s="1116"/>
      <c r="AO13" s="265" t="s">
        <v>503</v>
      </c>
      <c r="AP13" s="265" t="s">
        <v>503</v>
      </c>
      <c r="AQ13" s="266">
        <v>18</v>
      </c>
      <c r="AR13" s="267" t="s">
        <v>503</v>
      </c>
    </row>
    <row r="14" spans="1:46" ht="13.5" customHeight="1" x14ac:dyDescent="0.15">
      <c r="A14" s="247"/>
      <c r="AK14" s="1114" t="s">
        <v>504</v>
      </c>
      <c r="AL14" s="1115"/>
      <c r="AM14" s="1115"/>
      <c r="AN14" s="1116"/>
      <c r="AO14" s="265">
        <v>294843</v>
      </c>
      <c r="AP14" s="265">
        <v>1694</v>
      </c>
      <c r="AQ14" s="266">
        <v>2591</v>
      </c>
      <c r="AR14" s="267">
        <v>-34.6</v>
      </c>
    </row>
    <row r="15" spans="1:46" ht="13.5" customHeight="1" x14ac:dyDescent="0.15">
      <c r="A15" s="247"/>
      <c r="AK15" s="1114" t="s">
        <v>505</v>
      </c>
      <c r="AL15" s="1115"/>
      <c r="AM15" s="1115"/>
      <c r="AN15" s="1116"/>
      <c r="AO15" s="265">
        <v>303654</v>
      </c>
      <c r="AP15" s="265">
        <v>1745</v>
      </c>
      <c r="AQ15" s="266">
        <v>1153</v>
      </c>
      <c r="AR15" s="267">
        <v>51.3</v>
      </c>
    </row>
    <row r="16" spans="1:46" x14ac:dyDescent="0.15">
      <c r="A16" s="247"/>
      <c r="AK16" s="1117" t="s">
        <v>506</v>
      </c>
      <c r="AL16" s="1118"/>
      <c r="AM16" s="1118"/>
      <c r="AN16" s="1119"/>
      <c r="AO16" s="265">
        <v>-814274</v>
      </c>
      <c r="AP16" s="265">
        <v>-4678</v>
      </c>
      <c r="AQ16" s="266">
        <v>-4687</v>
      </c>
      <c r="AR16" s="267">
        <v>-0.2</v>
      </c>
    </row>
    <row r="17" spans="1:46" x14ac:dyDescent="0.15">
      <c r="A17" s="247"/>
      <c r="AK17" s="1117" t="s">
        <v>180</v>
      </c>
      <c r="AL17" s="1118"/>
      <c r="AM17" s="1118"/>
      <c r="AN17" s="1119"/>
      <c r="AO17" s="265">
        <v>10955479</v>
      </c>
      <c r="AP17" s="265">
        <v>62944</v>
      </c>
      <c r="AQ17" s="266">
        <v>61004</v>
      </c>
      <c r="AR17" s="267">
        <v>3.2</v>
      </c>
    </row>
    <row r="18" spans="1:46" x14ac:dyDescent="0.15">
      <c r="A18" s="247"/>
      <c r="AQ18" s="268"/>
      <c r="AR18" s="268"/>
    </row>
    <row r="19" spans="1:46" x14ac:dyDescent="0.15">
      <c r="A19" s="247"/>
      <c r="AK19" s="243" t="s">
        <v>507</v>
      </c>
    </row>
    <row r="20" spans="1:46" x14ac:dyDescent="0.15">
      <c r="A20" s="247"/>
      <c r="AK20" s="269"/>
      <c r="AL20" s="270"/>
      <c r="AM20" s="270"/>
      <c r="AN20" s="271"/>
      <c r="AO20" s="272" t="s">
        <v>508</v>
      </c>
      <c r="AP20" s="273" t="s">
        <v>509</v>
      </c>
      <c r="AQ20" s="274" t="s">
        <v>510</v>
      </c>
      <c r="AR20" s="275"/>
    </row>
    <row r="21" spans="1:46" s="248" customFormat="1" x14ac:dyDescent="0.15">
      <c r="A21" s="276"/>
      <c r="AK21" s="1111" t="s">
        <v>511</v>
      </c>
      <c r="AL21" s="1112"/>
      <c r="AM21" s="1112"/>
      <c r="AN21" s="1113"/>
      <c r="AO21" s="277">
        <v>5.91</v>
      </c>
      <c r="AP21" s="278">
        <v>6.03</v>
      </c>
      <c r="AQ21" s="279">
        <v>-0.12</v>
      </c>
      <c r="AS21" s="280"/>
      <c r="AT21" s="276"/>
    </row>
    <row r="22" spans="1:46" s="248" customFormat="1" x14ac:dyDescent="0.15">
      <c r="A22" s="276"/>
      <c r="AK22" s="1111" t="s">
        <v>512</v>
      </c>
      <c r="AL22" s="1112"/>
      <c r="AM22" s="1112"/>
      <c r="AN22" s="1113"/>
      <c r="AO22" s="281">
        <v>94.5</v>
      </c>
      <c r="AP22" s="282">
        <v>98.9</v>
      </c>
      <c r="AQ22" s="283">
        <v>-4.4000000000000004</v>
      </c>
      <c r="AR22" s="268"/>
      <c r="AS22" s="280"/>
      <c r="AT22" s="276"/>
    </row>
    <row r="23" spans="1:46" s="248" customFormat="1" x14ac:dyDescent="0.15">
      <c r="A23" s="276"/>
      <c r="AP23" s="268"/>
      <c r="AQ23" s="268"/>
      <c r="AR23" s="268"/>
      <c r="AS23" s="280"/>
      <c r="AT23" s="276"/>
    </row>
    <row r="24" spans="1:46" s="248" customFormat="1" x14ac:dyDescent="0.15">
      <c r="A24" s="276"/>
      <c r="AP24" s="268"/>
      <c r="AQ24" s="268"/>
      <c r="AR24" s="268"/>
      <c r="AS24" s="280"/>
      <c r="AT24" s="276"/>
    </row>
    <row r="25" spans="1:46" s="248" customFormat="1" x14ac:dyDescent="0.15">
      <c r="A25" s="284"/>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6"/>
      <c r="AQ25" s="286"/>
      <c r="AR25" s="286"/>
      <c r="AS25" s="287"/>
      <c r="AT25" s="276"/>
    </row>
    <row r="26" spans="1:46" s="248" customFormat="1" x14ac:dyDescent="0.15">
      <c r="A26" s="248" t="s">
        <v>513</v>
      </c>
      <c r="AP26" s="268"/>
      <c r="AQ26" s="268"/>
      <c r="AR26" s="268"/>
    </row>
    <row r="27" spans="1:46" x14ac:dyDescent="0.15">
      <c r="A27" s="288" t="s">
        <v>514</v>
      </c>
      <c r="AS27" s="243"/>
      <c r="AT27" s="243"/>
    </row>
    <row r="28" spans="1:46" ht="17.25" x14ac:dyDescent="0.15">
      <c r="A28" s="244" t="s">
        <v>515</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89"/>
    </row>
    <row r="29" spans="1:46" x14ac:dyDescent="0.15">
      <c r="A29" s="247"/>
      <c r="AK29" s="248" t="s">
        <v>516</v>
      </c>
      <c r="AL29" s="248"/>
      <c r="AM29" s="248"/>
      <c r="AN29" s="248"/>
      <c r="AS29" s="290"/>
    </row>
    <row r="30" spans="1:46" x14ac:dyDescent="0.15">
      <c r="A30" s="247"/>
      <c r="AK30" s="250"/>
      <c r="AL30" s="251"/>
      <c r="AM30" s="251"/>
      <c r="AN30" s="252"/>
      <c r="AO30" s="1100" t="s">
        <v>493</v>
      </c>
      <c r="AP30" s="253"/>
      <c r="AQ30" s="254" t="s">
        <v>494</v>
      </c>
      <c r="AR30" s="255"/>
    </row>
    <row r="31" spans="1:46" x14ac:dyDescent="0.15">
      <c r="A31" s="247"/>
      <c r="AK31" s="256"/>
      <c r="AL31" s="257"/>
      <c r="AM31" s="257"/>
      <c r="AN31" s="258"/>
      <c r="AO31" s="1101"/>
      <c r="AP31" s="259" t="s">
        <v>495</v>
      </c>
      <c r="AQ31" s="260" t="s">
        <v>496</v>
      </c>
      <c r="AR31" s="261" t="s">
        <v>497</v>
      </c>
    </row>
    <row r="32" spans="1:46" ht="27" customHeight="1" x14ac:dyDescent="0.15">
      <c r="A32" s="247"/>
      <c r="AK32" s="1102" t="s">
        <v>517</v>
      </c>
      <c r="AL32" s="1103"/>
      <c r="AM32" s="1103"/>
      <c r="AN32" s="1104"/>
      <c r="AO32" s="291">
        <v>8538541</v>
      </c>
      <c r="AP32" s="291">
        <v>49058</v>
      </c>
      <c r="AQ32" s="292">
        <v>35909</v>
      </c>
      <c r="AR32" s="293">
        <v>36.6</v>
      </c>
    </row>
    <row r="33" spans="1:46" ht="13.5" customHeight="1" x14ac:dyDescent="0.15">
      <c r="A33" s="247"/>
      <c r="AK33" s="1102" t="s">
        <v>518</v>
      </c>
      <c r="AL33" s="1103"/>
      <c r="AM33" s="1103"/>
      <c r="AN33" s="1104"/>
      <c r="AO33" s="291" t="s">
        <v>503</v>
      </c>
      <c r="AP33" s="291" t="s">
        <v>503</v>
      </c>
      <c r="AQ33" s="292">
        <v>21</v>
      </c>
      <c r="AR33" s="293" t="s">
        <v>503</v>
      </c>
    </row>
    <row r="34" spans="1:46" ht="27" customHeight="1" x14ac:dyDescent="0.15">
      <c r="A34" s="247"/>
      <c r="AK34" s="1102" t="s">
        <v>519</v>
      </c>
      <c r="AL34" s="1103"/>
      <c r="AM34" s="1103"/>
      <c r="AN34" s="1104"/>
      <c r="AO34" s="291" t="s">
        <v>503</v>
      </c>
      <c r="AP34" s="291" t="s">
        <v>503</v>
      </c>
      <c r="AQ34" s="292">
        <v>14</v>
      </c>
      <c r="AR34" s="293" t="s">
        <v>503</v>
      </c>
    </row>
    <row r="35" spans="1:46" ht="27" customHeight="1" x14ac:dyDescent="0.15">
      <c r="A35" s="247"/>
      <c r="AK35" s="1102" t="s">
        <v>520</v>
      </c>
      <c r="AL35" s="1103"/>
      <c r="AM35" s="1103"/>
      <c r="AN35" s="1104"/>
      <c r="AO35" s="291">
        <v>1768579</v>
      </c>
      <c r="AP35" s="291">
        <v>10161</v>
      </c>
      <c r="AQ35" s="292">
        <v>5374</v>
      </c>
      <c r="AR35" s="293">
        <v>89.1</v>
      </c>
    </row>
    <row r="36" spans="1:46" ht="27" customHeight="1" x14ac:dyDescent="0.15">
      <c r="A36" s="247"/>
      <c r="AK36" s="1102" t="s">
        <v>521</v>
      </c>
      <c r="AL36" s="1103"/>
      <c r="AM36" s="1103"/>
      <c r="AN36" s="1104"/>
      <c r="AO36" s="291">
        <v>678781</v>
      </c>
      <c r="AP36" s="291">
        <v>3900</v>
      </c>
      <c r="AQ36" s="292">
        <v>1388</v>
      </c>
      <c r="AR36" s="293">
        <v>181</v>
      </c>
    </row>
    <row r="37" spans="1:46" ht="13.5" customHeight="1" x14ac:dyDescent="0.15">
      <c r="A37" s="247"/>
      <c r="AK37" s="1102" t="s">
        <v>522</v>
      </c>
      <c r="AL37" s="1103"/>
      <c r="AM37" s="1103"/>
      <c r="AN37" s="1104"/>
      <c r="AO37" s="291">
        <v>25023</v>
      </c>
      <c r="AP37" s="291">
        <v>144</v>
      </c>
      <c r="AQ37" s="292">
        <v>1331</v>
      </c>
      <c r="AR37" s="293">
        <v>-89.2</v>
      </c>
    </row>
    <row r="38" spans="1:46" ht="27" customHeight="1" x14ac:dyDescent="0.15">
      <c r="A38" s="247"/>
      <c r="AK38" s="1105" t="s">
        <v>523</v>
      </c>
      <c r="AL38" s="1106"/>
      <c r="AM38" s="1106"/>
      <c r="AN38" s="1107"/>
      <c r="AO38" s="294">
        <v>364</v>
      </c>
      <c r="AP38" s="294">
        <v>2</v>
      </c>
      <c r="AQ38" s="295">
        <v>1</v>
      </c>
      <c r="AR38" s="283">
        <v>100</v>
      </c>
      <c r="AS38" s="290"/>
    </row>
    <row r="39" spans="1:46" x14ac:dyDescent="0.15">
      <c r="A39" s="247"/>
      <c r="AK39" s="1105" t="s">
        <v>524</v>
      </c>
      <c r="AL39" s="1106"/>
      <c r="AM39" s="1106"/>
      <c r="AN39" s="1107"/>
      <c r="AO39" s="291">
        <v>-1023792</v>
      </c>
      <c r="AP39" s="291">
        <v>-5882</v>
      </c>
      <c r="AQ39" s="292">
        <v>-8211</v>
      </c>
      <c r="AR39" s="293">
        <v>-28.4</v>
      </c>
      <c r="AS39" s="290"/>
    </row>
    <row r="40" spans="1:46" ht="27" customHeight="1" x14ac:dyDescent="0.15">
      <c r="A40" s="247"/>
      <c r="AK40" s="1102" t="s">
        <v>525</v>
      </c>
      <c r="AL40" s="1103"/>
      <c r="AM40" s="1103"/>
      <c r="AN40" s="1104"/>
      <c r="AO40" s="291">
        <v>-7175874</v>
      </c>
      <c r="AP40" s="291">
        <v>-41229</v>
      </c>
      <c r="AQ40" s="292">
        <v>-26164</v>
      </c>
      <c r="AR40" s="293">
        <v>57.6</v>
      </c>
      <c r="AS40" s="290"/>
    </row>
    <row r="41" spans="1:46" x14ac:dyDescent="0.15">
      <c r="A41" s="247"/>
      <c r="AK41" s="1108" t="s">
        <v>293</v>
      </c>
      <c r="AL41" s="1109"/>
      <c r="AM41" s="1109"/>
      <c r="AN41" s="1110"/>
      <c r="AO41" s="291">
        <v>2811622</v>
      </c>
      <c r="AP41" s="291">
        <v>16154</v>
      </c>
      <c r="AQ41" s="292">
        <v>9663</v>
      </c>
      <c r="AR41" s="293">
        <v>67.2</v>
      </c>
      <c r="AS41" s="290"/>
    </row>
    <row r="42" spans="1:46" x14ac:dyDescent="0.15">
      <c r="A42" s="247"/>
      <c r="AK42" s="296" t="s">
        <v>526</v>
      </c>
      <c r="AQ42" s="268"/>
      <c r="AR42" s="268"/>
      <c r="AS42" s="290"/>
    </row>
    <row r="43" spans="1:46" x14ac:dyDescent="0.15">
      <c r="A43" s="247"/>
      <c r="AP43" s="297"/>
      <c r="AQ43" s="268"/>
      <c r="AS43" s="290"/>
    </row>
    <row r="44" spans="1:46" x14ac:dyDescent="0.15">
      <c r="A44" s="247"/>
      <c r="AQ44" s="268"/>
    </row>
    <row r="45" spans="1:46" x14ac:dyDescent="0.15">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98"/>
      <c r="AR45" s="245"/>
      <c r="AS45" s="245"/>
      <c r="AT45" s="243"/>
    </row>
    <row r="46" spans="1:46" x14ac:dyDescent="0.15">
      <c r="A46" s="299"/>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43"/>
    </row>
    <row r="47" spans="1:46" ht="17.25" customHeight="1" x14ac:dyDescent="0.15">
      <c r="A47" s="300" t="s">
        <v>527</v>
      </c>
    </row>
    <row r="48" spans="1:46" x14ac:dyDescent="0.15">
      <c r="A48" s="247"/>
      <c r="AK48" s="301" t="s">
        <v>528</v>
      </c>
      <c r="AL48" s="301"/>
      <c r="AM48" s="301"/>
      <c r="AN48" s="301"/>
      <c r="AO48" s="301"/>
      <c r="AP48" s="301"/>
      <c r="AQ48" s="302"/>
      <c r="AR48" s="301"/>
    </row>
    <row r="49" spans="1:44" ht="13.5" customHeight="1" x14ac:dyDescent="0.15">
      <c r="A49" s="247"/>
      <c r="AK49" s="303"/>
      <c r="AL49" s="304"/>
      <c r="AM49" s="1095" t="s">
        <v>493</v>
      </c>
      <c r="AN49" s="1097" t="s">
        <v>529</v>
      </c>
      <c r="AO49" s="1098"/>
      <c r="AP49" s="1098"/>
      <c r="AQ49" s="1098"/>
      <c r="AR49" s="1099"/>
    </row>
    <row r="50" spans="1:44" x14ac:dyDescent="0.15">
      <c r="A50" s="247"/>
      <c r="AK50" s="305"/>
      <c r="AL50" s="306"/>
      <c r="AM50" s="1096"/>
      <c r="AN50" s="307" t="s">
        <v>530</v>
      </c>
      <c r="AO50" s="308" t="s">
        <v>531</v>
      </c>
      <c r="AP50" s="309" t="s">
        <v>532</v>
      </c>
      <c r="AQ50" s="310" t="s">
        <v>533</v>
      </c>
      <c r="AR50" s="311" t="s">
        <v>534</v>
      </c>
    </row>
    <row r="51" spans="1:44" x14ac:dyDescent="0.15">
      <c r="A51" s="247"/>
      <c r="AK51" s="303" t="s">
        <v>535</v>
      </c>
      <c r="AL51" s="304"/>
      <c r="AM51" s="312">
        <v>13499551</v>
      </c>
      <c r="AN51" s="313">
        <v>74844</v>
      </c>
      <c r="AO51" s="314">
        <v>77.2</v>
      </c>
      <c r="AP51" s="315">
        <v>43141</v>
      </c>
      <c r="AQ51" s="316">
        <v>9.4</v>
      </c>
      <c r="AR51" s="317">
        <v>67.8</v>
      </c>
    </row>
    <row r="52" spans="1:44" x14ac:dyDescent="0.15">
      <c r="A52" s="247"/>
      <c r="AK52" s="318"/>
      <c r="AL52" s="319" t="s">
        <v>536</v>
      </c>
      <c r="AM52" s="320">
        <v>7188687</v>
      </c>
      <c r="AN52" s="321">
        <v>39855</v>
      </c>
      <c r="AO52" s="322">
        <v>68.5</v>
      </c>
      <c r="AP52" s="323">
        <v>21887</v>
      </c>
      <c r="AQ52" s="324">
        <v>-2.4</v>
      </c>
      <c r="AR52" s="325">
        <v>70.900000000000006</v>
      </c>
    </row>
    <row r="53" spans="1:44" x14ac:dyDescent="0.15">
      <c r="A53" s="247"/>
      <c r="AK53" s="303" t="s">
        <v>537</v>
      </c>
      <c r="AL53" s="304"/>
      <c r="AM53" s="312">
        <v>9990183</v>
      </c>
      <c r="AN53" s="313">
        <v>55847</v>
      </c>
      <c r="AO53" s="314">
        <v>-25.4</v>
      </c>
      <c r="AP53" s="315">
        <v>45117</v>
      </c>
      <c r="AQ53" s="316">
        <v>4.5999999999999996</v>
      </c>
      <c r="AR53" s="317">
        <v>-30</v>
      </c>
    </row>
    <row r="54" spans="1:44" x14ac:dyDescent="0.15">
      <c r="A54" s="247"/>
      <c r="AK54" s="318"/>
      <c r="AL54" s="319" t="s">
        <v>536</v>
      </c>
      <c r="AM54" s="320">
        <v>5616138</v>
      </c>
      <c r="AN54" s="321">
        <v>31395</v>
      </c>
      <c r="AO54" s="322">
        <v>-21.2</v>
      </c>
      <c r="AP54" s="323">
        <v>25589</v>
      </c>
      <c r="AQ54" s="324">
        <v>16.899999999999999</v>
      </c>
      <c r="AR54" s="325">
        <v>-38.1</v>
      </c>
    </row>
    <row r="55" spans="1:44" x14ac:dyDescent="0.15">
      <c r="A55" s="247"/>
      <c r="AK55" s="303" t="s">
        <v>538</v>
      </c>
      <c r="AL55" s="304"/>
      <c r="AM55" s="312">
        <v>13154721</v>
      </c>
      <c r="AN55" s="313">
        <v>74241</v>
      </c>
      <c r="AO55" s="314">
        <v>32.9</v>
      </c>
      <c r="AP55" s="315">
        <v>43532</v>
      </c>
      <c r="AQ55" s="316">
        <v>-3.5</v>
      </c>
      <c r="AR55" s="317">
        <v>36.4</v>
      </c>
    </row>
    <row r="56" spans="1:44" x14ac:dyDescent="0.15">
      <c r="A56" s="247"/>
      <c r="AK56" s="318"/>
      <c r="AL56" s="319" t="s">
        <v>536</v>
      </c>
      <c r="AM56" s="320">
        <v>5999307</v>
      </c>
      <c r="AN56" s="321">
        <v>33858</v>
      </c>
      <c r="AO56" s="322">
        <v>7.8</v>
      </c>
      <c r="AP56" s="323">
        <v>25435</v>
      </c>
      <c r="AQ56" s="324">
        <v>-0.6</v>
      </c>
      <c r="AR56" s="325">
        <v>8.4</v>
      </c>
    </row>
    <row r="57" spans="1:44" x14ac:dyDescent="0.15">
      <c r="A57" s="247"/>
      <c r="AK57" s="303" t="s">
        <v>539</v>
      </c>
      <c r="AL57" s="304"/>
      <c r="AM57" s="312">
        <v>11504074</v>
      </c>
      <c r="AN57" s="313">
        <v>65468</v>
      </c>
      <c r="AO57" s="314">
        <v>-11.8</v>
      </c>
      <c r="AP57" s="315">
        <v>47673</v>
      </c>
      <c r="AQ57" s="316">
        <v>9.5</v>
      </c>
      <c r="AR57" s="317">
        <v>-21.3</v>
      </c>
    </row>
    <row r="58" spans="1:44" x14ac:dyDescent="0.15">
      <c r="A58" s="247"/>
      <c r="AK58" s="318"/>
      <c r="AL58" s="319" t="s">
        <v>536</v>
      </c>
      <c r="AM58" s="320">
        <v>6161865</v>
      </c>
      <c r="AN58" s="321">
        <v>35066</v>
      </c>
      <c r="AO58" s="322">
        <v>3.6</v>
      </c>
      <c r="AP58" s="323">
        <v>28383</v>
      </c>
      <c r="AQ58" s="324">
        <v>11.6</v>
      </c>
      <c r="AR58" s="325">
        <v>-8</v>
      </c>
    </row>
    <row r="59" spans="1:44" x14ac:dyDescent="0.15">
      <c r="A59" s="247"/>
      <c r="AK59" s="303" t="s">
        <v>540</v>
      </c>
      <c r="AL59" s="304"/>
      <c r="AM59" s="312">
        <v>11704986</v>
      </c>
      <c r="AN59" s="313">
        <v>67251</v>
      </c>
      <c r="AO59" s="314">
        <v>2.7</v>
      </c>
      <c r="AP59" s="315">
        <v>54233</v>
      </c>
      <c r="AQ59" s="316">
        <v>13.8</v>
      </c>
      <c r="AR59" s="317">
        <v>-11.1</v>
      </c>
    </row>
    <row r="60" spans="1:44" x14ac:dyDescent="0.15">
      <c r="A60" s="247"/>
      <c r="AK60" s="318"/>
      <c r="AL60" s="319" t="s">
        <v>536</v>
      </c>
      <c r="AM60" s="320">
        <v>5299107</v>
      </c>
      <c r="AN60" s="321">
        <v>30446</v>
      </c>
      <c r="AO60" s="322">
        <v>-13.2</v>
      </c>
      <c r="AP60" s="323">
        <v>26058</v>
      </c>
      <c r="AQ60" s="324">
        <v>-8.1999999999999993</v>
      </c>
      <c r="AR60" s="325">
        <v>-5</v>
      </c>
    </row>
    <row r="61" spans="1:44" x14ac:dyDescent="0.15">
      <c r="A61" s="247"/>
      <c r="AK61" s="303" t="s">
        <v>541</v>
      </c>
      <c r="AL61" s="326"/>
      <c r="AM61" s="312">
        <v>11970703</v>
      </c>
      <c r="AN61" s="313">
        <v>67530</v>
      </c>
      <c r="AO61" s="314">
        <v>15.1</v>
      </c>
      <c r="AP61" s="315">
        <v>46739</v>
      </c>
      <c r="AQ61" s="327">
        <v>6.8</v>
      </c>
      <c r="AR61" s="317">
        <v>8.3000000000000007</v>
      </c>
    </row>
    <row r="62" spans="1:44" x14ac:dyDescent="0.15">
      <c r="A62" s="247"/>
      <c r="AK62" s="318"/>
      <c r="AL62" s="319" t="s">
        <v>536</v>
      </c>
      <c r="AM62" s="320">
        <v>6053021</v>
      </c>
      <c r="AN62" s="321">
        <v>34124</v>
      </c>
      <c r="AO62" s="322">
        <v>9.1</v>
      </c>
      <c r="AP62" s="323">
        <v>25470</v>
      </c>
      <c r="AQ62" s="324">
        <v>3.5</v>
      </c>
      <c r="AR62" s="325">
        <v>5.6</v>
      </c>
    </row>
    <row r="63" spans="1:44" x14ac:dyDescent="0.15">
      <c r="A63" s="247"/>
    </row>
    <row r="64" spans="1:44" x14ac:dyDescent="0.15">
      <c r="A64" s="247"/>
    </row>
    <row r="65" spans="1:46" x14ac:dyDescent="0.15">
      <c r="A65" s="247"/>
    </row>
    <row r="66" spans="1:46" x14ac:dyDescent="0.15">
      <c r="A66" s="328"/>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329"/>
    </row>
    <row r="67" spans="1:46" ht="13.5" hidden="1" customHeight="1" x14ac:dyDescent="0.15">
      <c r="AS67" s="243"/>
      <c r="AT67" s="243"/>
    </row>
    <row r="68" spans="1:46" ht="13.5" hidden="1" customHeight="1" x14ac:dyDescent="0.15"/>
    <row r="69" spans="1:46" ht="13.5" hidden="1" customHeight="1" x14ac:dyDescent="0.15"/>
    <row r="70" spans="1:46" hidden="1" x14ac:dyDescent="0.15"/>
    <row r="71" spans="1:46" hidden="1" x14ac:dyDescent="0.15"/>
    <row r="72" spans="1:46" hidden="1" x14ac:dyDescent="0.15"/>
    <row r="73" spans="1:46" hidden="1" x14ac:dyDescent="0.15"/>
    <row r="74" spans="1:46" hidden="1" x14ac:dyDescent="0.15"/>
  </sheetData>
  <sheetProtection algorithmName="SHA-512" hashValue="93AK+mnoQgzoKtAzDuAe1T6WzTGirvgLZWHaVix2NTzpRNEqFWGa2w32B/tp5Kjgtv6Kz5V7FbQksaD+LyokSQ==" saltValue="thoxIcGgzM9EMOIIhlUp/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4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8cnHiSbc4IVO6rPqpVJ8vaIX5KVM6dxy+wHjAqIuDPpLljNw54qUj31yVAXUTvZhHFb02H6XcedPimyx15bXQ==" saltValue="bhdRj+sV1d384Fy97zMZ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dk5lw/UgdM52BNkel4RVJWvRj9lFsakMRtl1t3XCDjjLnCT8KfbRgVkuWq1+3SiO8lun6Hz1q7byy6gz1G3cw==" saltValue="mVBRvvGb83NONsLu9rnt4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120" t="s">
        <v>3</v>
      </c>
      <c r="D47" s="1120"/>
      <c r="E47" s="1121"/>
      <c r="F47" s="11">
        <v>5.83</v>
      </c>
      <c r="G47" s="12">
        <v>6.02</v>
      </c>
      <c r="H47" s="12">
        <v>6.82</v>
      </c>
      <c r="I47" s="12">
        <v>6.97</v>
      </c>
      <c r="J47" s="13">
        <v>7.29</v>
      </c>
    </row>
    <row r="48" spans="2:10" ht="57.75" customHeight="1" x14ac:dyDescent="0.15">
      <c r="B48" s="14"/>
      <c r="C48" s="1122" t="s">
        <v>4</v>
      </c>
      <c r="D48" s="1122"/>
      <c r="E48" s="1123"/>
      <c r="F48" s="15">
        <v>1.45</v>
      </c>
      <c r="G48" s="16">
        <v>1.45</v>
      </c>
      <c r="H48" s="16">
        <v>1.62</v>
      </c>
      <c r="I48" s="16">
        <v>1.57</v>
      </c>
      <c r="J48" s="17">
        <v>1.24</v>
      </c>
    </row>
    <row r="49" spans="2:10" ht="57.75" customHeight="1" thickBot="1" x14ac:dyDescent="0.2">
      <c r="B49" s="18"/>
      <c r="C49" s="1124" t="s">
        <v>5</v>
      </c>
      <c r="D49" s="1124"/>
      <c r="E49" s="1125"/>
      <c r="F49" s="19" t="s">
        <v>550</v>
      </c>
      <c r="G49" s="20">
        <v>0.15</v>
      </c>
      <c r="H49" s="20">
        <v>1</v>
      </c>
      <c r="I49" s="20" t="s">
        <v>551</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1bjLPA72DyNGxeYHYaGLSCY+lcSCVpBvpLSPBo9GUJ6KAbVlLiUG9sCNNlEwmhu804u9K4yAQT7R5VOV44Eiw==" saltValue="hgWsf83R0wY+LcLUs0W/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201user</cp:lastModifiedBy>
  <dcterms:modified xsi:type="dcterms:W3CDTF">2019-10-30T06:14:51Z</dcterms:modified>
</cp:coreProperties>
</file>