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1\200_財政\1410財政状況資料集（H22～）\H29→30（H28財政状況資料集）\02_平成30年5月末公表\05_10月修正\"/>
    </mc:Choice>
  </mc:AlternateContent>
  <bookViews>
    <workbookView xWindow="240" yWindow="6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concurrentManualCount="2"/>
</workbook>
</file>

<file path=xl/calcChain.xml><?xml version="1.0" encoding="utf-8"?>
<calcChain xmlns="http://schemas.openxmlformats.org/spreadsheetml/2006/main">
  <c r="AO36" i="9" l="1"/>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38" i="9"/>
  <c r="CO37" i="9"/>
  <c r="BE37" i="9"/>
  <c r="AM37" i="9"/>
  <c r="C37" i="9"/>
  <c r="CO36" i="9"/>
  <c r="BE36" i="9"/>
  <c r="C36" i="9"/>
  <c r="BE35" i="9"/>
  <c r="BE34" i="9"/>
  <c r="C34" i="9"/>
  <c r="C35" i="9" s="1"/>
  <c r="U34" i="9" l="1"/>
  <c r="U35" i="9" s="1"/>
  <c r="U36" i="9"/>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BW34" i="9" l="1"/>
  <c r="BW35" i="9" l="1"/>
  <c r="BW36" i="9" s="1"/>
  <c r="BW37" i="9" s="1"/>
  <c r="BW38" i="9" s="1"/>
  <c r="BW39" i="9" s="1"/>
  <c r="BW40" i="9" s="1"/>
  <c r="BW41" i="9" s="1"/>
  <c r="BW42" i="9" s="1"/>
  <c r="BW43" i="9" s="1"/>
  <c r="CO34" i="9" l="1"/>
  <c r="CO35" i="9" s="1"/>
</calcChain>
</file>

<file path=xl/sharedStrings.xml><?xml version="1.0" encoding="utf-8"?>
<sst xmlns="http://schemas.openxmlformats.org/spreadsheetml/2006/main" count="1049" uniqueCount="583">
  <si>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</si>
  <si>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</si>
  <si>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</si>
  <si>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</si>
  <si>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</si>
  <si>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</si>
  <si>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</si>
  <si>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</si>
  <si>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</si>
  <si>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</si>
  <si>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</si>
  <si>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</si>
  <si>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</si>
  <si>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</si>
  <si>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</si>
  <si>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</si>
  <si>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</si>
  <si>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</si>
  <si>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</si>
  <si>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</si>
  <si>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</si>
  <si>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</si>
  <si>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</si>
  <si>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</si>
  <si>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</si>
  <si>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</si>
  <si>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</si>
  <si>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</si>
  <si>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</si>
  <si>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</si>
  <si>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</si>
  <si>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</si>
  <si>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</si>
  <si>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</si>
  <si>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</si>
  <si>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</si>
  <si>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</si>
  <si>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</si>
  <si>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</si>
  <si>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</si>
  <si>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</si>
  <si>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</si>
  <si>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</si>
  <si>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</si>
  <si>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</si>
  <si>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</si>
  <si>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</si>
  <si>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</si>
  <si>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</si>
  <si>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</si>
  <si>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</si>
  <si>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</si>
  <si>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</si>
  <si>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</si>
  <si>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</si>
  <si>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</si>
  <si>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</si>
  <si>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</si>
  <si>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</si>
  <si>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</si>
  <si>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</si>
  <si>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</si>
  <si>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</si>
  <si>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</si>
  <si>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</si>
  <si>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</si>
  <si>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</si>
  <si>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</si>
  <si>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</si>
  <si>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</si>
  <si>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</si>
  <si>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</si>
  <si>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</si>
  <si>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</si>
  <si>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</si>
  <si>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</si>
  <si>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</si>
  <si>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</si>
  <si>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</si>
  <si>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</si>
  <si>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</si>
  <si>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</si>
  <si>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五所川原市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</si>
  <si>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</si>
  <si>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</si>
  <si>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</si>
  <si>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</si>
  <si>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</si>
  <si>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</si>
  <si>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</si>
  <si>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</si>
  <si>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</si>
  <si>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</si>
  <si>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</si>
  <si>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</si>
  <si>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</si>
  <si>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</si>
  <si>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</si>
  <si>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</si>
  <si>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</si>
  <si>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</si>
  <si>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</si>
  <si>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</si>
  <si>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</si>
  <si>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</si>
  <si>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</si>
  <si>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t>
    <phoneticPr fontId="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</si>
  <si>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</si>
  <si>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</si>
  <si>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</si>
  <si>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</si>
  <si>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</si>
  <si>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</si>
  <si>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</si>
  <si>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</si>
  <si>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</si>
  <si>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</si>
  <si>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</si>
  <si>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</si>
  <si>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</si>
  <si>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</si>
  <si>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</si>
  <si>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</si>
  <si>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</si>
  <si>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</si>
  <si>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</si>
  <si>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</si>
  <si>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</si>
  <si>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</si>
  <si>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</si>
  <si>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</si>
  <si>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</si>
  <si>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</si>
  <si>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</si>
  <si>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</si>
  <si>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</si>
  <si>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</si>
  <si>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</si>
  <si>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</si>
  <si>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</si>
  <si>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</si>
  <si>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</si>
  <si>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</si>
  <si>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</si>
  <si>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</si>
  <si>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</si>
  <si>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</si>
  <si>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</si>
  <si>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</si>
  <si>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</si>
  <si>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</si>
  <si>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</si>
  <si>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</si>
  <si>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</si>
  <si>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</si>
  <si>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</si>
  <si>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</si>
  <si>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</si>
  <si>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</si>
  <si>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</si>
  <si>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</si>
  <si>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</si>
  <si>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</si>
  <si>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</si>
  <si>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</si>
  <si>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</si>
  <si>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</si>
  <si>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</si>
  <si>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</si>
  <si>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</si>
  <si>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</si>
  <si>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</si>
  <si>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</si>
  <si>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</si>
  <si>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</si>
  <si>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</si>
  <si>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</si>
  <si>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</si>
  <si>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</si>
  <si>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</si>
  <si>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</si>
  <si>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</si>
  <si>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</si>
  <si>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</si>
  <si>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</si>
  <si>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</si>
  <si>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</si>
  <si>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</si>
  <si>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</si>
  <si>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</si>
  <si>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</si>
  <si>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</si>
  <si>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</si>
  <si>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</si>
  <si>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</si>
  <si>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</si>
  <si>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</si>
  <si>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青森県五所川原市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</si>
  <si>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</si>
  <si>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</si>
  <si>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</si>
  <si>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</si>
  <si>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</si>
  <si>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</si>
  <si>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</si>
  <si>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</si>
  <si>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</si>
  <si>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</si>
  <si>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</si>
  <si>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</si>
  <si>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</si>
  <si>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</si>
  <si>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</si>
  <si>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</si>
  <si>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</si>
  <si>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</si>
  <si>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</si>
  <si>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</si>
  <si>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</si>
  <si>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</si>
  <si>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</si>
  <si>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</si>
  <si>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</si>
  <si>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</si>
  <si>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</si>
  <si>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</si>
  <si>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</si>
  <si>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</si>
  <si>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</si>
  <si>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</si>
  <si>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</si>
  <si>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</si>
  <si>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</si>
  <si>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</si>
  <si>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</si>
  <si>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</si>
  <si>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</si>
  <si>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</si>
  <si>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</si>
  <si>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</si>
  <si>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</si>
  <si>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</si>
  <si>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</si>
  <si>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</si>
  <si>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</si>
  <si>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</si>
  <si>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</si>
  <si>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</si>
  <si>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</si>
  <si>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</si>
  <si>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</si>
  <si>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</si>
  <si>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</si>
  <si>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</si>
  <si>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</si>
  <si>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</si>
  <si>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</si>
  <si>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</si>
  <si>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</si>
  <si>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</si>
  <si>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</si>
  <si>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</si>
  <si>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</si>
  <si>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</si>
  <si>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</si>
  <si>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</si>
  <si>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</si>
  <si>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</si>
  <si>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</si>
  <si>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</si>
  <si>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</si>
  <si>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</si>
  <si>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</si>
  <si>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</si>
  <si>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</si>
  <si>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</si>
  <si>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</si>
  <si>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</si>
  <si>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</si>
  <si>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</si>
  <si>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</si>
  <si>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</si>
  <si>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</si>
  <si>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</si>
  <si>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</si>
  <si>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</si>
  <si>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</si>
  <si>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</si>
  <si>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</si>
  <si>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</si>
  <si>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</si>
  <si>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</si>
  <si>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</si>
  <si>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</si>
  <si>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</si>
  <si>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</si>
  <si>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</si>
  <si>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</si>
  <si>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</si>
  <si>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</si>
  <si>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</si>
  <si>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</si>
  <si>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</si>
  <si>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</si>
  <si>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</si>
  <si>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</si>
  <si>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</si>
  <si>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</si>
  <si>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</si>
  <si>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</si>
  <si>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</si>
  <si>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</si>
  <si>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</si>
  <si>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</si>
  <si>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</si>
  <si>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</si>
  <si>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</si>
  <si>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</si>
  <si>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</si>
  <si>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</si>
  <si>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</si>
  <si>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</si>
  <si>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</si>
  <si>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</si>
  <si>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</si>
  <si>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</si>
  <si>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</si>
  <si>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</si>
  <si>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</si>
  <si>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</si>
  <si>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</si>
  <si>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</si>
  <si>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</si>
  <si>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</si>
  <si>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</si>
  <si>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</si>
  <si>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</si>
  <si>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</si>
  <si>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</si>
  <si>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</si>
  <si>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</si>
  <si>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</si>
  <si>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</si>
  <si>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</si>
  <si>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</si>
  <si>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</si>
  <si>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青森県五所川原市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</si>
  <si>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</si>
  <si>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</si>
  <si>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</si>
  <si>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</si>
  <si>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</si>
  <si>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</si>
  <si>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</si>
  <si>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</si>
  <si>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</si>
  <si>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</si>
  <si>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</si>
  <si>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</si>
  <si>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</si>
  <si>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</si>
  <si>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</si>
  <si>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</si>
  <si>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</si>
  <si>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</si>
  <si>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</si>
  <si>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</si>
  <si>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高等看護学院特別会計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</si>
  <si>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</si>
  <si>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</si>
  <si>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</si>
  <si>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</si>
  <si>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</si>
  <si>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</si>
  <si>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</si>
  <si>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</si>
  <si>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</si>
  <si>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</si>
  <si>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</si>
  <si>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</si>
  <si>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</si>
  <si>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</si>
  <si>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国民健康保険医科診療施設勘定特別会計</t>
    <phoneticPr fontId="5"/>
  </si>
  <si>
    <t>国民健康保険歯科診療施設勘定特別会計</t>
    <phoneticPr fontId="5"/>
  </si>
  <si>
    <t>介護保険特別会計</t>
    <phoneticPr fontId="5"/>
  </si>
  <si>
    <t>後期高齢者医療特別会計</t>
    <phoneticPr fontId="5"/>
  </si>
  <si>
    <t>水道事業会計</t>
    <phoneticPr fontId="5"/>
  </si>
  <si>
    <t>法適用企業</t>
    <phoneticPr fontId="5"/>
  </si>
  <si>
    <t>工業用水道事業会計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</si>
  <si>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</si>
  <si>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</si>
  <si>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</si>
  <si>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</si>
  <si>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</si>
  <si>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</si>
  <si>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</si>
  <si>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</si>
  <si>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</si>
  <si>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</si>
  <si>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</si>
  <si>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</si>
  <si>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</si>
  <si>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</si>
  <si>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</si>
  <si>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</si>
  <si>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</si>
  <si>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</si>
  <si>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</si>
  <si>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</si>
  <si>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</si>
  <si>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</si>
  <si>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</si>
  <si>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</si>
  <si>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</si>
  <si>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</si>
  <si>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</si>
  <si>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</si>
  <si>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</si>
  <si>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</si>
  <si>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</si>
  <si>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</si>
  <si>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</si>
  <si>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</si>
  <si>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</si>
  <si>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</si>
  <si>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</si>
  <si>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</si>
  <si>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</si>
  <si>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</si>
  <si>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</si>
  <si>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</si>
  <si>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</si>
  <si>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</si>
  <si>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</si>
  <si>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</si>
  <si>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</si>
  <si>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</si>
  <si>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</si>
  <si>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</si>
  <si>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</si>
  <si>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</si>
  <si>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</si>
  <si>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</si>
  <si>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</si>
  <si>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</si>
  <si>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</si>
  <si>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</si>
  <si>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</si>
  <si>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</si>
  <si>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</si>
  <si>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</si>
  <si>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</si>
  <si>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</si>
  <si>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</si>
  <si>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</si>
  <si>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</si>
  <si>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</si>
  <si>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</si>
  <si>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</si>
  <si>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</si>
  <si>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</si>
  <si>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</si>
  <si>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</si>
  <si>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</si>
  <si>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</si>
  <si>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</si>
  <si>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</si>
  <si>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</si>
  <si>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</si>
  <si>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</si>
  <si>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</si>
  <si>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</si>
  <si>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</si>
  <si>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</si>
  <si>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</si>
  <si>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</si>
  <si>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</si>
  <si>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</si>
  <si>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</si>
  <si>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</si>
  <si>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</si>
  <si>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</si>
  <si>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</si>
  <si>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</si>
  <si>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</si>
  <si>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</si>
  <si>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</si>
  <si>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</si>
  <si>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</si>
  <si>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</si>
  <si>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</si>
  <si>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</si>
  <si>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</si>
  <si>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</si>
  <si>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</si>
  <si>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</si>
  <si>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</si>
  <si>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</si>
  <si>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</si>
  <si>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</si>
  <si>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</si>
  <si>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</si>
  <si>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</si>
  <si>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</si>
  <si>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</si>
  <si>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</si>
  <si>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</si>
  <si>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</si>
  <si>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</si>
  <si>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</si>
  <si>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</si>
  <si>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</si>
  <si>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</si>
  <si>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</si>
  <si>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</si>
  <si>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</si>
  <si>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</si>
  <si>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</si>
  <si>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</si>
  <si>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</si>
  <si>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</si>
  <si>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</si>
  <si>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</si>
  <si>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</si>
  <si>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</si>
  <si>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</si>
  <si>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5.98</t>
  </si>
  <si>
    <t>▲ 3.71</t>
  </si>
  <si>
    <t>▲ 5.04</t>
  </si>
  <si>
    <t>▲ 0.30</t>
  </si>
  <si>
    <t>▲ 3.10</t>
  </si>
  <si>
    <t>水道事業会計</t>
  </si>
  <si>
    <t>一般会計</t>
  </si>
  <si>
    <t>国民健康保険事業勘定特別会計</t>
  </si>
  <si>
    <t>介護保険特別会計</t>
  </si>
  <si>
    <t>下水道事業会計</t>
  </si>
  <si>
    <t>工業用水道事業会計</t>
  </si>
  <si>
    <t>国民健康保険医科診療施設勘定特別会計</t>
  </si>
  <si>
    <t>高等看護学院特別会計</t>
  </si>
  <si>
    <t>その他会計（赤字）</t>
  </si>
  <si>
    <t>その他会計（黒字）</t>
  </si>
  <si>
    <t>五所川原地区消防事務組合</t>
    <rPh sb="0" eb="4">
      <t>ゴショガワラ</t>
    </rPh>
    <rPh sb="4" eb="6">
      <t>チク</t>
    </rPh>
    <rPh sb="6" eb="8">
      <t>ショウボウ</t>
    </rPh>
    <rPh sb="8" eb="10">
      <t>ジム</t>
    </rPh>
    <rPh sb="10" eb="12">
      <t>クミアイ</t>
    </rPh>
    <phoneticPr fontId="2"/>
  </si>
  <si>
    <t>西北五環境整備事務組合</t>
    <rPh sb="0" eb="2">
      <t>セイホク</t>
    </rPh>
    <rPh sb="2" eb="3">
      <t>ゴ</t>
    </rPh>
    <rPh sb="3" eb="5">
      <t>カンキョウ</t>
    </rPh>
    <rPh sb="5" eb="7">
      <t>セイビ</t>
    </rPh>
    <rPh sb="7" eb="9">
      <t>ジム</t>
    </rPh>
    <rPh sb="9" eb="11">
      <t>クミアイ</t>
    </rPh>
    <phoneticPr fontId="2"/>
  </si>
  <si>
    <t>つがる西北五広域連合</t>
    <rPh sb="3" eb="5">
      <t>セイホク</t>
    </rPh>
    <rPh sb="5" eb="6">
      <t>ゴ</t>
    </rPh>
    <rPh sb="6" eb="8">
      <t>コウイキ</t>
    </rPh>
    <rPh sb="8" eb="10">
      <t>レンゴウ</t>
    </rPh>
    <phoneticPr fontId="2"/>
  </si>
  <si>
    <t>西北五広域福祉事務組合</t>
    <rPh sb="0" eb="2">
      <t>セイホク</t>
    </rPh>
    <rPh sb="2" eb="3">
      <t>ゴ</t>
    </rPh>
    <rPh sb="3" eb="5">
      <t>コウイキ</t>
    </rPh>
    <rPh sb="5" eb="7">
      <t>フクシ</t>
    </rPh>
    <rPh sb="7" eb="9">
      <t>ジム</t>
    </rPh>
    <rPh sb="9" eb="11">
      <t>クミアイ</t>
    </rPh>
    <phoneticPr fontId="2"/>
  </si>
  <si>
    <t>津軽広域水道企業団津軽事業部</t>
    <rPh sb="0" eb="2">
      <t>ツガル</t>
    </rPh>
    <rPh sb="2" eb="4">
      <t>コウイキ</t>
    </rPh>
    <rPh sb="4" eb="6">
      <t>スイドウ</t>
    </rPh>
    <rPh sb="6" eb="8">
      <t>キギョウ</t>
    </rPh>
    <rPh sb="8" eb="9">
      <t>ダン</t>
    </rPh>
    <rPh sb="9" eb="11">
      <t>ツガル</t>
    </rPh>
    <rPh sb="11" eb="13">
      <t>ジギョウ</t>
    </rPh>
    <rPh sb="13" eb="14">
      <t>ブ</t>
    </rPh>
    <phoneticPr fontId="2"/>
  </si>
  <si>
    <t>津軽広域水道企業団西北事業部</t>
    <rPh sb="0" eb="2">
      <t>ツガル</t>
    </rPh>
    <rPh sb="2" eb="4">
      <t>コウイキ</t>
    </rPh>
    <rPh sb="4" eb="6">
      <t>スイドウ</t>
    </rPh>
    <rPh sb="6" eb="8">
      <t>キギョウ</t>
    </rPh>
    <rPh sb="8" eb="9">
      <t>ダン</t>
    </rPh>
    <rPh sb="9" eb="11">
      <t>セイホク</t>
    </rPh>
    <rPh sb="11" eb="13">
      <t>ジギョウ</t>
    </rPh>
    <rPh sb="13" eb="14">
      <t>ブ</t>
    </rPh>
    <phoneticPr fontId="2"/>
  </si>
  <si>
    <t>青森県市町村総合事務組合</t>
    <rPh sb="0" eb="3">
      <t>アオモリケン</t>
    </rPh>
    <rPh sb="3" eb="6">
      <t>シチョウソン</t>
    </rPh>
    <rPh sb="6" eb="8">
      <t>ソウゴウ</t>
    </rPh>
    <rPh sb="8" eb="10">
      <t>ジム</t>
    </rPh>
    <rPh sb="10" eb="12">
      <t>クミアイ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</si>
  <si>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</si>
  <si>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青森県後期高齢者医療広域連合</t>
    <rPh sb="0" eb="3">
      <t>アオモリケン</t>
    </rPh>
    <rPh sb="3" eb="5">
      <t>コウキ</t>
    </rPh>
    <rPh sb="5" eb="8">
      <t>コウレイシャ</t>
    </rPh>
    <rPh sb="8" eb="10">
      <t>イリョウ</t>
    </rPh>
    <rPh sb="10" eb="12">
      <t>コウイキ</t>
    </rPh>
    <rPh sb="12" eb="14">
      <t>レンゴウ</t>
    </rPh>
    <phoneticPr fontId="2"/>
  </si>
  <si>
    <t>青森県市長会館管理組合</t>
    <rPh sb="0" eb="3">
      <t>アオモリケン</t>
    </rPh>
    <rPh sb="3" eb="6">
      <t>シチョウカイ</t>
    </rPh>
    <rPh sb="6" eb="7">
      <t>カン</t>
    </rPh>
    <rPh sb="7" eb="9">
      <t>カンリ</t>
    </rPh>
    <rPh sb="9" eb="11">
      <t>クミアイ</t>
    </rPh>
    <phoneticPr fontId="2"/>
  </si>
  <si>
    <t>青森県交通災害共済組合</t>
    <rPh sb="0" eb="3">
      <t>アオモリケン</t>
    </rPh>
    <rPh sb="3" eb="5">
      <t>コウツウ</t>
    </rPh>
    <rPh sb="5" eb="7">
      <t>サイガイ</t>
    </rPh>
    <rPh sb="7" eb="9">
      <t>キョウサイ</t>
    </rPh>
    <rPh sb="9" eb="11">
      <t>クミアイ</t>
    </rPh>
    <phoneticPr fontId="2"/>
  </si>
  <si>
    <t>一般会計</t>
    <rPh sb="0" eb="2">
      <t>イッパン</t>
    </rPh>
    <rPh sb="2" eb="4">
      <t>カイケイ</t>
    </rPh>
    <phoneticPr fontId="2"/>
  </si>
  <si>
    <t>病院事業会計</t>
    <rPh sb="0" eb="2">
      <t>ビョウイン</t>
    </rPh>
    <rPh sb="2" eb="4">
      <t>ジギョウ</t>
    </rPh>
    <rPh sb="4" eb="6">
      <t>カイケイ</t>
    </rPh>
    <phoneticPr fontId="2"/>
  </si>
  <si>
    <t>水道事業会計</t>
    <rPh sb="0" eb="2">
      <t>スイドウ</t>
    </rPh>
    <rPh sb="2" eb="4">
      <t>ジギョウ</t>
    </rPh>
    <rPh sb="4" eb="6">
      <t>カイケイ</t>
    </rPh>
    <phoneticPr fontId="2"/>
  </si>
  <si>
    <t>後期高齢者医療事業会計</t>
    <rPh sb="0" eb="2">
      <t>コウキ</t>
    </rPh>
    <rPh sb="2" eb="5">
      <t>コウレイシャ</t>
    </rPh>
    <rPh sb="5" eb="7">
      <t>イリョウ</t>
    </rPh>
    <rPh sb="7" eb="9">
      <t>ジギョウ</t>
    </rPh>
    <rPh sb="9" eb="11">
      <t>カイケイ</t>
    </rPh>
    <phoneticPr fontId="2"/>
  </si>
  <si>
    <t>交通災害共済事業会計</t>
    <rPh sb="0" eb="2">
      <t>コウツウ</t>
    </rPh>
    <rPh sb="2" eb="4">
      <t>サイガイ</t>
    </rPh>
    <rPh sb="4" eb="6">
      <t>キョウサイ</t>
    </rPh>
    <rPh sb="6" eb="8">
      <t>ジギョウ</t>
    </rPh>
    <rPh sb="8" eb="10">
      <t>カイケイ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</si>
  <si>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</si>
  <si>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</si>
  <si>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</si>
  <si>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</si>
  <si>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</si>
  <si>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</si>
  <si>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</si>
  <si>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</si>
  <si>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</si>
  <si>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五所川原市体育協会</t>
    <rPh sb="0" eb="5">
      <t>ゴショガワラシ</t>
    </rPh>
    <rPh sb="5" eb="7">
      <t>タイイク</t>
    </rPh>
    <rPh sb="7" eb="9">
      <t>キョウカイ</t>
    </rPh>
    <phoneticPr fontId="2"/>
  </si>
  <si>
    <t>出資割合59.5％</t>
    <rPh sb="0" eb="2">
      <t>シュッシ</t>
    </rPh>
    <rPh sb="2" eb="4">
      <t>ワリアイ</t>
    </rPh>
    <phoneticPr fontId="2"/>
  </si>
  <si>
    <t>十三湖環境整備株式会社</t>
    <rPh sb="0" eb="2">
      <t>ジュウサン</t>
    </rPh>
    <rPh sb="2" eb="3">
      <t>コ</t>
    </rPh>
    <rPh sb="3" eb="5">
      <t>カンキョウ</t>
    </rPh>
    <rPh sb="5" eb="7">
      <t>セイビ</t>
    </rPh>
    <rPh sb="7" eb="11">
      <t>カブシキガイシャ</t>
    </rPh>
    <phoneticPr fontId="2"/>
  </si>
  <si>
    <t>出資割合51.9％</t>
    <rPh sb="0" eb="2">
      <t>シュッシ</t>
    </rPh>
    <rPh sb="2" eb="4">
      <t>ワリアイ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</si>
  <si>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</si>
  <si>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</si>
  <si>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</si>
  <si>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</si>
  <si>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</si>
  <si>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</si>
  <si>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</si>
  <si>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</si>
  <si>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</si>
  <si>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</si>
  <si>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</si>
  <si>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</si>
  <si>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地方債を活用した建設事業等の実施により地方債残高が増加傾向にあるが、新規に発行する地方債は交付税算入率の高いものを中心にしているため、将来負担比率はほぼ横ばい、実質公債費比率は減少傾向にある。しかし、いずれも類似団体平均よりも高い水準であり、今後は市役所新庁舎の建設等によりさらに地方債残高が増加する見込みであることから、その他の建設事業等の抑制を図り、公債費負担を減少させて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</si>
</sst>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92247</c:v>
                </c:pt>
                <c:pt idx="4">
                  <c:v>67319</c:v>
                </c:pt>
              </c:numCache>
            </c:numRef>
          </c:val>
          <c:smooth val="0"/>
          <c:extLst>
            <c:ext xmlns:c16="http://schemas.microsoft.com/office/drawing/2014/chart" uri="{C3380CC4-5D6E-409C-BE32-E72D297353CC}">
              <c16:uniqueId val="{00000000-2635-44D0-90D4-87943955039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59452</c:v>
                </c:pt>
                <c:pt idx="1">
                  <c:v>51275</c:v>
                </c:pt>
                <c:pt idx="2">
                  <c:v>63013</c:v>
                </c:pt>
                <c:pt idx="3">
                  <c:v>103032</c:v>
                </c:pt>
                <c:pt idx="4">
                  <c:v>73796</c:v>
                </c:pt>
              </c:numCache>
            </c:numRef>
          </c:val>
          <c:smooth val="0"/>
          <c:extLst>
            <c:ext xmlns:c16="http://schemas.microsoft.com/office/drawing/2014/chart" uri="{C3380CC4-5D6E-409C-BE32-E72D297353CC}">
              <c16:uniqueId val="{00000001-2635-44D0-90D4-879439550395}"/>
            </c:ext>
          </c:extLst>
        </c:ser>
        <c:dLbls>
          <c:showLegendKey val="0"/>
          <c:showVal val="0"/>
          <c:showCatName val="0"/>
          <c:showSerName val="0"/>
          <c:showPercent val="0"/>
          <c:showBubbleSize val="0"/>
        </c:dLbls>
        <c:marker val="1"/>
        <c:smooth val="0"/>
        <c:axId val="169966208"/>
        <c:axId val="172176128"/>
      </c:lineChart>
      <c:catAx>
        <c:axId val="1699662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2176128"/>
        <c:crosses val="autoZero"/>
        <c:auto val="1"/>
        <c:lblAlgn val="ctr"/>
        <c:lblOffset val="100"/>
        <c:tickLblSkip val="1"/>
        <c:tickMarkSkip val="1"/>
        <c:noMultiLvlLbl val="0"/>
      </c:catAx>
      <c:valAx>
        <c:axId val="17217612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99662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3.48</c:v>
                </c:pt>
                <c:pt idx="1">
                  <c:v>3.68</c:v>
                </c:pt>
                <c:pt idx="2">
                  <c:v>2.57</c:v>
                </c:pt>
                <c:pt idx="3">
                  <c:v>4.18</c:v>
                </c:pt>
                <c:pt idx="4">
                  <c:v>4.4000000000000004</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3.73</c:v>
                </c:pt>
                <c:pt idx="1">
                  <c:v>3.31</c:v>
                </c:pt>
                <c:pt idx="2">
                  <c:v>2.97</c:v>
                </c:pt>
                <c:pt idx="3">
                  <c:v>3.58</c:v>
                </c:pt>
                <c:pt idx="4">
                  <c:v>4.62</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78390144"/>
        <c:axId val="1783920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-5.98</c:v>
                </c:pt>
                <c:pt idx="1">
                  <c:v>-3.71</c:v>
                </c:pt>
                <c:pt idx="2">
                  <c:v>-5.04</c:v>
                </c:pt>
                <c:pt idx="3">
                  <c:v>-0.3</c:v>
                </c:pt>
                <c:pt idx="4">
                  <c:v>-3.1</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78390144"/>
        <c:axId val="178392064"/>
      </c:lineChart>
      <c:catAx>
        <c:axId val="178390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8392064"/>
        <c:crosses val="autoZero"/>
        <c:auto val="1"/>
        <c:lblAlgn val="ctr"/>
        <c:lblOffset val="100"/>
        <c:tickLblSkip val="1"/>
        <c:tickMarkSkip val="1"/>
        <c:noMultiLvlLbl val="0"/>
      </c:catAx>
      <c:valAx>
        <c:axId val="178392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8390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0.22</c:v>
                </c:pt>
                <c:pt idx="2">
                  <c:v>#N/A</c:v>
                </c:pt>
                <c:pt idx="3">
                  <c:v>0.18</c:v>
                </c:pt>
                <c:pt idx="4">
                  <c:v>#N/A</c:v>
                </c:pt>
                <c:pt idx="5">
                  <c:v>0.2</c:v>
                </c:pt>
                <c:pt idx="6">
                  <c:v>#N/A</c:v>
                </c:pt>
                <c:pt idx="7">
                  <c:v>0.24</c:v>
                </c:pt>
                <c:pt idx="8">
                  <c:v>#N/A</c:v>
                </c:pt>
                <c:pt idx="9">
                  <c:v>0.17</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高等看護学院特別会計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0.03</c:v>
                </c:pt>
                <c:pt idx="2">
                  <c:v>#N/A</c:v>
                </c:pt>
                <c:pt idx="3">
                  <c:v>0.04</c:v>
                </c:pt>
                <c:pt idx="4">
                  <c:v>#N/A</c:v>
                </c:pt>
                <c:pt idx="5">
                  <c:v>0.02</c:v>
                </c:pt>
                <c:pt idx="6">
                  <c:v>#N/A</c:v>
                </c:pt>
                <c:pt idx="7">
                  <c:v>0.05</c:v>
                </c:pt>
                <c:pt idx="8">
                  <c:v>#N/A</c:v>
                </c:pt>
                <c:pt idx="9">
                  <c:v>0.13</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国民健康保険医科診療施設勘定特別会計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7.0000000000000007E-2</c:v>
                </c:pt>
                <c:pt idx="2">
                  <c:v>#N/A</c:v>
                </c:pt>
                <c:pt idx="3">
                  <c:v>7.0000000000000007E-2</c:v>
                </c:pt>
                <c:pt idx="4">
                  <c:v>#N/A</c:v>
                </c:pt>
                <c:pt idx="5">
                  <c:v>0.1</c:v>
                </c:pt>
                <c:pt idx="6">
                  <c:v>#N/A</c:v>
                </c:pt>
                <c:pt idx="7">
                  <c:v>0.26</c:v>
                </c:pt>
                <c:pt idx="8">
                  <c:v>#N/A</c:v>
                </c:pt>
                <c:pt idx="9">
                  <c:v>0.28999999999999998</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0.46</c:v>
                </c:pt>
                <c:pt idx="2">
                  <c:v>#N/A</c:v>
                </c:pt>
                <c:pt idx="3">
                  <c:v>0.46</c:v>
                </c:pt>
                <c:pt idx="4">
                  <c:v>#N/A</c:v>
                </c:pt>
                <c:pt idx="5">
                  <c:v>0.54</c:v>
                </c:pt>
                <c:pt idx="6">
                  <c:v>#N/A</c:v>
                </c:pt>
                <c:pt idx="7">
                  <c:v>0.66</c:v>
                </c:pt>
                <c:pt idx="8">
                  <c:v>#N/A</c:v>
                </c:pt>
                <c:pt idx="9">
                  <c:v>0.8</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0.39</c:v>
                </c:pt>
                <c:pt idx="2">
                  <c:v>#N/A</c:v>
                </c:pt>
                <c:pt idx="3">
                  <c:v>0.61</c:v>
                </c:pt>
                <c:pt idx="4">
                  <c:v>#N/A</c:v>
                </c:pt>
                <c:pt idx="5">
                  <c:v>0.82</c:v>
                </c:pt>
                <c:pt idx="6">
                  <c:v>#N/A</c:v>
                </c:pt>
                <c:pt idx="7">
                  <c:v>1.06</c:v>
                </c:pt>
                <c:pt idx="8">
                  <c:v>#N/A</c:v>
                </c:pt>
                <c:pt idx="9">
                  <c:v>1.17</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0.76</c:v>
                </c:pt>
                <c:pt idx="2">
                  <c:v>#N/A</c:v>
                </c:pt>
                <c:pt idx="3">
                  <c:v>0.41</c:v>
                </c:pt>
                <c:pt idx="4">
                  <c:v>#N/A</c:v>
                </c:pt>
                <c:pt idx="5">
                  <c:v>0.37</c:v>
                </c:pt>
                <c:pt idx="6">
                  <c:v>#N/A</c:v>
                </c:pt>
                <c:pt idx="7">
                  <c:v>1.39</c:v>
                </c:pt>
                <c:pt idx="8">
                  <c:v>#N/A</c:v>
                </c:pt>
                <c:pt idx="9">
                  <c:v>1.41</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1.68</c:v>
                </c:pt>
                <c:pt idx="2">
                  <c:v>#N/A</c:v>
                </c:pt>
                <c:pt idx="3">
                  <c:v>2</c:v>
                </c:pt>
                <c:pt idx="4">
                  <c:v>#N/A</c:v>
                </c:pt>
                <c:pt idx="5">
                  <c:v>2.06</c:v>
                </c:pt>
                <c:pt idx="6">
                  <c:v>#N/A</c:v>
                </c:pt>
                <c:pt idx="7">
                  <c:v>0.21</c:v>
                </c:pt>
                <c:pt idx="8">
                  <c:v>#N/A</c:v>
                </c:pt>
                <c:pt idx="9">
                  <c:v>1.64</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3.44</c:v>
                </c:pt>
                <c:pt idx="2">
                  <c:v>#N/A</c:v>
                </c:pt>
                <c:pt idx="3">
                  <c:v>3.63</c:v>
                </c:pt>
                <c:pt idx="4">
                  <c:v>#N/A</c:v>
                </c:pt>
                <c:pt idx="5">
                  <c:v>2.54</c:v>
                </c:pt>
                <c:pt idx="6">
                  <c:v>#N/A</c:v>
                </c:pt>
                <c:pt idx="7">
                  <c:v>4.12</c:v>
                </c:pt>
                <c:pt idx="8">
                  <c:v>#N/A</c:v>
                </c:pt>
                <c:pt idx="9">
                  <c:v>4.2699999999999996</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6.82</c:v>
                </c:pt>
                <c:pt idx="2">
                  <c:v>#N/A</c:v>
                </c:pt>
                <c:pt idx="3">
                  <c:v>6.92</c:v>
                </c:pt>
                <c:pt idx="4">
                  <c:v>#N/A</c:v>
                </c:pt>
                <c:pt idx="5">
                  <c:v>4.8</c:v>
                </c:pt>
                <c:pt idx="6">
                  <c:v>#N/A</c:v>
                </c:pt>
                <c:pt idx="7">
                  <c:v>5.16</c:v>
                </c:pt>
                <c:pt idx="8">
                  <c:v>#N/A</c:v>
                </c:pt>
                <c:pt idx="9">
                  <c:v>6.07</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78805376"/>
        <c:axId val="178811264"/>
      </c:barChart>
      <c:catAx>
        <c:axId val="178805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8811264"/>
        <c:crosses val="autoZero"/>
        <c:auto val="1"/>
        <c:lblAlgn val="ctr"/>
        <c:lblOffset val="100"/>
        <c:tickLblSkip val="1"/>
        <c:tickMarkSkip val="1"/>
        <c:noMultiLvlLbl val="0"/>
      </c:catAx>
      <c:valAx>
        <c:axId val="178811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88053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3228</c:v>
                </c:pt>
                <c:pt idx="5">
                  <c:v>3230</c:v>
                </c:pt>
                <c:pt idx="8">
                  <c:v>3419</c:v>
                </c:pt>
                <c:pt idx="11">
                  <c:v>3403</c:v>
                </c:pt>
                <c:pt idx="14">
                  <c:v>3369</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2</c:v>
                </c:pt>
                <c:pt idx="3">
                  <c:v>6</c:v>
                </c:pt>
                <c:pt idx="6">
                  <c:v>1</c:v>
                </c:pt>
                <c:pt idx="9">
                  <c:v>2</c:v>
                </c:pt>
                <c:pt idx="12">
                  <c:v>1</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57</c:v>
                </c:pt>
                <c:pt idx="3">
                  <c:v>59</c:v>
                </c:pt>
                <c:pt idx="6">
                  <c:v>49</c:v>
                </c:pt>
                <c:pt idx="9">
                  <c:v>41</c:v>
                </c:pt>
                <c:pt idx="12">
                  <c:v>40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236</c:v>
                </c:pt>
                <c:pt idx="3">
                  <c:v>198</c:v>
                </c:pt>
                <c:pt idx="6">
                  <c:v>56</c:v>
                </c:pt>
                <c:pt idx="9">
                  <c:v>162</c:v>
                </c:pt>
                <c:pt idx="12">
                  <c:v>162</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439</c:v>
                </c:pt>
                <c:pt idx="3">
                  <c:v>430</c:v>
                </c:pt>
                <c:pt idx="6">
                  <c:v>377</c:v>
                </c:pt>
                <c:pt idx="9">
                  <c:v>355</c:v>
                </c:pt>
                <c:pt idx="12">
                  <c:v>324</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4813</c:v>
                </c:pt>
                <c:pt idx="3">
                  <c:v>4636</c:v>
                </c:pt>
                <c:pt idx="6">
                  <c:v>4778</c:v>
                </c:pt>
                <c:pt idx="9">
                  <c:v>4695</c:v>
                </c:pt>
                <c:pt idx="12">
                  <c:v>4654</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61574272"/>
        <c:axId val="1615887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2319</c:v>
                </c:pt>
                <c:pt idx="2">
                  <c:v>#N/A</c:v>
                </c:pt>
                <c:pt idx="3">
                  <c:v>#N/A</c:v>
                </c:pt>
                <c:pt idx="4">
                  <c:v>2099</c:v>
                </c:pt>
                <c:pt idx="5">
                  <c:v>#N/A</c:v>
                </c:pt>
                <c:pt idx="6">
                  <c:v>#N/A</c:v>
                </c:pt>
                <c:pt idx="7">
                  <c:v>1842</c:v>
                </c:pt>
                <c:pt idx="8">
                  <c:v>#N/A</c:v>
                </c:pt>
                <c:pt idx="9">
                  <c:v>#N/A</c:v>
                </c:pt>
                <c:pt idx="10">
                  <c:v>1852</c:v>
                </c:pt>
                <c:pt idx="11">
                  <c:v>#N/A</c:v>
                </c:pt>
                <c:pt idx="12">
                  <c:v>#N/A</c:v>
                </c:pt>
                <c:pt idx="13">
                  <c:v>1812</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61574272"/>
        <c:axId val="161588736"/>
      </c:lineChart>
      <c:catAx>
        <c:axId val="161574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1588736"/>
        <c:crosses val="autoZero"/>
        <c:auto val="1"/>
        <c:lblAlgn val="ctr"/>
        <c:lblOffset val="100"/>
        <c:tickLblSkip val="1"/>
        <c:tickMarkSkip val="1"/>
        <c:noMultiLvlLbl val="0"/>
      </c:catAx>
      <c:valAx>
        <c:axId val="161588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1574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31868</c:v>
                </c:pt>
                <c:pt idx="5">
                  <c:v>37025</c:v>
                </c:pt>
                <c:pt idx="8">
                  <c:v>37571</c:v>
                </c:pt>
                <c:pt idx="11">
                  <c:v>37463</c:v>
                </c:pt>
                <c:pt idx="14">
                  <c:v>38713</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3130</c:v>
                </c:pt>
                <c:pt idx="5">
                  <c:v>2872</c:v>
                </c:pt>
                <c:pt idx="8">
                  <c:v>2616</c:v>
                </c:pt>
                <c:pt idx="11">
                  <c:v>2612</c:v>
                </c:pt>
                <c:pt idx="14">
                  <c:v>2619</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1226</c:v>
                </c:pt>
                <c:pt idx="5">
                  <c:v>1168</c:v>
                </c:pt>
                <c:pt idx="8">
                  <c:v>1175</c:v>
                </c:pt>
                <c:pt idx="11">
                  <c:v>1413</c:v>
                </c:pt>
                <c:pt idx="14">
                  <c:v>1275</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346</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3932</c:v>
                </c:pt>
                <c:pt idx="3">
                  <c:v>3585</c:v>
                </c:pt>
                <c:pt idx="6">
                  <c:v>3184</c:v>
                </c:pt>
                <c:pt idx="9">
                  <c:v>2911</c:v>
                </c:pt>
                <c:pt idx="12">
                  <c:v>2759</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976</c:v>
                </c:pt>
                <c:pt idx="3">
                  <c:v>2357</c:v>
                </c:pt>
                <c:pt idx="6">
                  <c:v>2457</c:v>
                </c:pt>
                <c:pt idx="9">
                  <c:v>2359</c:v>
                </c:pt>
                <c:pt idx="12">
                  <c:v>2245</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6034</c:v>
                </c:pt>
                <c:pt idx="3">
                  <c:v>5814</c:v>
                </c:pt>
                <c:pt idx="6">
                  <c:v>5389</c:v>
                </c:pt>
                <c:pt idx="9">
                  <c:v>5108</c:v>
                </c:pt>
                <c:pt idx="12">
                  <c:v>4874</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229</c:v>
                </c:pt>
                <c:pt idx="3">
                  <c:v>171</c:v>
                </c:pt>
                <c:pt idx="6">
                  <c:v>123</c:v>
                </c:pt>
                <c:pt idx="9">
                  <c:v>82</c:v>
                </c:pt>
                <c:pt idx="12">
                  <c:v>42</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45364</c:v>
                </c:pt>
                <c:pt idx="3">
                  <c:v>51005</c:v>
                </c:pt>
                <c:pt idx="6">
                  <c:v>50624</c:v>
                </c:pt>
                <c:pt idx="9">
                  <c:v>52351</c:v>
                </c:pt>
                <c:pt idx="12">
                  <c:v>52193</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78371584"/>
        <c:axId val="1783778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20658</c:v>
                </c:pt>
                <c:pt idx="2">
                  <c:v>#N/A</c:v>
                </c:pt>
                <c:pt idx="3">
                  <c:v>#N/A</c:v>
                </c:pt>
                <c:pt idx="4">
                  <c:v>21868</c:v>
                </c:pt>
                <c:pt idx="5">
                  <c:v>#N/A</c:v>
                </c:pt>
                <c:pt idx="6">
                  <c:v>#N/A</c:v>
                </c:pt>
                <c:pt idx="7">
                  <c:v>20416</c:v>
                </c:pt>
                <c:pt idx="8">
                  <c:v>#N/A</c:v>
                </c:pt>
                <c:pt idx="9">
                  <c:v>#N/A</c:v>
                </c:pt>
                <c:pt idx="10">
                  <c:v>21323</c:v>
                </c:pt>
                <c:pt idx="11">
                  <c:v>#N/A</c:v>
                </c:pt>
                <c:pt idx="12">
                  <c:v>#N/A</c:v>
                </c:pt>
                <c:pt idx="13">
                  <c:v>19506</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78371584"/>
        <c:axId val="178377856"/>
      </c:lineChart>
      <c:catAx>
        <c:axId val="178371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8377856"/>
        <c:crosses val="autoZero"/>
        <c:auto val="1"/>
        <c:lblAlgn val="ctr"/>
        <c:lblOffset val="100"/>
        <c:tickLblSkip val="1"/>
        <c:tickMarkSkip val="1"/>
        <c:noMultiLvlLbl val="0"/>
      </c:catAx>
      <c:valAx>
        <c:axId val="178377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8371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{71C08148-EA0B-4FF1-B4B3-566604245F28}</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{481EBBC2-D9ED-4FB8-B811-BB87FDEA38DB}</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{DA972E08-01DB-4C9C-9E53-31FE396A9B9F}</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{A35483BA-1157-4149-897A-7C42B9FF9B32}</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{57E8CE5E-C192-45B0-9CB9-A10137FE83E1}</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{B03DEE79-13AF-40BC-BBB9-C4984FD1DCA7}</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{B2E691EA-416E-43CC-9329-9093CC7643E6}</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{1BFC298E-FCBD-4387-96FC-1B40E4E5A337}</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{988F4575-06A4-40B1-96AC-1943B964B870}</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{D8233CA2-ACBB-4CB6-91C8-F67D84F40022}</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79175424"/>
        <c:axId val="179177344"/>
      </c:scatterChart>
      <c:valAx>
        <c:axId val="17917542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9177344"/>
        <c:crosses val="autoZero"/>
        <c:crossBetween val="midCat"/>
      </c:valAx>
      <c:valAx>
        <c:axId val="17917734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91754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{5DB45413-DEA1-4366-9FF6-9D50B5078129}</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{BE204122-A3EF-4523-AFA1-4C9EEBB4B82A}</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{9193D3AA-2303-4D14-BED1-278013D5CDA0}</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{A761B107-97C7-4F28-88C0-2067585BD4BF}</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{E3F611DA-7121-4D8A-9627-57F9A8DC7312}</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16.5</c:v>
                </c:pt>
                <c:pt idx="1">
                  <c:v>15.6</c:v>
                </c:pt>
                <c:pt idx="2">
                  <c:v>14.5</c:v>
                </c:pt>
                <c:pt idx="3">
                  <c:v>13.5</c:v>
                </c:pt>
                <c:pt idx="4">
                  <c:v>13.1</c:v>
                </c:pt>
              </c:numCache>
            </c:numRef>
          </c:xVal>
          <c:yVal>
            <c:numRef>
              <c:f>公会計指標分析・財政指標組合せ分析表!$K$73:$O$73</c:f>
              <c:numCache>
                <c:formatCode>#,##0.0;"▲ "#,##0.0</c:formatCode>
                <c:ptCount val="5"/>
                <c:pt idx="0">
                  <c:v>142.80000000000001</c:v>
                </c:pt>
                <c:pt idx="1">
                  <c:v>151.9</c:v>
                </c:pt>
                <c:pt idx="2">
                  <c:v>145.1</c:v>
                </c:pt>
                <c:pt idx="3">
                  <c:v>150.9</c:v>
                </c:pt>
                <c:pt idx="4">
                  <c:v>141.19999999999999</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{73D5F295-0054-4209-A340-B17D65999D0B}</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{1EE5C77F-791C-4F67-9302-175E1943B446}</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manualLayout>
                  <c:x val="-3.6254869646082204E-2"/>
                  <c:y val="-6.252723311546841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{BD71642E-62E7-4130-B8B2-21269EEB33BB}</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manualLayout>
                  <c:x val="-2.7156054877545233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{C99C6E59-9662-48FC-BD2D-94BF392A0383}</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{2AD01CE9-AE84-4F02-BB81-C6902E788783}</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9</c:v>
                </c:pt>
                <c:pt idx="4">
                  <c:v>8.1999999999999993</c:v>
                </c:pt>
              </c:numCache>
            </c:numRef>
          </c:xVal>
          <c:yVal>
            <c:numRef>
              <c:f>公会計指標分析・財政指標組合せ分析表!$K$77:$O$77</c:f>
              <c:numCache>
                <c:formatCode>#,##0.0;"▲ "#,##0.0</c:formatCode>
                <c:ptCount val="5"/>
                <c:pt idx="0">
                  <c:v>58.2</c:v>
                </c:pt>
                <c:pt idx="1">
                  <c:v>50.3</c:v>
                </c:pt>
                <c:pt idx="2">
                  <c:v>45.9</c:v>
                </c:pt>
                <c:pt idx="3">
                  <c:v>39</c:v>
                </c:pt>
                <c:pt idx="4">
                  <c:v>32.5</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79239168"/>
        <c:axId val="179720576"/>
      </c:scatterChart>
      <c:valAx>
        <c:axId val="179239168"/>
        <c:scaling>
          <c:orientation val="minMax"/>
          <c:max val="17.200000000000003"/>
          <c:min val="7.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9720576"/>
        <c:crosses val="autoZero"/>
        <c:crossBetween val="midCat"/>
      </c:valAx>
      <c:valAx>
        <c:axId val="179720576"/>
        <c:scaling>
          <c:orientation val="minMax"/>
          <c:max val="18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923916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青森県五所川原市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元利償還金は高い水準で推移しているものの、普通交付税算入率の大きい地方債を活用しているため、算入公債費等も高い水準を維持しており、実質公債費比率の分子は減少傾向にある。平成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年度から本格化している市役所新庁舎建設に伴い、今後の元利償還金は増加する見込みであるため、建設事業の抑制を図るなど、公債費負担を減少させる取組が必要である。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青森県五所川原市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現在高については増加傾向にあるが、交付税算入率の高い地方債を活用していることにより、基準財政需要額算入見込額も増加傾向にあるため、将来負担比率の分子についてはほぼ横ばい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今後は市役所新庁舎建設などにより、地方債の現在高が増加する見込みのため、普通交付税算入率の大きい地方債を活用するとともに、新規の建設事業を厳選し、財政の健全化に努める。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青森県五所川原市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56,575
56,484
404.18
31,716,379
30,919,122
743,759
16,893,939
52,192,759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141.2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青森県五所川原市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56,575
56,484
404.18
31,716,379
30,919,122
743,759
16,893,939
52,192,759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141.2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青森県五所川原市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56,575
56,484
404.18
31,716,379
30,919,122
743,759
16,893,939
52,192,759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141.2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青森県五所川原市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56,575
56,484
404.18
31,716,379
30,919,122
743,759
16,893,939
52,192,759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141.2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第一次産業を中心とした産業構造であることに加え、全国平均を上回る高齢化率であるなど、財政基盤が弱く、類似団体の中でも低順位となっている。引き続き、税の徴収率向上や使用料手数料の見直しなどによる自主財源の確保に努めるとともに、新規採用者抑制等による人件費削減など徹底した歳出抑制を図り、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44</xdr:row>
      <xdr:rowOff>165100</xdr:rowOff>
    </xdr:to>
    <xdr:cxnSp macro="">
      <xdr:nvCxnSpPr>
        <xdr:cNvPr id="63" name="直線コネクタ 62"/>
        <xdr:cNvCxnSpPr/>
      </xdr:nvCxnSpPr>
      <xdr:spPr>
        <a:xfrm flipV="1">
          <a:off x="4953000" y="6160558"/>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4"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0.24</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5" name="直線コネクタ 64"/>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155575</xdr:rowOff>
    </xdr:from>
    <xdr:to>
      <xdr:col>7</xdr:col>
      <xdr:colOff>152400</xdr:colOff>
      <xdr:row>44</xdr:row>
      <xdr:rowOff>4233</xdr:rowOff>
    </xdr:to>
    <xdr:cxnSp macro="">
      <xdr:nvCxnSpPr>
        <xdr:cNvPr id="68" name="直線コネクタ 67"/>
        <xdr:cNvCxnSpPr/>
      </xdr:nvCxnSpPr>
      <xdr:spPr>
        <a:xfrm flipV="1">
          <a:off x="4114800" y="75279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82144</xdr:rowOff>
    </xdr:from>
    <xdr:ext cx="762000" cy="259045"/>
    <xdr:sp macro="" textlink="">
      <xdr:nvSpPr>
        <xdr:cNvPr id="69"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4233</xdr:rowOff>
    </xdr:from>
    <xdr:to>
      <xdr:col>6</xdr:col>
      <xdr:colOff>0</xdr:colOff>
      <xdr:row>44</xdr:row>
      <xdr:rowOff>4233</xdr:rowOff>
    </xdr:to>
    <xdr:cxnSp macro="">
      <xdr:nvCxnSpPr>
        <xdr:cNvPr id="71" name="直線コネクタ 70"/>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45508</xdr:rowOff>
    </xdr:from>
    <xdr:to>
      <xdr:col>6</xdr:col>
      <xdr:colOff>50800</xdr:colOff>
      <xdr:row>41</xdr:row>
      <xdr:rowOff>147108</xdr:rowOff>
    </xdr:to>
    <xdr:sp macro="" textlink="">
      <xdr:nvSpPr>
        <xdr:cNvPr id="72" name="フローチャート : 判断 71"/>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157285</xdr:rowOff>
    </xdr:from>
    <xdr:ext cx="736600" cy="259045"/>
    <xdr:sp macro="" textlink="">
      <xdr:nvSpPr>
        <xdr:cNvPr id="73" name="テキスト ボックス 72"/>
        <xdr:cNvSpPr txBox="1"/>
      </xdr:nvSpPr>
      <xdr:spPr>
        <a:xfrm>
          <a:off x="3733800" y="684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4233</xdr:rowOff>
    </xdr:from>
    <xdr:to>
      <xdr:col>4</xdr:col>
      <xdr:colOff>482600</xdr:colOff>
      <xdr:row>44</xdr:row>
      <xdr:rowOff>4233</xdr:rowOff>
    </xdr:to>
    <xdr:cxnSp macro="">
      <xdr:nvCxnSpPr>
        <xdr:cNvPr id="74" name="直線コネクタ 73"/>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76" name="テキスト ボックス 75"/>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4233</xdr:rowOff>
    </xdr:from>
    <xdr:to>
      <xdr:col>3</xdr:col>
      <xdr:colOff>279400</xdr:colOff>
      <xdr:row>44</xdr:row>
      <xdr:rowOff>4233</xdr:rowOff>
    </xdr:to>
    <xdr:cxnSp macro="">
      <xdr:nvCxnSpPr>
        <xdr:cNvPr id="77" name="直線コネクタ 76"/>
        <xdr:cNvCxnSpPr/>
      </xdr:nvCxnSpPr>
      <xdr:spPr>
        <a:xfrm>
          <a:off x="1447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79" name="テキスト ボックス 78"/>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15875</xdr:rowOff>
    </xdr:from>
    <xdr:to>
      <xdr:col>2</xdr:col>
      <xdr:colOff>127000</xdr:colOff>
      <xdr:row>40</xdr:row>
      <xdr:rowOff>117475</xdr:rowOff>
    </xdr:to>
    <xdr:sp macro="" textlink="">
      <xdr:nvSpPr>
        <xdr:cNvPr id="80" name="フローチャート : 判断 79"/>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127652</xdr:rowOff>
    </xdr:from>
    <xdr:ext cx="762000" cy="259045"/>
    <xdr:sp macro="" textlink="">
      <xdr:nvSpPr>
        <xdr:cNvPr id="81" name="テキスト ボックス 80"/>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104775</xdr:rowOff>
    </xdr:from>
    <xdr:to>
      <xdr:col>7</xdr:col>
      <xdr:colOff>203200</xdr:colOff>
      <xdr:row>44</xdr:row>
      <xdr:rowOff>34925</xdr:rowOff>
    </xdr:to>
    <xdr:sp macro="" textlink="">
      <xdr:nvSpPr>
        <xdr:cNvPr id="87" name="円/楕円 86"/>
        <xdr:cNvSpPr/>
      </xdr:nvSpPr>
      <xdr:spPr>
        <a:xfrm>
          <a:off x="49022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76852</xdr:rowOff>
    </xdr:from>
    <xdr:ext cx="762000" cy="259045"/>
    <xdr:sp macro="" textlink="">
      <xdr:nvSpPr>
        <xdr:cNvPr id="88" name="財政力該当値テキスト"/>
        <xdr:cNvSpPr txBox="1"/>
      </xdr:nvSpPr>
      <xdr:spPr>
        <a:xfrm>
          <a:off x="5041900" y="744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124883</xdr:rowOff>
    </xdr:from>
    <xdr:to>
      <xdr:col>6</xdr:col>
      <xdr:colOff>50800</xdr:colOff>
      <xdr:row>44</xdr:row>
      <xdr:rowOff>55033</xdr:rowOff>
    </xdr:to>
    <xdr:sp macro="" textlink="">
      <xdr:nvSpPr>
        <xdr:cNvPr id="89" name="円/楕円 88"/>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39810</xdr:rowOff>
    </xdr:from>
    <xdr:ext cx="736600" cy="259045"/>
    <xdr:sp macro="" textlink="">
      <xdr:nvSpPr>
        <xdr:cNvPr id="90" name="テキスト ボックス 89"/>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124883</xdr:rowOff>
    </xdr:from>
    <xdr:to>
      <xdr:col>4</xdr:col>
      <xdr:colOff>533400</xdr:colOff>
      <xdr:row>44</xdr:row>
      <xdr:rowOff>55033</xdr:rowOff>
    </xdr:to>
    <xdr:sp macro="" textlink="">
      <xdr:nvSpPr>
        <xdr:cNvPr id="91" name="円/楕円 90"/>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92" name="テキスト ボックス 91"/>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124883</xdr:rowOff>
    </xdr:from>
    <xdr:to>
      <xdr:col>3</xdr:col>
      <xdr:colOff>330200</xdr:colOff>
      <xdr:row>44</xdr:row>
      <xdr:rowOff>55033</xdr:rowOff>
    </xdr:to>
    <xdr:sp macro="" textlink="">
      <xdr:nvSpPr>
        <xdr:cNvPr id="93" name="円/楕円 92"/>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39810</xdr:rowOff>
    </xdr:from>
    <xdr:ext cx="762000" cy="259045"/>
    <xdr:sp macro="" textlink="">
      <xdr:nvSpPr>
        <xdr:cNvPr id="94" name="テキスト ボックス 93"/>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124883</xdr:rowOff>
    </xdr:from>
    <xdr:to>
      <xdr:col>2</xdr:col>
      <xdr:colOff>127000</xdr:colOff>
      <xdr:row>44</xdr:row>
      <xdr:rowOff>55033</xdr:rowOff>
    </xdr:to>
    <xdr:sp macro="" textlink="">
      <xdr:nvSpPr>
        <xdr:cNvPr id="95" name="円/楕円 94"/>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39810</xdr:rowOff>
    </xdr:from>
    <xdr:ext cx="762000" cy="259045"/>
    <xdr:sp macro="" textlink="">
      <xdr:nvSpPr>
        <xdr:cNvPr id="96" name="テキスト ボックス 95"/>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68/69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ここ数年、経常収支比率が</a:t>
          </a:r>
          <a:r>
            <a:rPr kumimoji="1" lang="en-US" altLang="ja-JP" sz="1300">
              <a:latin typeface="ＭＳ Ｐゴシック"/>
            </a:rPr>
            <a:t>96</a:t>
          </a:r>
          <a:r>
            <a:rPr kumimoji="1" lang="ja-JP" altLang="en-US" sz="1300">
              <a:latin typeface="ＭＳ Ｐゴシック"/>
            </a:rPr>
            <a:t>％台で推移していたが、合併算定替による普通交付税の段階的減少、生活保護費等の扶助費や公債費の増加などにより、類似団体の中でも低順位となる</a:t>
          </a:r>
          <a:r>
            <a:rPr kumimoji="1" lang="en-US" altLang="ja-JP" sz="1300">
              <a:latin typeface="ＭＳ Ｐゴシック"/>
            </a:rPr>
            <a:t>97.7</a:t>
          </a:r>
          <a:r>
            <a:rPr kumimoji="1" lang="ja-JP" altLang="en-US" sz="1300">
              <a:latin typeface="ＭＳ Ｐゴシック"/>
            </a:rPr>
            <a:t>％となった。</a:t>
          </a:r>
          <a:endParaRPr kumimoji="1" lang="en-US" altLang="ja-JP" sz="1300">
            <a:latin typeface="ＭＳ Ｐゴシック"/>
          </a:endParaRPr>
        </a:p>
        <a:p>
          <a:r>
            <a:rPr kumimoji="1" lang="ja-JP" altLang="en-US" sz="1300">
              <a:latin typeface="ＭＳ Ｐゴシック"/>
            </a:rPr>
            <a:t>今後も扶助費や新庁舎建設等に伴う公債費の増加が見込まれるため、引き続き自主財源の確保に努めるとともに、一層の行財政改革への取組を推し進め、経常経費の削減に努める。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88054</xdr:rowOff>
    </xdr:to>
    <xdr:cxnSp macro="">
      <xdr:nvCxnSpPr>
        <xdr:cNvPr id="126" name="直線コネクタ 125"/>
        <xdr:cNvCxnSpPr/>
      </xdr:nvCxnSpPr>
      <xdr:spPr>
        <a:xfrm flipV="1">
          <a:off x="4953000" y="9974580"/>
          <a:ext cx="0" cy="1600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60131</xdr:rowOff>
    </xdr:from>
    <xdr:ext cx="762000" cy="259045"/>
    <xdr:sp macro="" textlink="">
      <xdr:nvSpPr>
        <xdr:cNvPr id="127" name="財政構造の弾力性最小値テキスト"/>
        <xdr:cNvSpPr txBox="1"/>
      </xdr:nvSpPr>
      <xdr:spPr>
        <a:xfrm>
          <a:off x="5041900" y="115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7</xdr:col>
      <xdr:colOff>63500</xdr:colOff>
      <xdr:row>67</xdr:row>
      <xdr:rowOff>88054</xdr:rowOff>
    </xdr:from>
    <xdr:to>
      <xdr:col>7</xdr:col>
      <xdr:colOff>241300</xdr:colOff>
      <xdr:row>67</xdr:row>
      <xdr:rowOff>88054</xdr:rowOff>
    </xdr:to>
    <xdr:cxnSp macro="">
      <xdr:nvCxnSpPr>
        <xdr:cNvPr id="128" name="直線コネクタ 127"/>
        <xdr:cNvCxnSpPr/>
      </xdr:nvCxnSpPr>
      <xdr:spPr>
        <a:xfrm>
          <a:off x="4864100" y="115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165523</xdr:rowOff>
    </xdr:from>
    <xdr:to>
      <xdr:col>7</xdr:col>
      <xdr:colOff>152400</xdr:colOff>
      <xdr:row>66</xdr:row>
      <xdr:rowOff>98637</xdr:rowOff>
    </xdr:to>
    <xdr:cxnSp macro="">
      <xdr:nvCxnSpPr>
        <xdr:cNvPr id="131" name="直線コネクタ 130"/>
        <xdr:cNvCxnSpPr/>
      </xdr:nvCxnSpPr>
      <xdr:spPr>
        <a:xfrm>
          <a:off x="4114800" y="11309773"/>
          <a:ext cx="8382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171044</xdr:rowOff>
    </xdr:from>
    <xdr:ext cx="762000" cy="259045"/>
    <xdr:sp macro="" textlink="">
      <xdr:nvSpPr>
        <xdr:cNvPr id="132" name="財政構造の弾力性平均値テキスト"/>
        <xdr:cNvSpPr txBox="1"/>
      </xdr:nvSpPr>
      <xdr:spPr>
        <a:xfrm>
          <a:off x="5041900" y="1062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33" name="フローチャート : 判断 132"/>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165523</xdr:rowOff>
    </xdr:from>
    <xdr:to>
      <xdr:col>6</xdr:col>
      <xdr:colOff>0</xdr:colOff>
      <xdr:row>66</xdr:row>
      <xdr:rowOff>34290</xdr:rowOff>
    </xdr:to>
    <xdr:cxnSp macro="">
      <xdr:nvCxnSpPr>
        <xdr:cNvPr id="134" name="直線コネクタ 133"/>
        <xdr:cNvCxnSpPr/>
      </xdr:nvCxnSpPr>
      <xdr:spPr>
        <a:xfrm flipV="1">
          <a:off x="3225800" y="1130977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9737</xdr:rowOff>
    </xdr:from>
    <xdr:to>
      <xdr:col>6</xdr:col>
      <xdr:colOff>50800</xdr:colOff>
      <xdr:row>62</xdr:row>
      <xdr:rowOff>111337</xdr:rowOff>
    </xdr:to>
    <xdr:sp macro="" textlink="">
      <xdr:nvSpPr>
        <xdr:cNvPr id="135" name="フローチャート : 判断 134"/>
        <xdr:cNvSpPr/>
      </xdr:nvSpPr>
      <xdr:spPr>
        <a:xfrm>
          <a:off x="4064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121514</xdr:rowOff>
    </xdr:from>
    <xdr:ext cx="736600" cy="259045"/>
    <xdr:sp macro="" textlink="">
      <xdr:nvSpPr>
        <xdr:cNvPr id="136" name="テキスト ボックス 135"/>
        <xdr:cNvSpPr txBox="1"/>
      </xdr:nvSpPr>
      <xdr:spPr>
        <a:xfrm>
          <a:off x="3733800" y="1040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141394</xdr:rowOff>
    </xdr:from>
    <xdr:to>
      <xdr:col>4</xdr:col>
      <xdr:colOff>482600</xdr:colOff>
      <xdr:row>66</xdr:row>
      <xdr:rowOff>34290</xdr:rowOff>
    </xdr:to>
    <xdr:cxnSp macro="">
      <xdr:nvCxnSpPr>
        <xdr:cNvPr id="137" name="直線コネクタ 136"/>
        <xdr:cNvCxnSpPr/>
      </xdr:nvCxnSpPr>
      <xdr:spPr>
        <a:xfrm>
          <a:off x="2336800" y="1128564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15240</xdr:rowOff>
    </xdr:from>
    <xdr:to>
      <xdr:col>4</xdr:col>
      <xdr:colOff>533400</xdr:colOff>
      <xdr:row>63</xdr:row>
      <xdr:rowOff>116840</xdr:rowOff>
    </xdr:to>
    <xdr:sp macro="" textlink="">
      <xdr:nvSpPr>
        <xdr:cNvPr id="138" name="フローチャート : 判断 137"/>
        <xdr:cNvSpPr/>
      </xdr:nvSpPr>
      <xdr:spPr>
        <a:xfrm>
          <a:off x="3175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127017</xdr:rowOff>
    </xdr:from>
    <xdr:ext cx="762000" cy="259045"/>
    <xdr:sp macro="" textlink="">
      <xdr:nvSpPr>
        <xdr:cNvPr id="139" name="テキスト ボックス 138"/>
        <xdr:cNvSpPr txBox="1"/>
      </xdr:nvSpPr>
      <xdr:spPr>
        <a:xfrm>
          <a:off x="2844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141394</xdr:rowOff>
    </xdr:from>
    <xdr:to>
      <xdr:col>3</xdr:col>
      <xdr:colOff>279400</xdr:colOff>
      <xdr:row>65</xdr:row>
      <xdr:rowOff>149437</xdr:rowOff>
    </xdr:to>
    <xdr:cxnSp macro="">
      <xdr:nvCxnSpPr>
        <xdr:cNvPr id="140" name="直線コネクタ 139"/>
        <xdr:cNvCxnSpPr/>
      </xdr:nvCxnSpPr>
      <xdr:spPr>
        <a:xfrm flipV="1">
          <a:off x="1447800" y="1128564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82127</xdr:rowOff>
    </xdr:from>
    <xdr:to>
      <xdr:col>3</xdr:col>
      <xdr:colOff>330200</xdr:colOff>
      <xdr:row>63</xdr:row>
      <xdr:rowOff>12277</xdr:rowOff>
    </xdr:to>
    <xdr:sp macro="" textlink="">
      <xdr:nvSpPr>
        <xdr:cNvPr id="141" name="フローチャート : 判断 140"/>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22454</xdr:rowOff>
    </xdr:from>
    <xdr:ext cx="762000" cy="259045"/>
    <xdr:sp macro="" textlink="">
      <xdr:nvSpPr>
        <xdr:cNvPr id="142" name="テキスト ボックス 141"/>
        <xdr:cNvSpPr txBox="1"/>
      </xdr:nvSpPr>
      <xdr:spPr>
        <a:xfrm>
          <a:off x="1955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3" name="フローチャート : 判断 142"/>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70714</xdr:rowOff>
    </xdr:from>
    <xdr:ext cx="762000" cy="259045"/>
    <xdr:sp macro="" textlink="">
      <xdr:nvSpPr>
        <xdr:cNvPr id="144" name="テキスト ボックス 143"/>
        <xdr:cNvSpPr txBox="1"/>
      </xdr:nvSpPr>
      <xdr:spPr>
        <a:xfrm>
          <a:off x="1066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66</xdr:row>
      <xdr:rowOff>47837</xdr:rowOff>
    </xdr:from>
    <xdr:to>
      <xdr:col>7</xdr:col>
      <xdr:colOff>203200</xdr:colOff>
      <xdr:row>66</xdr:row>
      <xdr:rowOff>149437</xdr:rowOff>
    </xdr:to>
    <xdr:sp macro="" textlink="">
      <xdr:nvSpPr>
        <xdr:cNvPr id="150" name="円/楕円 149"/>
        <xdr:cNvSpPr/>
      </xdr:nvSpPr>
      <xdr:spPr>
        <a:xfrm>
          <a:off x="4902200" y="1136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19914</xdr:rowOff>
    </xdr:from>
    <xdr:ext cx="762000" cy="259045"/>
    <xdr:sp macro="" textlink="">
      <xdr:nvSpPr>
        <xdr:cNvPr id="151" name="財政構造の弾力性該当値テキスト"/>
        <xdr:cNvSpPr txBox="1"/>
      </xdr:nvSpPr>
      <xdr:spPr>
        <a:xfrm>
          <a:off x="5041900" y="11335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114723</xdr:rowOff>
    </xdr:from>
    <xdr:to>
      <xdr:col>6</xdr:col>
      <xdr:colOff>50800</xdr:colOff>
      <xdr:row>66</xdr:row>
      <xdr:rowOff>44873</xdr:rowOff>
    </xdr:to>
    <xdr:sp macro="" textlink="">
      <xdr:nvSpPr>
        <xdr:cNvPr id="152" name="円/楕円 151"/>
        <xdr:cNvSpPr/>
      </xdr:nvSpPr>
      <xdr:spPr>
        <a:xfrm>
          <a:off x="4064000" y="112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29650</xdr:rowOff>
    </xdr:from>
    <xdr:ext cx="736600" cy="259045"/>
    <xdr:sp macro="" textlink="">
      <xdr:nvSpPr>
        <xdr:cNvPr id="153" name="テキスト ボックス 152"/>
        <xdr:cNvSpPr txBox="1"/>
      </xdr:nvSpPr>
      <xdr:spPr>
        <a:xfrm>
          <a:off x="3733800" y="11345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154940</xdr:rowOff>
    </xdr:from>
    <xdr:to>
      <xdr:col>4</xdr:col>
      <xdr:colOff>533400</xdr:colOff>
      <xdr:row>66</xdr:row>
      <xdr:rowOff>85090</xdr:rowOff>
    </xdr:to>
    <xdr:sp macro="" textlink="">
      <xdr:nvSpPr>
        <xdr:cNvPr id="154" name="円/楕円 153"/>
        <xdr:cNvSpPr/>
      </xdr:nvSpPr>
      <xdr:spPr>
        <a:xfrm>
          <a:off x="3175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69867</xdr:rowOff>
    </xdr:from>
    <xdr:ext cx="762000" cy="259045"/>
    <xdr:sp macro="" textlink="">
      <xdr:nvSpPr>
        <xdr:cNvPr id="155" name="テキスト ボックス 154"/>
        <xdr:cNvSpPr txBox="1"/>
      </xdr:nvSpPr>
      <xdr:spPr>
        <a:xfrm>
          <a:off x="2844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90594</xdr:rowOff>
    </xdr:from>
    <xdr:to>
      <xdr:col>3</xdr:col>
      <xdr:colOff>330200</xdr:colOff>
      <xdr:row>66</xdr:row>
      <xdr:rowOff>20744</xdr:rowOff>
    </xdr:to>
    <xdr:sp macro="" textlink="">
      <xdr:nvSpPr>
        <xdr:cNvPr id="156" name="円/楕円 155"/>
        <xdr:cNvSpPr/>
      </xdr:nvSpPr>
      <xdr:spPr>
        <a:xfrm>
          <a:off x="2286000" y="1123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5521</xdr:rowOff>
    </xdr:from>
    <xdr:ext cx="762000" cy="259045"/>
    <xdr:sp macro="" textlink="">
      <xdr:nvSpPr>
        <xdr:cNvPr id="157" name="テキスト ボックス 156"/>
        <xdr:cNvSpPr txBox="1"/>
      </xdr:nvSpPr>
      <xdr:spPr>
        <a:xfrm>
          <a:off x="1955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98637</xdr:rowOff>
    </xdr:from>
    <xdr:to>
      <xdr:col>2</xdr:col>
      <xdr:colOff>127000</xdr:colOff>
      <xdr:row>66</xdr:row>
      <xdr:rowOff>28787</xdr:rowOff>
    </xdr:to>
    <xdr:sp macro="" textlink="">
      <xdr:nvSpPr>
        <xdr:cNvPr id="158" name="円/楕円 157"/>
        <xdr:cNvSpPr/>
      </xdr:nvSpPr>
      <xdr:spPr>
        <a:xfrm>
          <a:off x="1397000" y="1124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13564</xdr:rowOff>
    </xdr:from>
    <xdr:ext cx="762000" cy="259045"/>
    <xdr:sp macro="" textlink="">
      <xdr:nvSpPr>
        <xdr:cNvPr id="159" name="テキスト ボックス 158"/>
        <xdr:cNvSpPr txBox="1"/>
      </xdr:nvSpPr>
      <xdr:spPr>
        <a:xfrm>
          <a:off x="1066800" y="1132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[122,579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123,912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多額の除排雪経費を要しているにも関わらず、類似団体平均水準にあるのは、ごみ処理業務や消防業務を一部事務組合で行っていることが大きな要因である。今後も定員適正化計画に基づく人件費削減や事務事業の見直しなどにより、これらの経費の抑制に努め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158128</xdr:rowOff>
    </xdr:from>
    <xdr:to>
      <xdr:col>7</xdr:col>
      <xdr:colOff>152400</xdr:colOff>
      <xdr:row>88</xdr:row>
      <xdr:rowOff>165122</xdr:rowOff>
    </xdr:to>
    <xdr:cxnSp macro="">
      <xdr:nvCxnSpPr>
        <xdr:cNvPr id="189" name="直線コネクタ 188"/>
        <xdr:cNvCxnSpPr/>
      </xdr:nvCxnSpPr>
      <xdr:spPr>
        <a:xfrm flipV="1">
          <a:off x="4953000" y="14045578"/>
          <a:ext cx="0" cy="12071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137199</xdr:rowOff>
    </xdr:from>
    <xdr:ext cx="762000" cy="259045"/>
    <xdr:sp macro="" textlink="">
      <xdr:nvSpPr>
        <xdr:cNvPr id="190" name="人件費・物件費等の状況最小値テキスト"/>
        <xdr:cNvSpPr txBox="1"/>
      </xdr:nvSpPr>
      <xdr:spPr>
        <a:xfrm>
          <a:off x="5041900" y="1522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230,529</a:t>
          </a:r>
          <a:endParaRPr kumimoji="1" lang="ja-JP" altLang="en-US" sz="1000" b="1">
            <a:latin typeface="ＭＳ Ｐゴシック"/>
          </a:endParaRPr>
        </a:p>
      </xdr:txBody>
    </xdr:sp>
    <xdr:clientData/>
  </xdr:oneCellAnchor>
  <xdr:twoCellAnchor>
    <xdr:from>
      <xdr:col>7</xdr:col>
      <xdr:colOff>63500</xdr:colOff>
      <xdr:row>88</xdr:row>
      <xdr:rowOff>165122</xdr:rowOff>
    </xdr:from>
    <xdr:to>
      <xdr:col>7</xdr:col>
      <xdr:colOff>241300</xdr:colOff>
      <xdr:row>88</xdr:row>
      <xdr:rowOff>165122</xdr:rowOff>
    </xdr:to>
    <xdr:cxnSp macro="">
      <xdr:nvCxnSpPr>
        <xdr:cNvPr id="191" name="直線コネクタ 190"/>
        <xdr:cNvCxnSpPr/>
      </xdr:nvCxnSpPr>
      <xdr:spPr>
        <a:xfrm>
          <a:off x="4864100" y="1525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73055</xdr:rowOff>
    </xdr:from>
    <xdr:ext cx="762000" cy="259045"/>
    <xdr:sp macro="" textlink="">
      <xdr:nvSpPr>
        <xdr:cNvPr id="192" name="人件費・物件費等の状況最大値テキスト"/>
        <xdr:cNvSpPr txBox="1"/>
      </xdr:nvSpPr>
      <xdr:spPr>
        <a:xfrm>
          <a:off x="5041900" y="1378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80,449</a:t>
          </a:r>
          <a:endParaRPr kumimoji="1" lang="ja-JP" altLang="en-US" sz="1000" b="1">
            <a:latin typeface="ＭＳ Ｐゴシック"/>
          </a:endParaRPr>
        </a:p>
      </xdr:txBody>
    </xdr:sp>
    <xdr:clientData/>
  </xdr:oneCellAnchor>
  <xdr:twoCellAnchor>
    <xdr:from>
      <xdr:col>7</xdr:col>
      <xdr:colOff>63500</xdr:colOff>
      <xdr:row>81</xdr:row>
      <xdr:rowOff>158128</xdr:rowOff>
    </xdr:from>
    <xdr:to>
      <xdr:col>7</xdr:col>
      <xdr:colOff>241300</xdr:colOff>
      <xdr:row>81</xdr:row>
      <xdr:rowOff>158128</xdr:rowOff>
    </xdr:to>
    <xdr:cxnSp macro="">
      <xdr:nvCxnSpPr>
        <xdr:cNvPr id="193" name="直線コネクタ 192"/>
        <xdr:cNvCxnSpPr/>
      </xdr:nvCxnSpPr>
      <xdr:spPr>
        <a:xfrm>
          <a:off x="4864100" y="1404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149155</xdr:rowOff>
    </xdr:from>
    <xdr:to>
      <xdr:col>7</xdr:col>
      <xdr:colOff>152400</xdr:colOff>
      <xdr:row>83</xdr:row>
      <xdr:rowOff>154094</xdr:rowOff>
    </xdr:to>
    <xdr:cxnSp macro="">
      <xdr:nvCxnSpPr>
        <xdr:cNvPr id="194" name="直線コネクタ 193"/>
        <xdr:cNvCxnSpPr/>
      </xdr:nvCxnSpPr>
      <xdr:spPr>
        <a:xfrm>
          <a:off x="4114800" y="14379505"/>
          <a:ext cx="838200" cy="4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164378</xdr:rowOff>
    </xdr:from>
    <xdr:ext cx="762000" cy="259045"/>
    <xdr:sp macro="" textlink="">
      <xdr:nvSpPr>
        <xdr:cNvPr id="195" name="人件費・物件費等の状況平均値テキスト"/>
        <xdr:cNvSpPr txBox="1"/>
      </xdr:nvSpPr>
      <xdr:spPr>
        <a:xfrm>
          <a:off x="5041900" y="14394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133,645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20851</xdr:rowOff>
    </xdr:from>
    <xdr:to>
      <xdr:col>7</xdr:col>
      <xdr:colOff>203200</xdr:colOff>
      <xdr:row>84</xdr:row>
      <xdr:rowOff>122451</xdr:rowOff>
    </xdr:to>
    <xdr:sp macro="" textlink="">
      <xdr:nvSpPr>
        <xdr:cNvPr id="196" name="フローチャート : 判断 195"/>
        <xdr:cNvSpPr/>
      </xdr:nvSpPr>
      <xdr:spPr>
        <a:xfrm>
          <a:off x="49022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137734</xdr:rowOff>
    </xdr:from>
    <xdr:to>
      <xdr:col>6</xdr:col>
      <xdr:colOff>0</xdr:colOff>
      <xdr:row>83</xdr:row>
      <xdr:rowOff>149155</xdr:rowOff>
    </xdr:to>
    <xdr:cxnSp macro="">
      <xdr:nvCxnSpPr>
        <xdr:cNvPr id="197" name="直線コネクタ 196"/>
        <xdr:cNvCxnSpPr/>
      </xdr:nvCxnSpPr>
      <xdr:spPr>
        <a:xfrm>
          <a:off x="3225800" y="14368084"/>
          <a:ext cx="889000" cy="1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112545</xdr:rowOff>
    </xdr:from>
    <xdr:to>
      <xdr:col>6</xdr:col>
      <xdr:colOff>50800</xdr:colOff>
      <xdr:row>85</xdr:row>
      <xdr:rowOff>42695</xdr:rowOff>
    </xdr:to>
    <xdr:sp macro="" textlink="">
      <xdr:nvSpPr>
        <xdr:cNvPr id="198" name="フローチャート : 判断 197"/>
        <xdr:cNvSpPr/>
      </xdr:nvSpPr>
      <xdr:spPr>
        <a:xfrm>
          <a:off x="4064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27472</xdr:rowOff>
    </xdr:from>
    <xdr:ext cx="736600" cy="259045"/>
    <xdr:sp macro="" textlink="">
      <xdr:nvSpPr>
        <xdr:cNvPr id="199" name="テキスト ボックス 198"/>
        <xdr:cNvSpPr txBox="1"/>
      </xdr:nvSpPr>
      <xdr:spPr>
        <a:xfrm>
          <a:off x="3733800" y="14600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90536</xdr:rowOff>
    </xdr:from>
    <xdr:to>
      <xdr:col>4</xdr:col>
      <xdr:colOff>482600</xdr:colOff>
      <xdr:row>83</xdr:row>
      <xdr:rowOff>137734</xdr:rowOff>
    </xdr:to>
    <xdr:cxnSp macro="">
      <xdr:nvCxnSpPr>
        <xdr:cNvPr id="200" name="直線コネクタ 199"/>
        <xdr:cNvCxnSpPr/>
      </xdr:nvCxnSpPr>
      <xdr:spPr>
        <a:xfrm>
          <a:off x="2336800" y="14320886"/>
          <a:ext cx="889000" cy="47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93103</xdr:rowOff>
    </xdr:from>
    <xdr:to>
      <xdr:col>4</xdr:col>
      <xdr:colOff>533400</xdr:colOff>
      <xdr:row>84</xdr:row>
      <xdr:rowOff>23253</xdr:rowOff>
    </xdr:to>
    <xdr:sp macro="" textlink="">
      <xdr:nvSpPr>
        <xdr:cNvPr id="201" name="フローチャート : 判断 200"/>
        <xdr:cNvSpPr/>
      </xdr:nvSpPr>
      <xdr:spPr>
        <a:xfrm>
          <a:off x="3175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8030</xdr:rowOff>
    </xdr:from>
    <xdr:ext cx="762000" cy="259045"/>
    <xdr:sp macro="" textlink="">
      <xdr:nvSpPr>
        <xdr:cNvPr id="202" name="テキスト ボックス 201"/>
        <xdr:cNvSpPr txBox="1"/>
      </xdr:nvSpPr>
      <xdr:spPr>
        <a:xfrm>
          <a:off x="2844800" y="1440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90536</xdr:rowOff>
    </xdr:from>
    <xdr:to>
      <xdr:col>3</xdr:col>
      <xdr:colOff>279400</xdr:colOff>
      <xdr:row>83</xdr:row>
      <xdr:rowOff>117618</xdr:rowOff>
    </xdr:to>
    <xdr:cxnSp macro="">
      <xdr:nvCxnSpPr>
        <xdr:cNvPr id="203" name="直線コネクタ 202"/>
        <xdr:cNvCxnSpPr/>
      </xdr:nvCxnSpPr>
      <xdr:spPr>
        <a:xfrm flipV="1">
          <a:off x="1447800" y="14320886"/>
          <a:ext cx="889000" cy="27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85181</xdr:rowOff>
    </xdr:from>
    <xdr:to>
      <xdr:col>3</xdr:col>
      <xdr:colOff>330200</xdr:colOff>
      <xdr:row>84</xdr:row>
      <xdr:rowOff>15331</xdr:rowOff>
    </xdr:to>
    <xdr:sp macro="" textlink="">
      <xdr:nvSpPr>
        <xdr:cNvPr id="204" name="フローチャート : 判断 203"/>
        <xdr:cNvSpPr/>
      </xdr:nvSpPr>
      <xdr:spPr>
        <a:xfrm>
          <a:off x="2286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108</xdr:rowOff>
    </xdr:from>
    <xdr:ext cx="762000" cy="259045"/>
    <xdr:sp macro="" textlink="">
      <xdr:nvSpPr>
        <xdr:cNvPr id="205" name="テキスト ボックス 204"/>
        <xdr:cNvSpPr txBox="1"/>
      </xdr:nvSpPr>
      <xdr:spPr>
        <a:xfrm>
          <a:off x="1955800" y="1440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73051</xdr:rowOff>
    </xdr:from>
    <xdr:to>
      <xdr:col>2</xdr:col>
      <xdr:colOff>127000</xdr:colOff>
      <xdr:row>84</xdr:row>
      <xdr:rowOff>3201</xdr:rowOff>
    </xdr:to>
    <xdr:sp macro="" textlink="">
      <xdr:nvSpPr>
        <xdr:cNvPr id="206" name="フローチャート : 判断 205"/>
        <xdr:cNvSpPr/>
      </xdr:nvSpPr>
      <xdr:spPr>
        <a:xfrm>
          <a:off x="1397000" y="1430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159428</xdr:rowOff>
    </xdr:from>
    <xdr:ext cx="762000" cy="259045"/>
    <xdr:sp macro="" textlink="">
      <xdr:nvSpPr>
        <xdr:cNvPr id="207" name="テキスト ボックス 206"/>
        <xdr:cNvSpPr txBox="1"/>
      </xdr:nvSpPr>
      <xdr:spPr>
        <a:xfrm>
          <a:off x="1066800" y="14389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103294</xdr:rowOff>
    </xdr:from>
    <xdr:to>
      <xdr:col>7</xdr:col>
      <xdr:colOff>203200</xdr:colOff>
      <xdr:row>84</xdr:row>
      <xdr:rowOff>33444</xdr:rowOff>
    </xdr:to>
    <xdr:sp macro="" textlink="">
      <xdr:nvSpPr>
        <xdr:cNvPr id="213" name="円/楕円 212"/>
        <xdr:cNvSpPr/>
      </xdr:nvSpPr>
      <xdr:spPr>
        <a:xfrm>
          <a:off x="4902200" y="1433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119821</xdr:rowOff>
    </xdr:from>
    <xdr:ext cx="762000" cy="259045"/>
    <xdr:sp macro="" textlink="">
      <xdr:nvSpPr>
        <xdr:cNvPr id="214" name="人件費・物件費等の状況該当値テキスト"/>
        <xdr:cNvSpPr txBox="1"/>
      </xdr:nvSpPr>
      <xdr:spPr>
        <a:xfrm>
          <a:off x="5041900" y="1417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122,579</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98355</xdr:rowOff>
    </xdr:from>
    <xdr:to>
      <xdr:col>6</xdr:col>
      <xdr:colOff>50800</xdr:colOff>
      <xdr:row>84</xdr:row>
      <xdr:rowOff>28505</xdr:rowOff>
    </xdr:to>
    <xdr:sp macro="" textlink="">
      <xdr:nvSpPr>
        <xdr:cNvPr id="215" name="円/楕円 214"/>
        <xdr:cNvSpPr/>
      </xdr:nvSpPr>
      <xdr:spPr>
        <a:xfrm>
          <a:off x="4064000" y="1432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38682</xdr:rowOff>
    </xdr:from>
    <xdr:ext cx="736600" cy="259045"/>
    <xdr:sp macro="" textlink="">
      <xdr:nvSpPr>
        <xdr:cNvPr id="216" name="テキスト ボックス 215"/>
        <xdr:cNvSpPr txBox="1"/>
      </xdr:nvSpPr>
      <xdr:spPr>
        <a:xfrm>
          <a:off x="3733800" y="14097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121,965</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86934</xdr:rowOff>
    </xdr:from>
    <xdr:to>
      <xdr:col>4</xdr:col>
      <xdr:colOff>533400</xdr:colOff>
      <xdr:row>84</xdr:row>
      <xdr:rowOff>17084</xdr:rowOff>
    </xdr:to>
    <xdr:sp macro="" textlink="">
      <xdr:nvSpPr>
        <xdr:cNvPr id="217" name="円/楕円 216"/>
        <xdr:cNvSpPr/>
      </xdr:nvSpPr>
      <xdr:spPr>
        <a:xfrm>
          <a:off x="3175000" y="1431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27261</xdr:rowOff>
    </xdr:from>
    <xdr:ext cx="762000" cy="259045"/>
    <xdr:sp macro="" textlink="">
      <xdr:nvSpPr>
        <xdr:cNvPr id="218" name="テキスト ボックス 217"/>
        <xdr:cNvSpPr txBox="1"/>
      </xdr:nvSpPr>
      <xdr:spPr>
        <a:xfrm>
          <a:off x="2844800" y="14086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120,545</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39736</xdr:rowOff>
    </xdr:from>
    <xdr:to>
      <xdr:col>3</xdr:col>
      <xdr:colOff>330200</xdr:colOff>
      <xdr:row>83</xdr:row>
      <xdr:rowOff>141336</xdr:rowOff>
    </xdr:to>
    <xdr:sp macro="" textlink="">
      <xdr:nvSpPr>
        <xdr:cNvPr id="219" name="円/楕円 218"/>
        <xdr:cNvSpPr/>
      </xdr:nvSpPr>
      <xdr:spPr>
        <a:xfrm>
          <a:off x="2286000" y="1427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151513</xdr:rowOff>
    </xdr:from>
    <xdr:ext cx="762000" cy="259045"/>
    <xdr:sp macro="" textlink="">
      <xdr:nvSpPr>
        <xdr:cNvPr id="220" name="テキスト ボックス 219"/>
        <xdr:cNvSpPr txBox="1"/>
      </xdr:nvSpPr>
      <xdr:spPr>
        <a:xfrm>
          <a:off x="1955800" y="1403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114,677</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66818</xdr:rowOff>
    </xdr:from>
    <xdr:to>
      <xdr:col>2</xdr:col>
      <xdr:colOff>127000</xdr:colOff>
      <xdr:row>83</xdr:row>
      <xdr:rowOff>168418</xdr:rowOff>
    </xdr:to>
    <xdr:sp macro="" textlink="">
      <xdr:nvSpPr>
        <xdr:cNvPr id="221" name="円/楕円 220"/>
        <xdr:cNvSpPr/>
      </xdr:nvSpPr>
      <xdr:spPr>
        <a:xfrm>
          <a:off x="1397000" y="1429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7145</xdr:rowOff>
    </xdr:from>
    <xdr:ext cx="762000" cy="259045"/>
    <xdr:sp macro="" textlink="">
      <xdr:nvSpPr>
        <xdr:cNvPr id="222" name="テキスト ボックス 221"/>
        <xdr:cNvSpPr txBox="1"/>
      </xdr:nvSpPr>
      <xdr:spPr>
        <a:xfrm>
          <a:off x="1066800" y="1406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118,044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近年は類似団体平均を下回る状況で推移している。平成</a:t>
          </a:r>
          <a:r>
            <a:rPr kumimoji="1" lang="en-US" altLang="ja-JP" sz="1300">
              <a:latin typeface="ＭＳ Ｐゴシック"/>
            </a:rPr>
            <a:t>24</a:t>
          </a:r>
          <a:r>
            <a:rPr kumimoji="1" lang="ja-JP" altLang="en-US" sz="1300">
              <a:latin typeface="ＭＳ Ｐゴシック"/>
            </a:rPr>
            <a:t>年度は</a:t>
          </a:r>
          <a:r>
            <a:rPr kumimoji="1" lang="en-US" altLang="ja-JP" sz="1300">
              <a:latin typeface="ＭＳ Ｐゴシック"/>
            </a:rPr>
            <a:t>100</a:t>
          </a:r>
          <a:r>
            <a:rPr kumimoji="1" lang="ja-JP" altLang="en-US" sz="1300">
              <a:latin typeface="ＭＳ Ｐゴシック"/>
            </a:rPr>
            <a:t>を超える数値となっているが、国家公務員の給与削減措置により一時的に数値が上昇したものである。今後もより一層の給与適正化に努める。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95250</xdr:rowOff>
    </xdr:from>
    <xdr:to>
      <xdr:col>24</xdr:col>
      <xdr:colOff>558800</xdr:colOff>
      <xdr:row>86</xdr:row>
      <xdr:rowOff>159052</xdr:rowOff>
    </xdr:to>
    <xdr:cxnSp macro="">
      <xdr:nvCxnSpPr>
        <xdr:cNvPr id="253" name="直線コネクタ 252"/>
        <xdr:cNvCxnSpPr/>
      </xdr:nvCxnSpPr>
      <xdr:spPr>
        <a:xfrm flipV="1">
          <a:off x="17018000" y="13639800"/>
          <a:ext cx="0" cy="12639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131129</xdr:rowOff>
    </xdr:from>
    <xdr:ext cx="762000" cy="259045"/>
    <xdr:sp macro="" textlink="">
      <xdr:nvSpPr>
        <xdr:cNvPr id="254" name="給与水準   （国との比較）最小値テキスト"/>
        <xdr:cNvSpPr txBox="1"/>
      </xdr:nvSpPr>
      <xdr:spPr>
        <a:xfrm>
          <a:off x="17106900" y="1487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159052</xdr:rowOff>
    </xdr:from>
    <xdr:to>
      <xdr:col>24</xdr:col>
      <xdr:colOff>647700</xdr:colOff>
      <xdr:row>86</xdr:row>
      <xdr:rowOff>159052</xdr:rowOff>
    </xdr:to>
    <xdr:cxnSp macro="">
      <xdr:nvCxnSpPr>
        <xdr:cNvPr id="255" name="直線コネクタ 254"/>
        <xdr:cNvCxnSpPr/>
      </xdr:nvCxnSpPr>
      <xdr:spPr>
        <a:xfrm>
          <a:off x="16929100" y="1490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10177</xdr:rowOff>
    </xdr:from>
    <xdr:ext cx="762000" cy="259045"/>
    <xdr:sp macro="" textlink="">
      <xdr:nvSpPr>
        <xdr:cNvPr id="256" name="給与水準   （国との比較）最大値テキスト"/>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79</xdr:row>
      <xdr:rowOff>95250</xdr:rowOff>
    </xdr:from>
    <xdr:to>
      <xdr:col>24</xdr:col>
      <xdr:colOff>647700</xdr:colOff>
      <xdr:row>79</xdr:row>
      <xdr:rowOff>95250</xdr:rowOff>
    </xdr:to>
    <xdr:cxnSp macro="">
      <xdr:nvCxnSpPr>
        <xdr:cNvPr id="257" name="直線コネクタ 256"/>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64407</xdr:rowOff>
    </xdr:from>
    <xdr:to>
      <xdr:col>24</xdr:col>
      <xdr:colOff>558800</xdr:colOff>
      <xdr:row>83</xdr:row>
      <xdr:rowOff>75898</xdr:rowOff>
    </xdr:to>
    <xdr:cxnSp macro="">
      <xdr:nvCxnSpPr>
        <xdr:cNvPr id="258" name="直線コネクタ 257"/>
        <xdr:cNvCxnSpPr/>
      </xdr:nvCxnSpPr>
      <xdr:spPr>
        <a:xfrm>
          <a:off x="16179800" y="14294757"/>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20156</xdr:rowOff>
    </xdr:from>
    <xdr:ext cx="762000" cy="259045"/>
    <xdr:sp macro="" textlink="">
      <xdr:nvSpPr>
        <xdr:cNvPr id="259" name="給与水準   （国との比較）平均値テキスト"/>
        <xdr:cNvSpPr txBox="1"/>
      </xdr:nvSpPr>
      <xdr:spPr>
        <a:xfrm>
          <a:off x="17106900" y="142505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48079</xdr:rowOff>
    </xdr:from>
    <xdr:to>
      <xdr:col>24</xdr:col>
      <xdr:colOff>609600</xdr:colOff>
      <xdr:row>83</xdr:row>
      <xdr:rowOff>149679</xdr:rowOff>
    </xdr:to>
    <xdr:sp macro="" textlink="">
      <xdr:nvSpPr>
        <xdr:cNvPr id="260" name="フローチャート : 判断 259"/>
        <xdr:cNvSpPr/>
      </xdr:nvSpPr>
      <xdr:spPr>
        <a:xfrm>
          <a:off x="169672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6955</xdr:rowOff>
    </xdr:from>
    <xdr:to>
      <xdr:col>23</xdr:col>
      <xdr:colOff>406400</xdr:colOff>
      <xdr:row>83</xdr:row>
      <xdr:rowOff>64407</xdr:rowOff>
    </xdr:to>
    <xdr:cxnSp macro="">
      <xdr:nvCxnSpPr>
        <xdr:cNvPr id="261" name="直線コネクタ 260"/>
        <xdr:cNvCxnSpPr/>
      </xdr:nvCxnSpPr>
      <xdr:spPr>
        <a:xfrm>
          <a:off x="15290800" y="14237305"/>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71059</xdr:rowOff>
    </xdr:from>
    <xdr:to>
      <xdr:col>23</xdr:col>
      <xdr:colOff>457200</xdr:colOff>
      <xdr:row>84</xdr:row>
      <xdr:rowOff>1209</xdr:rowOff>
    </xdr:to>
    <xdr:sp macro="" textlink="">
      <xdr:nvSpPr>
        <xdr:cNvPr id="262" name="フローチャート : 判断 261"/>
        <xdr:cNvSpPr/>
      </xdr:nvSpPr>
      <xdr:spPr>
        <a:xfrm>
          <a:off x="161290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157436</xdr:rowOff>
    </xdr:from>
    <xdr:ext cx="736600" cy="259045"/>
    <xdr:sp macro="" textlink="">
      <xdr:nvSpPr>
        <xdr:cNvPr id="263" name="テキスト ボックス 262"/>
        <xdr:cNvSpPr txBox="1"/>
      </xdr:nvSpPr>
      <xdr:spPr>
        <a:xfrm>
          <a:off x="15798800" y="14387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132443</xdr:rowOff>
    </xdr:from>
    <xdr:to>
      <xdr:col>22</xdr:col>
      <xdr:colOff>203200</xdr:colOff>
      <xdr:row>83</xdr:row>
      <xdr:rowOff>6955</xdr:rowOff>
    </xdr:to>
    <xdr:cxnSp macro="">
      <xdr:nvCxnSpPr>
        <xdr:cNvPr id="264" name="直線コネクタ 263"/>
        <xdr:cNvCxnSpPr/>
      </xdr:nvCxnSpPr>
      <xdr:spPr>
        <a:xfrm>
          <a:off x="14401800" y="14191343"/>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5" name="フローチャート : 判断 264"/>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6" name="テキスト ボックス 265"/>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132443</xdr:rowOff>
    </xdr:from>
    <xdr:to>
      <xdr:col>21</xdr:col>
      <xdr:colOff>0</xdr:colOff>
      <xdr:row>88</xdr:row>
      <xdr:rowOff>0</xdr:rowOff>
    </xdr:to>
    <xdr:cxnSp macro="">
      <xdr:nvCxnSpPr>
        <xdr:cNvPr id="267" name="直線コネクタ 266"/>
        <xdr:cNvCxnSpPr/>
      </xdr:nvCxnSpPr>
      <xdr:spPr>
        <a:xfrm flipV="1">
          <a:off x="13512800" y="14191343"/>
          <a:ext cx="889000" cy="89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68" name="フローチャート : 判断 267"/>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134456</xdr:rowOff>
    </xdr:from>
    <xdr:ext cx="762000" cy="259045"/>
    <xdr:sp macro="" textlink="">
      <xdr:nvSpPr>
        <xdr:cNvPr id="269" name="テキスト ボックス 268"/>
        <xdr:cNvSpPr txBox="1"/>
      </xdr:nvSpPr>
      <xdr:spPr>
        <a:xfrm>
          <a:off x="14020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0" name="フローチャート : 判断 269"/>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71" name="テキスト ボックス 270"/>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25098</xdr:rowOff>
    </xdr:from>
    <xdr:to>
      <xdr:col>24</xdr:col>
      <xdr:colOff>609600</xdr:colOff>
      <xdr:row>83</xdr:row>
      <xdr:rowOff>126698</xdr:rowOff>
    </xdr:to>
    <xdr:sp macro="" textlink="">
      <xdr:nvSpPr>
        <xdr:cNvPr id="277" name="円/楕円 276"/>
        <xdr:cNvSpPr/>
      </xdr:nvSpPr>
      <xdr:spPr>
        <a:xfrm>
          <a:off x="16967200" y="142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41625</xdr:rowOff>
    </xdr:from>
    <xdr:ext cx="762000" cy="259045"/>
    <xdr:sp macro="" textlink="">
      <xdr:nvSpPr>
        <xdr:cNvPr id="278" name="給与水準   （国との比較）該当値テキスト"/>
        <xdr:cNvSpPr txBox="1"/>
      </xdr:nvSpPr>
      <xdr:spPr>
        <a:xfrm>
          <a:off x="17106900" y="14100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13607</xdr:rowOff>
    </xdr:from>
    <xdr:to>
      <xdr:col>23</xdr:col>
      <xdr:colOff>457200</xdr:colOff>
      <xdr:row>83</xdr:row>
      <xdr:rowOff>115207</xdr:rowOff>
    </xdr:to>
    <xdr:sp macro="" textlink="">
      <xdr:nvSpPr>
        <xdr:cNvPr id="279" name="円/楕円 278"/>
        <xdr:cNvSpPr/>
      </xdr:nvSpPr>
      <xdr:spPr>
        <a:xfrm>
          <a:off x="16129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125384</xdr:rowOff>
    </xdr:from>
    <xdr:ext cx="736600" cy="259045"/>
    <xdr:sp macro="" textlink="">
      <xdr:nvSpPr>
        <xdr:cNvPr id="280" name="テキスト ボックス 279"/>
        <xdr:cNvSpPr txBox="1"/>
      </xdr:nvSpPr>
      <xdr:spPr>
        <a:xfrm>
          <a:off x="15798800" y="1401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127605</xdr:rowOff>
    </xdr:from>
    <xdr:to>
      <xdr:col>22</xdr:col>
      <xdr:colOff>254000</xdr:colOff>
      <xdr:row>83</xdr:row>
      <xdr:rowOff>57755</xdr:rowOff>
    </xdr:to>
    <xdr:sp macro="" textlink="">
      <xdr:nvSpPr>
        <xdr:cNvPr id="281" name="円/楕円 280"/>
        <xdr:cNvSpPr/>
      </xdr:nvSpPr>
      <xdr:spPr>
        <a:xfrm>
          <a:off x="15240000" y="141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67932</xdr:rowOff>
    </xdr:from>
    <xdr:ext cx="762000" cy="259045"/>
    <xdr:sp macro="" textlink="">
      <xdr:nvSpPr>
        <xdr:cNvPr id="282" name="テキスト ボックス 281"/>
        <xdr:cNvSpPr txBox="1"/>
      </xdr:nvSpPr>
      <xdr:spPr>
        <a:xfrm>
          <a:off x="14909800" y="1395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81643</xdr:rowOff>
    </xdr:from>
    <xdr:to>
      <xdr:col>21</xdr:col>
      <xdr:colOff>50800</xdr:colOff>
      <xdr:row>83</xdr:row>
      <xdr:rowOff>11793</xdr:rowOff>
    </xdr:to>
    <xdr:sp macro="" textlink="">
      <xdr:nvSpPr>
        <xdr:cNvPr id="283" name="円/楕円 282"/>
        <xdr:cNvSpPr/>
      </xdr:nvSpPr>
      <xdr:spPr>
        <a:xfrm>
          <a:off x="14351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21970</xdr:rowOff>
    </xdr:from>
    <xdr:ext cx="762000" cy="259045"/>
    <xdr:sp macro="" textlink="">
      <xdr:nvSpPr>
        <xdr:cNvPr id="284" name="テキスト ボックス 283"/>
        <xdr:cNvSpPr txBox="1"/>
      </xdr:nvSpPr>
      <xdr:spPr>
        <a:xfrm>
          <a:off x="14020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85" name="円/楕円 284"/>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60977</xdr:rowOff>
    </xdr:from>
    <xdr:ext cx="762000" cy="259045"/>
    <xdr:sp macro="" textlink="">
      <xdr:nvSpPr>
        <xdr:cNvPr id="286" name="テキスト ボックス 285"/>
        <xdr:cNvSpPr txBox="1"/>
      </xdr:nvSpPr>
      <xdr:spPr>
        <a:xfrm>
          <a:off x="13131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類似団体平均を下回る状況で推移しており、市町村合併時から定員適正化計画に基づき退職補充の新規採用を抑制しながらも、民間委託等の実施及び組織機構の見直しを図りながら行い、合併後</a:t>
          </a:r>
          <a:r>
            <a:rPr kumimoji="1" lang="en-US" altLang="ja-JP" sz="1300">
              <a:latin typeface="ＭＳ Ｐゴシック"/>
            </a:rPr>
            <a:t>10</a:t>
          </a:r>
          <a:r>
            <a:rPr kumimoji="1" lang="ja-JP" altLang="en-US" sz="1300">
              <a:latin typeface="ＭＳ Ｐゴシック"/>
            </a:rPr>
            <a:t>年間で</a:t>
          </a:r>
          <a:r>
            <a:rPr kumimoji="1" lang="en-US" altLang="ja-JP" sz="1300">
              <a:latin typeface="ＭＳ Ｐゴシック"/>
            </a:rPr>
            <a:t>23.7</a:t>
          </a:r>
          <a:r>
            <a:rPr kumimoji="1" lang="ja-JP" altLang="en-US" sz="1300">
              <a:latin typeface="ＭＳ Ｐゴシック"/>
            </a:rPr>
            <a:t>％の削減を行っている。</a:t>
          </a:r>
          <a:endParaRPr kumimoji="1" lang="en-US" altLang="ja-JP" sz="1300">
            <a:latin typeface="ＭＳ Ｐゴシック"/>
          </a:endParaRPr>
        </a:p>
        <a:p>
          <a:r>
            <a:rPr kumimoji="1" lang="ja-JP" altLang="en-US" sz="1300">
              <a:latin typeface="ＭＳ Ｐゴシック"/>
            </a:rPr>
            <a:t>今後も民間委託等の可能性検討及び組織機構の見直し、新規採用を必要最小限とするなど適正な定員管理に努める。</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94041</xdr:rowOff>
    </xdr:to>
    <xdr:cxnSp macro="">
      <xdr:nvCxnSpPr>
        <xdr:cNvPr id="318" name="直線コネクタ 317"/>
        <xdr:cNvCxnSpPr/>
      </xdr:nvCxnSpPr>
      <xdr:spPr>
        <a:xfrm flipV="1">
          <a:off x="17018000" y="10117062"/>
          <a:ext cx="0" cy="1292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66118</xdr:rowOff>
    </xdr:from>
    <xdr:ext cx="762000" cy="259045"/>
    <xdr:sp macro="" textlink="">
      <xdr:nvSpPr>
        <xdr:cNvPr id="319" name="定員管理の状況最小値テキスト"/>
        <xdr:cNvSpPr txBox="1"/>
      </xdr:nvSpPr>
      <xdr:spPr>
        <a:xfrm>
          <a:off x="17106900" y="1138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15.85</a:t>
          </a:r>
          <a:endParaRPr kumimoji="1" lang="ja-JP" altLang="en-US" sz="1000" b="1">
            <a:latin typeface="ＭＳ Ｐゴシック"/>
          </a:endParaRPr>
        </a:p>
      </xdr:txBody>
    </xdr:sp>
    <xdr:clientData/>
  </xdr:oneCellAnchor>
  <xdr:twoCellAnchor>
    <xdr:from>
      <xdr:col>24</xdr:col>
      <xdr:colOff>469900</xdr:colOff>
      <xdr:row>66</xdr:row>
      <xdr:rowOff>94041</xdr:rowOff>
    </xdr:from>
    <xdr:to>
      <xdr:col>24</xdr:col>
      <xdr:colOff>647700</xdr:colOff>
      <xdr:row>66</xdr:row>
      <xdr:rowOff>94041</xdr:rowOff>
    </xdr:to>
    <xdr:cxnSp macro="">
      <xdr:nvCxnSpPr>
        <xdr:cNvPr id="320" name="直線コネクタ 319"/>
        <xdr:cNvCxnSpPr/>
      </xdr:nvCxnSpPr>
      <xdr:spPr>
        <a:xfrm>
          <a:off x="16929100" y="11409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115026</xdr:rowOff>
    </xdr:from>
    <xdr:to>
      <xdr:col>24</xdr:col>
      <xdr:colOff>558800</xdr:colOff>
      <xdr:row>60</xdr:row>
      <xdr:rowOff>119622</xdr:rowOff>
    </xdr:to>
    <xdr:cxnSp macro="">
      <xdr:nvCxnSpPr>
        <xdr:cNvPr id="323" name="直線コネクタ 322"/>
        <xdr:cNvCxnSpPr/>
      </xdr:nvCxnSpPr>
      <xdr:spPr>
        <a:xfrm>
          <a:off x="16179800" y="10402026"/>
          <a:ext cx="8382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166145</xdr:rowOff>
    </xdr:from>
    <xdr:ext cx="762000" cy="259045"/>
    <xdr:sp macro="" textlink="">
      <xdr:nvSpPr>
        <xdr:cNvPr id="324" name="定員管理の状況平均値テキスト"/>
        <xdr:cNvSpPr txBox="1"/>
      </xdr:nvSpPr>
      <xdr:spPr>
        <a:xfrm>
          <a:off x="17106900" y="10453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22618</xdr:rowOff>
    </xdr:from>
    <xdr:to>
      <xdr:col>24</xdr:col>
      <xdr:colOff>609600</xdr:colOff>
      <xdr:row>61</xdr:row>
      <xdr:rowOff>124218</xdr:rowOff>
    </xdr:to>
    <xdr:sp macro="" textlink="">
      <xdr:nvSpPr>
        <xdr:cNvPr id="325" name="フローチャート : 判断 324"/>
        <xdr:cNvSpPr/>
      </xdr:nvSpPr>
      <xdr:spPr>
        <a:xfrm>
          <a:off x="169672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98939</xdr:rowOff>
    </xdr:from>
    <xdr:to>
      <xdr:col>23</xdr:col>
      <xdr:colOff>406400</xdr:colOff>
      <xdr:row>60</xdr:row>
      <xdr:rowOff>115026</xdr:rowOff>
    </xdr:to>
    <xdr:cxnSp macro="">
      <xdr:nvCxnSpPr>
        <xdr:cNvPr id="326" name="直線コネクタ 325"/>
        <xdr:cNvCxnSpPr/>
      </xdr:nvCxnSpPr>
      <xdr:spPr>
        <a:xfrm>
          <a:off x="15290800" y="10385939"/>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165342</xdr:rowOff>
    </xdr:from>
    <xdr:to>
      <xdr:col>23</xdr:col>
      <xdr:colOff>457200</xdr:colOff>
      <xdr:row>61</xdr:row>
      <xdr:rowOff>95492</xdr:rowOff>
    </xdr:to>
    <xdr:sp macro="" textlink="">
      <xdr:nvSpPr>
        <xdr:cNvPr id="327" name="フローチャート : 判断 326"/>
        <xdr:cNvSpPr/>
      </xdr:nvSpPr>
      <xdr:spPr>
        <a:xfrm>
          <a:off x="16129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80269</xdr:rowOff>
    </xdr:from>
    <xdr:ext cx="736600" cy="259045"/>
    <xdr:sp macro="" textlink="">
      <xdr:nvSpPr>
        <xdr:cNvPr id="328" name="テキスト ボックス 327"/>
        <xdr:cNvSpPr txBox="1"/>
      </xdr:nvSpPr>
      <xdr:spPr>
        <a:xfrm>
          <a:off x="15798800" y="10538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98939</xdr:rowOff>
    </xdr:from>
    <xdr:to>
      <xdr:col>22</xdr:col>
      <xdr:colOff>203200</xdr:colOff>
      <xdr:row>60</xdr:row>
      <xdr:rowOff>103536</xdr:rowOff>
    </xdr:to>
    <xdr:cxnSp macro="">
      <xdr:nvCxnSpPr>
        <xdr:cNvPr id="329" name="直線コネクタ 328"/>
        <xdr:cNvCxnSpPr/>
      </xdr:nvCxnSpPr>
      <xdr:spPr>
        <a:xfrm flipV="1">
          <a:off x="14401800" y="10385939"/>
          <a:ext cx="8890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69971</xdr:rowOff>
    </xdr:from>
    <xdr:to>
      <xdr:col>22</xdr:col>
      <xdr:colOff>254000</xdr:colOff>
      <xdr:row>61</xdr:row>
      <xdr:rowOff>121</xdr:rowOff>
    </xdr:to>
    <xdr:sp macro="" textlink="">
      <xdr:nvSpPr>
        <xdr:cNvPr id="330" name="フローチャート : 判断 329"/>
        <xdr:cNvSpPr/>
      </xdr:nvSpPr>
      <xdr:spPr>
        <a:xfrm>
          <a:off x="15240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156348</xdr:rowOff>
    </xdr:from>
    <xdr:ext cx="762000" cy="259045"/>
    <xdr:sp macro="" textlink="">
      <xdr:nvSpPr>
        <xdr:cNvPr id="331" name="テキスト ボックス 330"/>
        <xdr:cNvSpPr txBox="1"/>
      </xdr:nvSpPr>
      <xdr:spPr>
        <a:xfrm>
          <a:off x="14909800" y="104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103536</xdr:rowOff>
    </xdr:from>
    <xdr:to>
      <xdr:col>21</xdr:col>
      <xdr:colOff>0</xdr:colOff>
      <xdr:row>60</xdr:row>
      <xdr:rowOff>113877</xdr:rowOff>
    </xdr:to>
    <xdr:cxnSp macro="">
      <xdr:nvCxnSpPr>
        <xdr:cNvPr id="332" name="直線コネクタ 331"/>
        <xdr:cNvCxnSpPr/>
      </xdr:nvCxnSpPr>
      <xdr:spPr>
        <a:xfrm flipV="1">
          <a:off x="13512800" y="10390536"/>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74567</xdr:rowOff>
    </xdr:from>
    <xdr:to>
      <xdr:col>21</xdr:col>
      <xdr:colOff>50800</xdr:colOff>
      <xdr:row>61</xdr:row>
      <xdr:rowOff>4717</xdr:rowOff>
    </xdr:to>
    <xdr:sp macro="" textlink="">
      <xdr:nvSpPr>
        <xdr:cNvPr id="333" name="フローチャート : 判断 332"/>
        <xdr:cNvSpPr/>
      </xdr:nvSpPr>
      <xdr:spPr>
        <a:xfrm>
          <a:off x="14351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160944</xdr:rowOff>
    </xdr:from>
    <xdr:ext cx="762000" cy="259045"/>
    <xdr:sp macro="" textlink="">
      <xdr:nvSpPr>
        <xdr:cNvPr id="334" name="テキスト ボックス 333"/>
        <xdr:cNvSpPr txBox="1"/>
      </xdr:nvSpPr>
      <xdr:spPr>
        <a:xfrm>
          <a:off x="14020800" y="104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83759</xdr:rowOff>
    </xdr:from>
    <xdr:to>
      <xdr:col>19</xdr:col>
      <xdr:colOff>533400</xdr:colOff>
      <xdr:row>61</xdr:row>
      <xdr:rowOff>13909</xdr:rowOff>
    </xdr:to>
    <xdr:sp macro="" textlink="">
      <xdr:nvSpPr>
        <xdr:cNvPr id="335" name="フローチャート : 判断 334"/>
        <xdr:cNvSpPr/>
      </xdr:nvSpPr>
      <xdr:spPr>
        <a:xfrm>
          <a:off x="13462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170136</xdr:rowOff>
    </xdr:from>
    <xdr:ext cx="762000" cy="259045"/>
    <xdr:sp macro="" textlink="">
      <xdr:nvSpPr>
        <xdr:cNvPr id="336" name="テキスト ボックス 335"/>
        <xdr:cNvSpPr txBox="1"/>
      </xdr:nvSpPr>
      <xdr:spPr>
        <a:xfrm>
          <a:off x="13131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68822</xdr:rowOff>
    </xdr:from>
    <xdr:to>
      <xdr:col>24</xdr:col>
      <xdr:colOff>609600</xdr:colOff>
      <xdr:row>60</xdr:row>
      <xdr:rowOff>170422</xdr:rowOff>
    </xdr:to>
    <xdr:sp macro="" textlink="">
      <xdr:nvSpPr>
        <xdr:cNvPr id="342" name="円/楕円 341"/>
        <xdr:cNvSpPr/>
      </xdr:nvSpPr>
      <xdr:spPr>
        <a:xfrm>
          <a:off x="16967200" y="1035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85349</xdr:rowOff>
    </xdr:from>
    <xdr:ext cx="762000" cy="259045"/>
    <xdr:sp macro="" textlink="">
      <xdr:nvSpPr>
        <xdr:cNvPr id="343" name="定員管理の状況該当値テキスト"/>
        <xdr:cNvSpPr txBox="1"/>
      </xdr:nvSpPr>
      <xdr:spPr>
        <a:xfrm>
          <a:off x="17106900" y="10200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64226</xdr:rowOff>
    </xdr:from>
    <xdr:to>
      <xdr:col>23</xdr:col>
      <xdr:colOff>457200</xdr:colOff>
      <xdr:row>60</xdr:row>
      <xdr:rowOff>165826</xdr:rowOff>
    </xdr:to>
    <xdr:sp macro="" textlink="">
      <xdr:nvSpPr>
        <xdr:cNvPr id="344" name="円/楕円 343"/>
        <xdr:cNvSpPr/>
      </xdr:nvSpPr>
      <xdr:spPr>
        <a:xfrm>
          <a:off x="16129000" y="1035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4553</xdr:rowOff>
    </xdr:from>
    <xdr:ext cx="736600" cy="259045"/>
    <xdr:sp macro="" textlink="">
      <xdr:nvSpPr>
        <xdr:cNvPr id="345" name="テキスト ボックス 344"/>
        <xdr:cNvSpPr txBox="1"/>
      </xdr:nvSpPr>
      <xdr:spPr>
        <a:xfrm>
          <a:off x="15798800" y="10120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48139</xdr:rowOff>
    </xdr:from>
    <xdr:to>
      <xdr:col>22</xdr:col>
      <xdr:colOff>254000</xdr:colOff>
      <xdr:row>60</xdr:row>
      <xdr:rowOff>149739</xdr:rowOff>
    </xdr:to>
    <xdr:sp macro="" textlink="">
      <xdr:nvSpPr>
        <xdr:cNvPr id="346" name="円/楕円 345"/>
        <xdr:cNvSpPr/>
      </xdr:nvSpPr>
      <xdr:spPr>
        <a:xfrm>
          <a:off x="15240000" y="1033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159916</xdr:rowOff>
    </xdr:from>
    <xdr:ext cx="762000" cy="259045"/>
    <xdr:sp macro="" textlink="">
      <xdr:nvSpPr>
        <xdr:cNvPr id="347" name="テキスト ボックス 346"/>
        <xdr:cNvSpPr txBox="1"/>
      </xdr:nvSpPr>
      <xdr:spPr>
        <a:xfrm>
          <a:off x="14909800" y="10104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52736</xdr:rowOff>
    </xdr:from>
    <xdr:to>
      <xdr:col>21</xdr:col>
      <xdr:colOff>50800</xdr:colOff>
      <xdr:row>60</xdr:row>
      <xdr:rowOff>154336</xdr:rowOff>
    </xdr:to>
    <xdr:sp macro="" textlink="">
      <xdr:nvSpPr>
        <xdr:cNvPr id="348" name="円/楕円 347"/>
        <xdr:cNvSpPr/>
      </xdr:nvSpPr>
      <xdr:spPr>
        <a:xfrm>
          <a:off x="14351000" y="1033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164513</xdr:rowOff>
    </xdr:from>
    <xdr:ext cx="762000" cy="259045"/>
    <xdr:sp macro="" textlink="">
      <xdr:nvSpPr>
        <xdr:cNvPr id="349" name="テキスト ボックス 348"/>
        <xdr:cNvSpPr txBox="1"/>
      </xdr:nvSpPr>
      <xdr:spPr>
        <a:xfrm>
          <a:off x="14020800" y="1010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63077</xdr:rowOff>
    </xdr:from>
    <xdr:to>
      <xdr:col>19</xdr:col>
      <xdr:colOff>533400</xdr:colOff>
      <xdr:row>60</xdr:row>
      <xdr:rowOff>164677</xdr:rowOff>
    </xdr:to>
    <xdr:sp macro="" textlink="">
      <xdr:nvSpPr>
        <xdr:cNvPr id="350" name="円/楕円 349"/>
        <xdr:cNvSpPr/>
      </xdr:nvSpPr>
      <xdr:spPr>
        <a:xfrm>
          <a:off x="13462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3404</xdr:rowOff>
    </xdr:from>
    <xdr:ext cx="762000" cy="259045"/>
    <xdr:sp macro="" textlink="">
      <xdr:nvSpPr>
        <xdr:cNvPr id="351" name="テキスト ボックス 350"/>
        <xdr:cNvSpPr txBox="1"/>
      </xdr:nvSpPr>
      <xdr:spPr>
        <a:xfrm>
          <a:off x="13131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減少傾向にあるものの、依然として類似団体平均を上回り、高い水準にある。本格化している市役所新庁舎建設等により、市債残高は今後増加する見込みであるが、市債の新規発行には普通交付税算入率の大きいものを活用するとともに、組合等の連結実質黒字の維持を図ることで将来負担の抑制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123613</xdr:rowOff>
    </xdr:from>
    <xdr:to>
      <xdr:col>24</xdr:col>
      <xdr:colOff>558800</xdr:colOff>
      <xdr:row>43</xdr:row>
      <xdr:rowOff>71120</xdr:rowOff>
    </xdr:to>
    <xdr:cxnSp macro="">
      <xdr:nvCxnSpPr>
        <xdr:cNvPr id="380" name="直線コネクタ 379"/>
        <xdr:cNvCxnSpPr/>
      </xdr:nvCxnSpPr>
      <xdr:spPr>
        <a:xfrm flipV="1">
          <a:off x="17018000" y="6124363"/>
          <a:ext cx="0" cy="13191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43197</xdr:rowOff>
    </xdr:from>
    <xdr:ext cx="762000" cy="259045"/>
    <xdr:sp macro="" textlink="">
      <xdr:nvSpPr>
        <xdr:cNvPr id="381" name="公債費負担の状況最小値テキスト"/>
        <xdr:cNvSpPr txBox="1"/>
      </xdr:nvSpPr>
      <xdr:spPr>
        <a:xfrm>
          <a:off x="17106900" y="741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43</xdr:row>
      <xdr:rowOff>71120</xdr:rowOff>
    </xdr:from>
    <xdr:to>
      <xdr:col>24</xdr:col>
      <xdr:colOff>647700</xdr:colOff>
      <xdr:row>43</xdr:row>
      <xdr:rowOff>71120</xdr:rowOff>
    </xdr:to>
    <xdr:cxnSp macro="">
      <xdr:nvCxnSpPr>
        <xdr:cNvPr id="382" name="直線コネクタ 381"/>
        <xdr:cNvCxnSpPr/>
      </xdr:nvCxnSpPr>
      <xdr:spPr>
        <a:xfrm>
          <a:off x="16929100" y="74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38540</xdr:rowOff>
    </xdr:from>
    <xdr:ext cx="762000" cy="259045"/>
    <xdr:sp macro="" textlink="">
      <xdr:nvSpPr>
        <xdr:cNvPr id="383" name="公債費負担の状況最大値テキスト"/>
        <xdr:cNvSpPr txBox="1"/>
      </xdr:nvSpPr>
      <xdr:spPr>
        <a:xfrm>
          <a:off x="17106900" y="586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35</xdr:row>
      <xdr:rowOff>123613</xdr:rowOff>
    </xdr:from>
    <xdr:to>
      <xdr:col>24</xdr:col>
      <xdr:colOff>647700</xdr:colOff>
      <xdr:row>35</xdr:row>
      <xdr:rowOff>123613</xdr:rowOff>
    </xdr:to>
    <xdr:cxnSp macro="">
      <xdr:nvCxnSpPr>
        <xdr:cNvPr id="384" name="直線コネクタ 383"/>
        <xdr:cNvCxnSpPr/>
      </xdr:nvCxnSpPr>
      <xdr:spPr>
        <a:xfrm>
          <a:off x="16929100" y="612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33444</xdr:rowOff>
    </xdr:from>
    <xdr:to>
      <xdr:col>24</xdr:col>
      <xdr:colOff>558800</xdr:colOff>
      <xdr:row>42</xdr:row>
      <xdr:rowOff>65617</xdr:rowOff>
    </xdr:to>
    <xdr:cxnSp macro="">
      <xdr:nvCxnSpPr>
        <xdr:cNvPr id="385" name="直線コネクタ 384"/>
        <xdr:cNvCxnSpPr/>
      </xdr:nvCxnSpPr>
      <xdr:spPr>
        <a:xfrm flipV="1">
          <a:off x="16179800" y="7234344"/>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119397</xdr:rowOff>
    </xdr:from>
    <xdr:ext cx="762000" cy="259045"/>
    <xdr:sp macro="" textlink="">
      <xdr:nvSpPr>
        <xdr:cNvPr id="386" name="公債費負担の状況平均値テキスト"/>
        <xdr:cNvSpPr txBox="1"/>
      </xdr:nvSpPr>
      <xdr:spPr>
        <a:xfrm>
          <a:off x="17106900" y="663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102870</xdr:rowOff>
    </xdr:from>
    <xdr:to>
      <xdr:col>24</xdr:col>
      <xdr:colOff>609600</xdr:colOff>
      <xdr:row>40</xdr:row>
      <xdr:rowOff>33020</xdr:rowOff>
    </xdr:to>
    <xdr:sp macro="" textlink="">
      <xdr:nvSpPr>
        <xdr:cNvPr id="387" name="フローチャート : 判断 386"/>
        <xdr:cNvSpPr/>
      </xdr:nvSpPr>
      <xdr:spPr>
        <a:xfrm>
          <a:off x="16967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65617</xdr:rowOff>
    </xdr:from>
    <xdr:to>
      <xdr:col>23</xdr:col>
      <xdr:colOff>406400</xdr:colOff>
      <xdr:row>42</xdr:row>
      <xdr:rowOff>146050</xdr:rowOff>
    </xdr:to>
    <xdr:cxnSp macro="">
      <xdr:nvCxnSpPr>
        <xdr:cNvPr id="388" name="直線コネクタ 387"/>
        <xdr:cNvCxnSpPr/>
      </xdr:nvCxnSpPr>
      <xdr:spPr>
        <a:xfrm flipV="1">
          <a:off x="15290800" y="726651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167217</xdr:rowOff>
    </xdr:from>
    <xdr:to>
      <xdr:col>23</xdr:col>
      <xdr:colOff>457200</xdr:colOff>
      <xdr:row>40</xdr:row>
      <xdr:rowOff>97367</xdr:rowOff>
    </xdr:to>
    <xdr:sp macro="" textlink="">
      <xdr:nvSpPr>
        <xdr:cNvPr id="389" name="フローチャート : 判断 388"/>
        <xdr:cNvSpPr/>
      </xdr:nvSpPr>
      <xdr:spPr>
        <a:xfrm>
          <a:off x="16129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107544</xdr:rowOff>
    </xdr:from>
    <xdr:ext cx="736600" cy="259045"/>
    <xdr:sp macro="" textlink="">
      <xdr:nvSpPr>
        <xdr:cNvPr id="390" name="テキスト ボックス 389"/>
        <xdr:cNvSpPr txBox="1"/>
      </xdr:nvSpPr>
      <xdr:spPr>
        <a:xfrm>
          <a:off x="15798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146050</xdr:rowOff>
    </xdr:from>
    <xdr:to>
      <xdr:col>22</xdr:col>
      <xdr:colOff>203200</xdr:colOff>
      <xdr:row>43</xdr:row>
      <xdr:rowOff>63077</xdr:rowOff>
    </xdr:to>
    <xdr:cxnSp macro="">
      <xdr:nvCxnSpPr>
        <xdr:cNvPr id="391" name="直線コネクタ 390"/>
        <xdr:cNvCxnSpPr/>
      </xdr:nvCxnSpPr>
      <xdr:spPr>
        <a:xfrm flipV="1">
          <a:off x="14401800" y="734695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151130</xdr:rowOff>
    </xdr:from>
    <xdr:to>
      <xdr:col>22</xdr:col>
      <xdr:colOff>254000</xdr:colOff>
      <xdr:row>40</xdr:row>
      <xdr:rowOff>81280</xdr:rowOff>
    </xdr:to>
    <xdr:sp macro="" textlink="">
      <xdr:nvSpPr>
        <xdr:cNvPr id="392" name="フローチャート : 判断 391"/>
        <xdr:cNvSpPr/>
      </xdr:nvSpPr>
      <xdr:spPr>
        <a:xfrm>
          <a:off x="15240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91457</xdr:rowOff>
    </xdr:from>
    <xdr:ext cx="762000" cy="259045"/>
    <xdr:sp macro="" textlink="">
      <xdr:nvSpPr>
        <xdr:cNvPr id="393" name="テキスト ボックス 392"/>
        <xdr:cNvSpPr txBox="1"/>
      </xdr:nvSpPr>
      <xdr:spPr>
        <a:xfrm>
          <a:off x="14909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63077</xdr:rowOff>
    </xdr:from>
    <xdr:to>
      <xdr:col>21</xdr:col>
      <xdr:colOff>0</xdr:colOff>
      <xdr:row>43</xdr:row>
      <xdr:rowOff>135467</xdr:rowOff>
    </xdr:to>
    <xdr:cxnSp macro="">
      <xdr:nvCxnSpPr>
        <xdr:cNvPr id="394" name="直線コネクタ 393"/>
        <xdr:cNvCxnSpPr/>
      </xdr:nvCxnSpPr>
      <xdr:spPr>
        <a:xfrm flipV="1">
          <a:off x="13512800" y="743542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44027</xdr:rowOff>
    </xdr:from>
    <xdr:to>
      <xdr:col>21</xdr:col>
      <xdr:colOff>50800</xdr:colOff>
      <xdr:row>40</xdr:row>
      <xdr:rowOff>145627</xdr:rowOff>
    </xdr:to>
    <xdr:sp macro="" textlink="">
      <xdr:nvSpPr>
        <xdr:cNvPr id="395" name="フローチャート : 判断 394"/>
        <xdr:cNvSpPr/>
      </xdr:nvSpPr>
      <xdr:spPr>
        <a:xfrm>
          <a:off x="14351000" y="690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155804</xdr:rowOff>
    </xdr:from>
    <xdr:ext cx="762000" cy="259045"/>
    <xdr:sp macro="" textlink="">
      <xdr:nvSpPr>
        <xdr:cNvPr id="396" name="テキスト ボックス 395"/>
        <xdr:cNvSpPr txBox="1"/>
      </xdr:nvSpPr>
      <xdr:spPr>
        <a:xfrm>
          <a:off x="14020800" y="667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100330</xdr:rowOff>
    </xdr:from>
    <xdr:to>
      <xdr:col>19</xdr:col>
      <xdr:colOff>533400</xdr:colOff>
      <xdr:row>41</xdr:row>
      <xdr:rowOff>30480</xdr:rowOff>
    </xdr:to>
    <xdr:sp macro="" textlink="">
      <xdr:nvSpPr>
        <xdr:cNvPr id="397" name="フローチャート : 判断 396"/>
        <xdr:cNvSpPr/>
      </xdr:nvSpPr>
      <xdr:spPr>
        <a:xfrm>
          <a:off x="13462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40657</xdr:rowOff>
    </xdr:from>
    <xdr:ext cx="762000" cy="259045"/>
    <xdr:sp macro="" textlink="">
      <xdr:nvSpPr>
        <xdr:cNvPr id="398" name="テキスト ボックス 397"/>
        <xdr:cNvSpPr txBox="1"/>
      </xdr:nvSpPr>
      <xdr:spPr>
        <a:xfrm>
          <a:off x="13131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154094</xdr:rowOff>
    </xdr:from>
    <xdr:to>
      <xdr:col>24</xdr:col>
      <xdr:colOff>609600</xdr:colOff>
      <xdr:row>42</xdr:row>
      <xdr:rowOff>84244</xdr:rowOff>
    </xdr:to>
    <xdr:sp macro="" textlink="">
      <xdr:nvSpPr>
        <xdr:cNvPr id="404" name="円/楕円 403"/>
        <xdr:cNvSpPr/>
      </xdr:nvSpPr>
      <xdr:spPr>
        <a:xfrm>
          <a:off x="169672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126171</xdr:rowOff>
    </xdr:from>
    <xdr:ext cx="762000" cy="259045"/>
    <xdr:sp macro="" textlink="">
      <xdr:nvSpPr>
        <xdr:cNvPr id="405" name="公債費負担の状況該当値テキスト"/>
        <xdr:cNvSpPr txBox="1"/>
      </xdr:nvSpPr>
      <xdr:spPr>
        <a:xfrm>
          <a:off x="17106900" y="715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14817</xdr:rowOff>
    </xdr:from>
    <xdr:to>
      <xdr:col>23</xdr:col>
      <xdr:colOff>457200</xdr:colOff>
      <xdr:row>42</xdr:row>
      <xdr:rowOff>116417</xdr:rowOff>
    </xdr:to>
    <xdr:sp macro="" textlink="">
      <xdr:nvSpPr>
        <xdr:cNvPr id="406" name="円/楕円 405"/>
        <xdr:cNvSpPr/>
      </xdr:nvSpPr>
      <xdr:spPr>
        <a:xfrm>
          <a:off x="16129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101194</xdr:rowOff>
    </xdr:from>
    <xdr:ext cx="736600" cy="259045"/>
    <xdr:sp macro="" textlink="">
      <xdr:nvSpPr>
        <xdr:cNvPr id="407" name="テキスト ボックス 406"/>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95250</xdr:rowOff>
    </xdr:from>
    <xdr:to>
      <xdr:col>22</xdr:col>
      <xdr:colOff>254000</xdr:colOff>
      <xdr:row>43</xdr:row>
      <xdr:rowOff>25400</xdr:rowOff>
    </xdr:to>
    <xdr:sp macro="" textlink="">
      <xdr:nvSpPr>
        <xdr:cNvPr id="408" name="円/楕円 407"/>
        <xdr:cNvSpPr/>
      </xdr:nvSpPr>
      <xdr:spPr>
        <a:xfrm>
          <a:off x="15240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10177</xdr:rowOff>
    </xdr:from>
    <xdr:ext cx="762000" cy="259045"/>
    <xdr:sp macro="" textlink="">
      <xdr:nvSpPr>
        <xdr:cNvPr id="409" name="テキスト ボックス 408"/>
        <xdr:cNvSpPr txBox="1"/>
      </xdr:nvSpPr>
      <xdr:spPr>
        <a:xfrm>
          <a:off x="14909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12277</xdr:rowOff>
    </xdr:from>
    <xdr:to>
      <xdr:col>21</xdr:col>
      <xdr:colOff>50800</xdr:colOff>
      <xdr:row>43</xdr:row>
      <xdr:rowOff>113877</xdr:rowOff>
    </xdr:to>
    <xdr:sp macro="" textlink="">
      <xdr:nvSpPr>
        <xdr:cNvPr id="410" name="円/楕円 409"/>
        <xdr:cNvSpPr/>
      </xdr:nvSpPr>
      <xdr:spPr>
        <a:xfrm>
          <a:off x="14351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98654</xdr:rowOff>
    </xdr:from>
    <xdr:ext cx="762000" cy="259045"/>
    <xdr:sp macro="" textlink="">
      <xdr:nvSpPr>
        <xdr:cNvPr id="411" name="テキスト ボックス 410"/>
        <xdr:cNvSpPr txBox="1"/>
      </xdr:nvSpPr>
      <xdr:spPr>
        <a:xfrm>
          <a:off x="14020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84667</xdr:rowOff>
    </xdr:from>
    <xdr:to>
      <xdr:col>19</xdr:col>
      <xdr:colOff>533400</xdr:colOff>
      <xdr:row>44</xdr:row>
      <xdr:rowOff>14817</xdr:rowOff>
    </xdr:to>
    <xdr:sp macro="" textlink="">
      <xdr:nvSpPr>
        <xdr:cNvPr id="412" name="円/楕円 411"/>
        <xdr:cNvSpPr/>
      </xdr:nvSpPr>
      <xdr:spPr>
        <a:xfrm>
          <a:off x="13462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171044</xdr:rowOff>
    </xdr:from>
    <xdr:ext cx="762000" cy="259045"/>
    <xdr:sp macro="" textlink="">
      <xdr:nvSpPr>
        <xdr:cNvPr id="413" name="テキスト ボックス 412"/>
        <xdr:cNvSpPr txBox="1"/>
      </xdr:nvSpPr>
      <xdr:spPr>
        <a:xfrm>
          <a:off x="13131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[141.2%]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第三セクター、退職手当等への負担見込額の減少や交付税算入率の大きい市債の発行により、比率そのものは減少傾向にあるものの、依然として類似団体平均を上回り、高い水準にある。</a:t>
          </a:r>
          <a:endParaRPr kumimoji="1" lang="en-US" altLang="ja-JP" sz="1300">
            <a:latin typeface="ＭＳ Ｐゴシック"/>
          </a:endParaRPr>
        </a:p>
        <a:p>
          <a:r>
            <a:rPr kumimoji="1" lang="ja-JP" altLang="en-US" sz="1300">
              <a:latin typeface="ＭＳ Ｐゴシック"/>
            </a:rPr>
            <a:t>平成２８年度は借入額が公債費を下回っていたことから比率の減少要因となっているが、本格化している市役所新庁舎建設などにより、市債残高が増加する見込みであり、市債の新規発行には普通交付税算入率の大きいものを活用するとともに、組合等の連結実質黒字の維持を図ることで将来負担の抑制に努める。</a:t>
          </a: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114258</xdr:rowOff>
    </xdr:to>
    <xdr:cxnSp macro="">
      <xdr:nvCxnSpPr>
        <xdr:cNvPr id="442" name="直線コネクタ 441"/>
        <xdr:cNvCxnSpPr/>
      </xdr:nvCxnSpPr>
      <xdr:spPr>
        <a:xfrm flipV="1">
          <a:off x="17018000" y="2370667"/>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86335</xdr:rowOff>
    </xdr:from>
    <xdr:ext cx="762000" cy="259045"/>
    <xdr:sp macro="" textlink="">
      <xdr:nvSpPr>
        <xdr:cNvPr id="443" name="将来負担の状況最小値テキスト"/>
        <xdr:cNvSpPr txBox="1"/>
      </xdr:nvSpPr>
      <xdr:spPr>
        <a:xfrm>
          <a:off x="17106900" y="368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167.1</a:t>
          </a:r>
          <a:endParaRPr kumimoji="1" lang="ja-JP" altLang="en-US" sz="1000" b="1">
            <a:latin typeface="ＭＳ Ｐゴシック"/>
          </a:endParaRPr>
        </a:p>
      </xdr:txBody>
    </xdr:sp>
    <xdr:clientData/>
  </xdr:oneCellAnchor>
  <xdr:twoCellAnchor>
    <xdr:from>
      <xdr:col>24</xdr:col>
      <xdr:colOff>469900</xdr:colOff>
      <xdr:row>21</xdr:row>
      <xdr:rowOff>114258</xdr:rowOff>
    </xdr:from>
    <xdr:to>
      <xdr:col>24</xdr:col>
      <xdr:colOff>647700</xdr:colOff>
      <xdr:row>21</xdr:row>
      <xdr:rowOff>114258</xdr:rowOff>
    </xdr:to>
    <xdr:cxnSp macro="">
      <xdr:nvCxnSpPr>
        <xdr:cNvPr id="444" name="直線コネクタ 443"/>
        <xdr:cNvCxnSpPr/>
      </xdr:nvCxnSpPr>
      <xdr:spPr>
        <a:xfrm>
          <a:off x="16929100" y="371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77385</xdr:rowOff>
    </xdr:from>
    <xdr:to>
      <xdr:col>24</xdr:col>
      <xdr:colOff>558800</xdr:colOff>
      <xdr:row>20</xdr:row>
      <xdr:rowOff>155406</xdr:rowOff>
    </xdr:to>
    <xdr:cxnSp macro="">
      <xdr:nvCxnSpPr>
        <xdr:cNvPr id="447" name="直線コネクタ 446"/>
        <xdr:cNvCxnSpPr/>
      </xdr:nvCxnSpPr>
      <xdr:spPr>
        <a:xfrm flipV="1">
          <a:off x="16179800" y="3506385"/>
          <a:ext cx="838200" cy="7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26052</xdr:rowOff>
    </xdr:from>
    <xdr:ext cx="762000" cy="259045"/>
    <xdr:sp macro="" textlink="">
      <xdr:nvSpPr>
        <xdr:cNvPr id="448" name="将来負担の状況平均値テキスト"/>
        <xdr:cNvSpPr txBox="1"/>
      </xdr:nvSpPr>
      <xdr:spPr>
        <a:xfrm>
          <a:off x="17106900" y="2426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9525</xdr:rowOff>
    </xdr:from>
    <xdr:to>
      <xdr:col>24</xdr:col>
      <xdr:colOff>609600</xdr:colOff>
      <xdr:row>15</xdr:row>
      <xdr:rowOff>111125</xdr:rowOff>
    </xdr:to>
    <xdr:sp macro="" textlink="">
      <xdr:nvSpPr>
        <xdr:cNvPr id="449" name="フローチャート : 判断 448"/>
        <xdr:cNvSpPr/>
      </xdr:nvSpPr>
      <xdr:spPr>
        <a:xfrm>
          <a:off x="169672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108754</xdr:rowOff>
    </xdr:from>
    <xdr:to>
      <xdr:col>23</xdr:col>
      <xdr:colOff>406400</xdr:colOff>
      <xdr:row>20</xdr:row>
      <xdr:rowOff>155406</xdr:rowOff>
    </xdr:to>
    <xdr:cxnSp macro="">
      <xdr:nvCxnSpPr>
        <xdr:cNvPr id="450" name="直線コネクタ 449"/>
        <xdr:cNvCxnSpPr/>
      </xdr:nvCxnSpPr>
      <xdr:spPr>
        <a:xfrm>
          <a:off x="15290800" y="3537754"/>
          <a:ext cx="889000" cy="4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61807</xdr:rowOff>
    </xdr:from>
    <xdr:to>
      <xdr:col>23</xdr:col>
      <xdr:colOff>457200</xdr:colOff>
      <xdr:row>15</xdr:row>
      <xdr:rowOff>163407</xdr:rowOff>
    </xdr:to>
    <xdr:sp macro="" textlink="">
      <xdr:nvSpPr>
        <xdr:cNvPr id="451" name="フローチャート : 判断 450"/>
        <xdr:cNvSpPr/>
      </xdr:nvSpPr>
      <xdr:spPr>
        <a:xfrm>
          <a:off x="16129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2134</xdr:rowOff>
    </xdr:from>
    <xdr:ext cx="736600" cy="259045"/>
    <xdr:sp macro="" textlink="">
      <xdr:nvSpPr>
        <xdr:cNvPr id="452" name="テキスト ボックス 451"/>
        <xdr:cNvSpPr txBox="1"/>
      </xdr:nvSpPr>
      <xdr:spPr>
        <a:xfrm>
          <a:off x="15798800" y="2402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108754</xdr:rowOff>
    </xdr:from>
    <xdr:to>
      <xdr:col>22</xdr:col>
      <xdr:colOff>203200</xdr:colOff>
      <xdr:row>20</xdr:row>
      <xdr:rowOff>163449</xdr:rowOff>
    </xdr:to>
    <xdr:cxnSp macro="">
      <xdr:nvCxnSpPr>
        <xdr:cNvPr id="453" name="直線コネクタ 452"/>
        <xdr:cNvCxnSpPr/>
      </xdr:nvCxnSpPr>
      <xdr:spPr>
        <a:xfrm flipV="1">
          <a:off x="14401800" y="3537754"/>
          <a:ext cx="889000" cy="5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54" name="フローチャート : 判断 453"/>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55" name="テキスト ボックス 454"/>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90255</xdr:rowOff>
    </xdr:from>
    <xdr:to>
      <xdr:col>21</xdr:col>
      <xdr:colOff>0</xdr:colOff>
      <xdr:row>20</xdr:row>
      <xdr:rowOff>163449</xdr:rowOff>
    </xdr:to>
    <xdr:cxnSp macro="">
      <xdr:nvCxnSpPr>
        <xdr:cNvPr id="456" name="直線コネクタ 455"/>
        <xdr:cNvCxnSpPr/>
      </xdr:nvCxnSpPr>
      <xdr:spPr>
        <a:xfrm>
          <a:off x="13512800" y="3519255"/>
          <a:ext cx="889000" cy="7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57" name="フローチャート : 判断 456"/>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93023</xdr:rowOff>
    </xdr:from>
    <xdr:ext cx="762000" cy="259045"/>
    <xdr:sp macro="" textlink="">
      <xdr:nvSpPr>
        <xdr:cNvPr id="458" name="テキスト ボックス 457"/>
        <xdr:cNvSpPr txBox="1"/>
      </xdr:nvSpPr>
      <xdr:spPr>
        <a:xfrm>
          <a:off x="14020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59" name="フローチャート : 判断 458"/>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156566</xdr:rowOff>
    </xdr:from>
    <xdr:ext cx="762000" cy="259045"/>
    <xdr:sp macro="" textlink="">
      <xdr:nvSpPr>
        <xdr:cNvPr id="460" name="テキスト ボックス 459"/>
        <xdr:cNvSpPr txBox="1"/>
      </xdr:nvSpPr>
      <xdr:spPr>
        <a:xfrm>
          <a:off x="13131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20</xdr:row>
      <xdr:rowOff>26585</xdr:rowOff>
    </xdr:from>
    <xdr:to>
      <xdr:col>24</xdr:col>
      <xdr:colOff>609600</xdr:colOff>
      <xdr:row>20</xdr:row>
      <xdr:rowOff>128185</xdr:rowOff>
    </xdr:to>
    <xdr:sp macro="" textlink="">
      <xdr:nvSpPr>
        <xdr:cNvPr id="466" name="円/楕円 465"/>
        <xdr:cNvSpPr/>
      </xdr:nvSpPr>
      <xdr:spPr>
        <a:xfrm>
          <a:off x="16967200" y="345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170112</xdr:rowOff>
    </xdr:from>
    <xdr:ext cx="762000" cy="259045"/>
    <xdr:sp macro="" textlink="">
      <xdr:nvSpPr>
        <xdr:cNvPr id="467" name="将来負担の状況該当値テキスト"/>
        <xdr:cNvSpPr txBox="1"/>
      </xdr:nvSpPr>
      <xdr:spPr>
        <a:xfrm>
          <a:off x="17106900" y="342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141.2</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104606</xdr:rowOff>
    </xdr:from>
    <xdr:to>
      <xdr:col>23</xdr:col>
      <xdr:colOff>457200</xdr:colOff>
      <xdr:row>21</xdr:row>
      <xdr:rowOff>34756</xdr:rowOff>
    </xdr:to>
    <xdr:sp macro="" textlink="">
      <xdr:nvSpPr>
        <xdr:cNvPr id="468" name="円/楕円 467"/>
        <xdr:cNvSpPr/>
      </xdr:nvSpPr>
      <xdr:spPr>
        <a:xfrm>
          <a:off x="16129000" y="353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19533</xdr:rowOff>
    </xdr:from>
    <xdr:ext cx="736600" cy="259045"/>
    <xdr:sp macro="" textlink="">
      <xdr:nvSpPr>
        <xdr:cNvPr id="469" name="テキスト ボックス 468"/>
        <xdr:cNvSpPr txBox="1"/>
      </xdr:nvSpPr>
      <xdr:spPr>
        <a:xfrm>
          <a:off x="15798800" y="3619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150.9</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57954</xdr:rowOff>
    </xdr:from>
    <xdr:to>
      <xdr:col>22</xdr:col>
      <xdr:colOff>254000</xdr:colOff>
      <xdr:row>20</xdr:row>
      <xdr:rowOff>159554</xdr:rowOff>
    </xdr:to>
    <xdr:sp macro="" textlink="">
      <xdr:nvSpPr>
        <xdr:cNvPr id="470" name="円/楕円 469"/>
        <xdr:cNvSpPr/>
      </xdr:nvSpPr>
      <xdr:spPr>
        <a:xfrm>
          <a:off x="15240000" y="348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144331</xdr:rowOff>
    </xdr:from>
    <xdr:ext cx="762000" cy="259045"/>
    <xdr:sp macro="" textlink="">
      <xdr:nvSpPr>
        <xdr:cNvPr id="471" name="テキスト ボックス 470"/>
        <xdr:cNvSpPr txBox="1"/>
      </xdr:nvSpPr>
      <xdr:spPr>
        <a:xfrm>
          <a:off x="14909800" y="3573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145.1</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112649</xdr:rowOff>
    </xdr:from>
    <xdr:to>
      <xdr:col>21</xdr:col>
      <xdr:colOff>50800</xdr:colOff>
      <xdr:row>21</xdr:row>
      <xdr:rowOff>42799</xdr:rowOff>
    </xdr:to>
    <xdr:sp macro="" textlink="">
      <xdr:nvSpPr>
        <xdr:cNvPr id="472" name="円/楕円 471"/>
        <xdr:cNvSpPr/>
      </xdr:nvSpPr>
      <xdr:spPr>
        <a:xfrm>
          <a:off x="14351000" y="354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27576</xdr:rowOff>
    </xdr:from>
    <xdr:ext cx="762000" cy="259045"/>
    <xdr:sp macro="" textlink="">
      <xdr:nvSpPr>
        <xdr:cNvPr id="473" name="テキスト ボックス 472"/>
        <xdr:cNvSpPr txBox="1"/>
      </xdr:nvSpPr>
      <xdr:spPr>
        <a:xfrm>
          <a:off x="14020800" y="3628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151.9</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39455</xdr:rowOff>
    </xdr:from>
    <xdr:to>
      <xdr:col>19</xdr:col>
      <xdr:colOff>533400</xdr:colOff>
      <xdr:row>20</xdr:row>
      <xdr:rowOff>141055</xdr:rowOff>
    </xdr:to>
    <xdr:sp macro="" textlink="">
      <xdr:nvSpPr>
        <xdr:cNvPr id="474" name="円/楕円 473"/>
        <xdr:cNvSpPr/>
      </xdr:nvSpPr>
      <xdr:spPr>
        <a:xfrm>
          <a:off x="13462000" y="346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125832</xdr:rowOff>
    </xdr:from>
    <xdr:ext cx="762000" cy="259045"/>
    <xdr:sp macro="" textlink="">
      <xdr:nvSpPr>
        <xdr:cNvPr id="475" name="テキスト ボックス 474"/>
        <xdr:cNvSpPr txBox="1"/>
      </xdr:nvSpPr>
      <xdr:spPr>
        <a:xfrm>
          <a:off x="13131800" y="3554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青森県五所川原市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56,575
56,484
404.18
31,716,379
30,919,122
743,759
16,893,939
52,192,759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141.2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人件費に係る経常収支比率は、類似団体平均と比較して低い水準にある。今後も新規採用者を必要最小限とするなど、適正な定員管理に努めながら人件費の抑制に努める。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41</xdr:row>
      <xdr:rowOff>39370</xdr:rowOff>
    </xdr:to>
    <xdr:cxnSp macro="">
      <xdr:nvCxnSpPr>
        <xdr:cNvPr id="61" name="直線コネクタ 60"/>
        <xdr:cNvCxnSpPr/>
      </xdr:nvCxnSpPr>
      <xdr:spPr>
        <a:xfrm flipV="1">
          <a:off x="4826000" y="57734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612775</xdr:colOff>
      <xdr:row>41</xdr:row>
      <xdr:rowOff>39370</xdr:rowOff>
    </xdr:from>
    <xdr:to>
      <xdr:col>7</xdr:col>
      <xdr:colOff>104775</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88900</xdr:rowOff>
    </xdr:from>
    <xdr:to>
      <xdr:col>7</xdr:col>
      <xdr:colOff>15875</xdr:colOff>
      <xdr:row>34</xdr:row>
      <xdr:rowOff>127000</xdr:rowOff>
    </xdr:to>
    <xdr:cxnSp macro="">
      <xdr:nvCxnSpPr>
        <xdr:cNvPr id="66" name="直線コネクタ 65"/>
        <xdr:cNvCxnSpPr/>
      </xdr:nvCxnSpPr>
      <xdr:spPr>
        <a:xfrm>
          <a:off x="3987800" y="5918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33037</xdr:rowOff>
    </xdr:from>
    <xdr:ext cx="762000" cy="259045"/>
    <xdr:sp macro="" textlink="">
      <xdr:nvSpPr>
        <xdr:cNvPr id="67" name="人件費平均値テキスト"/>
        <xdr:cNvSpPr txBox="1"/>
      </xdr:nvSpPr>
      <xdr:spPr>
        <a:xfrm>
          <a:off x="4914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88900</xdr:rowOff>
    </xdr:from>
    <xdr:to>
      <xdr:col>5</xdr:col>
      <xdr:colOff>549275</xdr:colOff>
      <xdr:row>35</xdr:row>
      <xdr:rowOff>24130</xdr:rowOff>
    </xdr:to>
    <xdr:cxnSp macro="">
      <xdr:nvCxnSpPr>
        <xdr:cNvPr id="69" name="直線コネクタ 68"/>
        <xdr:cNvCxnSpPr/>
      </xdr:nvCxnSpPr>
      <xdr:spPr>
        <a:xfrm flipV="1">
          <a:off x="3098800" y="59182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60960</xdr:rowOff>
    </xdr:from>
    <xdr:to>
      <xdr:col>5</xdr:col>
      <xdr:colOff>600075</xdr:colOff>
      <xdr:row>36</xdr:row>
      <xdr:rowOff>162560</xdr:rowOff>
    </xdr:to>
    <xdr:sp macro="" textlink="">
      <xdr:nvSpPr>
        <xdr:cNvPr id="70" name="フローチャート :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147337</xdr:rowOff>
    </xdr:from>
    <xdr:ext cx="736600" cy="259045"/>
    <xdr:sp macro="" textlink="">
      <xdr:nvSpPr>
        <xdr:cNvPr id="71" name="テキスト ボックス 70"/>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1270</xdr:rowOff>
    </xdr:from>
    <xdr:to>
      <xdr:col>4</xdr:col>
      <xdr:colOff>346075</xdr:colOff>
      <xdr:row>35</xdr:row>
      <xdr:rowOff>24130</xdr:rowOff>
    </xdr:to>
    <xdr:cxnSp macro="">
      <xdr:nvCxnSpPr>
        <xdr:cNvPr id="72" name="直線コネクタ 71"/>
        <xdr:cNvCxnSpPr/>
      </xdr:nvCxnSpPr>
      <xdr:spPr>
        <a:xfrm>
          <a:off x="2209800" y="6002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1270</xdr:rowOff>
    </xdr:from>
    <xdr:to>
      <xdr:col>3</xdr:col>
      <xdr:colOff>142875</xdr:colOff>
      <xdr:row>35</xdr:row>
      <xdr:rowOff>69850</xdr:rowOff>
    </xdr:to>
    <xdr:cxnSp macro="">
      <xdr:nvCxnSpPr>
        <xdr:cNvPr id="75" name="直線コネクタ 74"/>
        <xdr:cNvCxnSpPr/>
      </xdr:nvCxnSpPr>
      <xdr:spPr>
        <a:xfrm flipV="1">
          <a:off x="1320800" y="60020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36847</xdr:rowOff>
    </xdr:from>
    <xdr:ext cx="762000" cy="259045"/>
    <xdr:sp macro="" textlink="">
      <xdr:nvSpPr>
        <xdr:cNvPr id="77" name="テキスト ボックス 76"/>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79" name="テキスト ボックス 78"/>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76200</xdr:rowOff>
    </xdr:from>
    <xdr:to>
      <xdr:col>7</xdr:col>
      <xdr:colOff>66675</xdr:colOff>
      <xdr:row>35</xdr:row>
      <xdr:rowOff>6350</xdr:rowOff>
    </xdr:to>
    <xdr:sp macro="" textlink="">
      <xdr:nvSpPr>
        <xdr:cNvPr id="85" name="円/楕円 84"/>
        <xdr:cNvSpPr/>
      </xdr:nvSpPr>
      <xdr:spPr>
        <a:xfrm>
          <a:off x="4775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92727</xdr:rowOff>
    </xdr:from>
    <xdr:ext cx="762000" cy="259045"/>
    <xdr:sp macro="" textlink="">
      <xdr:nvSpPr>
        <xdr:cNvPr id="86" name="人件費該当値テキスト"/>
        <xdr:cNvSpPr txBox="1"/>
      </xdr:nvSpPr>
      <xdr:spPr>
        <a:xfrm>
          <a:off x="49149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38100</xdr:rowOff>
    </xdr:from>
    <xdr:to>
      <xdr:col>5</xdr:col>
      <xdr:colOff>600075</xdr:colOff>
      <xdr:row>34</xdr:row>
      <xdr:rowOff>139700</xdr:rowOff>
    </xdr:to>
    <xdr:sp macro="" textlink="">
      <xdr:nvSpPr>
        <xdr:cNvPr id="87" name="円/楕円 86"/>
        <xdr:cNvSpPr/>
      </xdr:nvSpPr>
      <xdr:spPr>
        <a:xfrm>
          <a:off x="3937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149877</xdr:rowOff>
    </xdr:from>
    <xdr:ext cx="736600" cy="259045"/>
    <xdr:sp macro="" textlink="">
      <xdr:nvSpPr>
        <xdr:cNvPr id="88" name="テキスト ボックス 87"/>
        <xdr:cNvSpPr txBox="1"/>
      </xdr:nvSpPr>
      <xdr:spPr>
        <a:xfrm>
          <a:off x="3606800" y="563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144780</xdr:rowOff>
    </xdr:from>
    <xdr:to>
      <xdr:col>4</xdr:col>
      <xdr:colOff>396875</xdr:colOff>
      <xdr:row>35</xdr:row>
      <xdr:rowOff>74930</xdr:rowOff>
    </xdr:to>
    <xdr:sp macro="" textlink="">
      <xdr:nvSpPr>
        <xdr:cNvPr id="89" name="円/楕円 88"/>
        <xdr:cNvSpPr/>
      </xdr:nvSpPr>
      <xdr:spPr>
        <a:xfrm>
          <a:off x="3048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85107</xdr:rowOff>
    </xdr:from>
    <xdr:ext cx="762000" cy="259045"/>
    <xdr:sp macro="" textlink="">
      <xdr:nvSpPr>
        <xdr:cNvPr id="90" name="テキスト ボックス 89"/>
        <xdr:cNvSpPr txBox="1"/>
      </xdr:nvSpPr>
      <xdr:spPr>
        <a:xfrm>
          <a:off x="2717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121920</xdr:rowOff>
    </xdr:from>
    <xdr:to>
      <xdr:col>3</xdr:col>
      <xdr:colOff>193675</xdr:colOff>
      <xdr:row>35</xdr:row>
      <xdr:rowOff>52070</xdr:rowOff>
    </xdr:to>
    <xdr:sp macro="" textlink="">
      <xdr:nvSpPr>
        <xdr:cNvPr id="91" name="円/楕円 90"/>
        <xdr:cNvSpPr/>
      </xdr:nvSpPr>
      <xdr:spPr>
        <a:xfrm>
          <a:off x="2159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62247</xdr:rowOff>
    </xdr:from>
    <xdr:ext cx="762000" cy="259045"/>
    <xdr:sp macro="" textlink="">
      <xdr:nvSpPr>
        <xdr:cNvPr id="92" name="テキスト ボックス 91"/>
        <xdr:cNvSpPr txBox="1"/>
      </xdr:nvSpPr>
      <xdr:spPr>
        <a:xfrm>
          <a:off x="1828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19050</xdr:rowOff>
    </xdr:from>
    <xdr:to>
      <xdr:col>1</xdr:col>
      <xdr:colOff>676275</xdr:colOff>
      <xdr:row>35</xdr:row>
      <xdr:rowOff>120650</xdr:rowOff>
    </xdr:to>
    <xdr:sp macro="" textlink="">
      <xdr:nvSpPr>
        <xdr:cNvPr id="93" name="円/楕円 92"/>
        <xdr:cNvSpPr/>
      </xdr:nvSpPr>
      <xdr:spPr>
        <a:xfrm>
          <a:off x="1270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130827</xdr:rowOff>
    </xdr:from>
    <xdr:ext cx="762000" cy="259045"/>
    <xdr:sp macro="" textlink="">
      <xdr:nvSpPr>
        <xdr:cNvPr id="94" name="テキスト ボックス 93"/>
        <xdr:cNvSpPr txBox="1"/>
      </xdr:nvSpPr>
      <xdr:spPr>
        <a:xfrm>
          <a:off x="939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平成１９年度から事務事業の見直しを進め、徹底した経費削減を図ったことにより、物件費に係る経常収支比率は、類似団体と比較して低い水準にある。平成</a:t>
          </a:r>
          <a:r>
            <a:rPr kumimoji="1" lang="en-US" altLang="ja-JP" sz="1300">
              <a:latin typeface="ＭＳ Ｐゴシック"/>
            </a:rPr>
            <a:t>28</a:t>
          </a:r>
          <a:r>
            <a:rPr kumimoji="1" lang="ja-JP" altLang="en-US" sz="1300">
              <a:latin typeface="ＭＳ Ｐゴシック"/>
            </a:rPr>
            <a:t>年度は新たに建設した給食センターの業務再編等により増加している。</a:t>
          </a:r>
          <a:endParaRPr kumimoji="1" lang="en-US" altLang="ja-JP" sz="1300">
            <a:latin typeface="ＭＳ Ｐゴシック"/>
          </a:endParaRPr>
        </a:p>
        <a:p>
          <a:r>
            <a:rPr kumimoji="1" lang="ja-JP" altLang="en-US" sz="1300">
              <a:latin typeface="ＭＳ Ｐゴシック"/>
            </a:rPr>
            <a:t>今後も引き続き、徹底した内部経費の削減に努める。</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20</xdr:row>
      <xdr:rowOff>143328</xdr:rowOff>
    </xdr:to>
    <xdr:cxnSp macro="">
      <xdr:nvCxnSpPr>
        <xdr:cNvPr id="124" name="直線コネクタ 123"/>
        <xdr:cNvCxnSpPr/>
      </xdr:nvCxnSpPr>
      <xdr:spPr>
        <a:xfrm flipV="1">
          <a:off x="16510000" y="2390140"/>
          <a:ext cx="0" cy="1182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7"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8" name="直線コネクタ 127"/>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159657</xdr:rowOff>
    </xdr:from>
    <xdr:to>
      <xdr:col>24</xdr:col>
      <xdr:colOff>31750</xdr:colOff>
      <xdr:row>15</xdr:row>
      <xdr:rowOff>53521</xdr:rowOff>
    </xdr:to>
    <xdr:cxnSp macro="">
      <xdr:nvCxnSpPr>
        <xdr:cNvPr id="129" name="直線コネクタ 128"/>
        <xdr:cNvCxnSpPr/>
      </xdr:nvCxnSpPr>
      <xdr:spPr>
        <a:xfrm>
          <a:off x="15671800" y="2559957"/>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98896</xdr:rowOff>
    </xdr:from>
    <xdr:ext cx="762000" cy="259045"/>
    <xdr:sp macro="" textlink="">
      <xdr:nvSpPr>
        <xdr:cNvPr id="130" name="物件費平均値テキスト"/>
        <xdr:cNvSpPr txBox="1"/>
      </xdr:nvSpPr>
      <xdr:spPr>
        <a:xfrm>
          <a:off x="16598900" y="2670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133531</xdr:rowOff>
    </xdr:from>
    <xdr:to>
      <xdr:col>22</xdr:col>
      <xdr:colOff>565150</xdr:colOff>
      <xdr:row>14</xdr:row>
      <xdr:rowOff>159657</xdr:rowOff>
    </xdr:to>
    <xdr:cxnSp macro="">
      <xdr:nvCxnSpPr>
        <xdr:cNvPr id="132" name="直線コネクタ 131"/>
        <xdr:cNvCxnSpPr/>
      </xdr:nvCxnSpPr>
      <xdr:spPr>
        <a:xfrm>
          <a:off x="14782800" y="253383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100693</xdr:rowOff>
    </xdr:from>
    <xdr:to>
      <xdr:col>22</xdr:col>
      <xdr:colOff>615950</xdr:colOff>
      <xdr:row>16</xdr:row>
      <xdr:rowOff>30843</xdr:rowOff>
    </xdr:to>
    <xdr:sp macro="" textlink="">
      <xdr:nvSpPr>
        <xdr:cNvPr id="133" name="フローチャート : 判断 132"/>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15620</xdr:rowOff>
    </xdr:from>
    <xdr:ext cx="736600" cy="259045"/>
    <xdr:sp macro="" textlink="">
      <xdr:nvSpPr>
        <xdr:cNvPr id="134" name="テキスト ボックス 133"/>
        <xdr:cNvSpPr txBox="1"/>
      </xdr:nvSpPr>
      <xdr:spPr>
        <a:xfrm>
          <a:off x="15290800" y="275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94343</xdr:rowOff>
    </xdr:from>
    <xdr:to>
      <xdr:col>21</xdr:col>
      <xdr:colOff>361950</xdr:colOff>
      <xdr:row>14</xdr:row>
      <xdr:rowOff>133531</xdr:rowOff>
    </xdr:to>
    <xdr:cxnSp macro="">
      <xdr:nvCxnSpPr>
        <xdr:cNvPr id="135" name="直線コネクタ 134"/>
        <xdr:cNvCxnSpPr/>
      </xdr:nvCxnSpPr>
      <xdr:spPr>
        <a:xfrm>
          <a:off x="13893800" y="249464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1088</xdr:rowOff>
    </xdr:from>
    <xdr:to>
      <xdr:col>21</xdr:col>
      <xdr:colOff>412750</xdr:colOff>
      <xdr:row>16</xdr:row>
      <xdr:rowOff>102688</xdr:rowOff>
    </xdr:to>
    <xdr:sp macro="" textlink="">
      <xdr:nvSpPr>
        <xdr:cNvPr id="136" name="フローチャート : 判断 135"/>
        <xdr:cNvSpPr/>
      </xdr:nvSpPr>
      <xdr:spPr>
        <a:xfrm>
          <a:off x="14732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87465</xdr:rowOff>
    </xdr:from>
    <xdr:ext cx="762000" cy="259045"/>
    <xdr:sp macro="" textlink="">
      <xdr:nvSpPr>
        <xdr:cNvPr id="137" name="テキスト ボックス 136"/>
        <xdr:cNvSpPr txBox="1"/>
      </xdr:nvSpPr>
      <xdr:spPr>
        <a:xfrm>
          <a:off x="14401800" y="283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74749</xdr:rowOff>
    </xdr:from>
    <xdr:to>
      <xdr:col>20</xdr:col>
      <xdr:colOff>158750</xdr:colOff>
      <xdr:row>14</xdr:row>
      <xdr:rowOff>94343</xdr:rowOff>
    </xdr:to>
    <xdr:cxnSp macro="">
      <xdr:nvCxnSpPr>
        <xdr:cNvPr id="138" name="直線コネクタ 137"/>
        <xdr:cNvCxnSpPr/>
      </xdr:nvCxnSpPr>
      <xdr:spPr>
        <a:xfrm>
          <a:off x="13004800" y="247504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126819</xdr:rowOff>
    </xdr:from>
    <xdr:to>
      <xdr:col>20</xdr:col>
      <xdr:colOff>209550</xdr:colOff>
      <xdr:row>16</xdr:row>
      <xdr:rowOff>56969</xdr:rowOff>
    </xdr:to>
    <xdr:sp macro="" textlink="">
      <xdr:nvSpPr>
        <xdr:cNvPr id="139" name="フローチャート : 判断 138"/>
        <xdr:cNvSpPr/>
      </xdr:nvSpPr>
      <xdr:spPr>
        <a:xfrm>
          <a:off x="13843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41746</xdr:rowOff>
    </xdr:from>
    <xdr:ext cx="762000" cy="259045"/>
    <xdr:sp macro="" textlink="">
      <xdr:nvSpPr>
        <xdr:cNvPr id="140" name="テキスト ボックス 139"/>
        <xdr:cNvSpPr txBox="1"/>
      </xdr:nvSpPr>
      <xdr:spPr>
        <a:xfrm>
          <a:off x="13512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100693</xdr:rowOff>
    </xdr:from>
    <xdr:to>
      <xdr:col>19</xdr:col>
      <xdr:colOff>6350</xdr:colOff>
      <xdr:row>16</xdr:row>
      <xdr:rowOff>30843</xdr:rowOff>
    </xdr:to>
    <xdr:sp macro="" textlink="">
      <xdr:nvSpPr>
        <xdr:cNvPr id="141" name="フローチャート : 判断 140"/>
        <xdr:cNvSpPr/>
      </xdr:nvSpPr>
      <xdr:spPr>
        <a:xfrm>
          <a:off x="12954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15620</xdr:rowOff>
    </xdr:from>
    <xdr:ext cx="762000" cy="259045"/>
    <xdr:sp macro="" textlink="">
      <xdr:nvSpPr>
        <xdr:cNvPr id="142" name="テキスト ボックス 141"/>
        <xdr:cNvSpPr txBox="1"/>
      </xdr:nvSpPr>
      <xdr:spPr>
        <a:xfrm>
          <a:off x="12623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2721</xdr:rowOff>
    </xdr:from>
    <xdr:to>
      <xdr:col>24</xdr:col>
      <xdr:colOff>82550</xdr:colOff>
      <xdr:row>15</xdr:row>
      <xdr:rowOff>104321</xdr:rowOff>
    </xdr:to>
    <xdr:sp macro="" textlink="">
      <xdr:nvSpPr>
        <xdr:cNvPr id="148" name="円/楕円 147"/>
        <xdr:cNvSpPr/>
      </xdr:nvSpPr>
      <xdr:spPr>
        <a:xfrm>
          <a:off x="164592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19248</xdr:rowOff>
    </xdr:from>
    <xdr:ext cx="762000" cy="259045"/>
    <xdr:sp macro="" textlink="">
      <xdr:nvSpPr>
        <xdr:cNvPr id="149" name="物件費該当値テキスト"/>
        <xdr:cNvSpPr txBox="1"/>
      </xdr:nvSpPr>
      <xdr:spPr>
        <a:xfrm>
          <a:off x="165989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108857</xdr:rowOff>
    </xdr:from>
    <xdr:to>
      <xdr:col>22</xdr:col>
      <xdr:colOff>615950</xdr:colOff>
      <xdr:row>15</xdr:row>
      <xdr:rowOff>39007</xdr:rowOff>
    </xdr:to>
    <xdr:sp macro="" textlink="">
      <xdr:nvSpPr>
        <xdr:cNvPr id="150" name="円/楕円 149"/>
        <xdr:cNvSpPr/>
      </xdr:nvSpPr>
      <xdr:spPr>
        <a:xfrm>
          <a:off x="15621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49184</xdr:rowOff>
    </xdr:from>
    <xdr:ext cx="736600" cy="259045"/>
    <xdr:sp macro="" textlink="">
      <xdr:nvSpPr>
        <xdr:cNvPr id="151" name="テキスト ボックス 150"/>
        <xdr:cNvSpPr txBox="1"/>
      </xdr:nvSpPr>
      <xdr:spPr>
        <a:xfrm>
          <a:off x="15290800" y="227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82731</xdr:rowOff>
    </xdr:from>
    <xdr:to>
      <xdr:col>21</xdr:col>
      <xdr:colOff>412750</xdr:colOff>
      <xdr:row>15</xdr:row>
      <xdr:rowOff>12881</xdr:rowOff>
    </xdr:to>
    <xdr:sp macro="" textlink="">
      <xdr:nvSpPr>
        <xdr:cNvPr id="152" name="円/楕円 151"/>
        <xdr:cNvSpPr/>
      </xdr:nvSpPr>
      <xdr:spPr>
        <a:xfrm>
          <a:off x="14732000" y="248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23058</xdr:rowOff>
    </xdr:from>
    <xdr:ext cx="762000" cy="259045"/>
    <xdr:sp macro="" textlink="">
      <xdr:nvSpPr>
        <xdr:cNvPr id="153" name="テキスト ボックス 152"/>
        <xdr:cNvSpPr txBox="1"/>
      </xdr:nvSpPr>
      <xdr:spPr>
        <a:xfrm>
          <a:off x="14401800" y="225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43543</xdr:rowOff>
    </xdr:from>
    <xdr:to>
      <xdr:col>20</xdr:col>
      <xdr:colOff>209550</xdr:colOff>
      <xdr:row>14</xdr:row>
      <xdr:rowOff>145143</xdr:rowOff>
    </xdr:to>
    <xdr:sp macro="" textlink="">
      <xdr:nvSpPr>
        <xdr:cNvPr id="154" name="円/楕円 153"/>
        <xdr:cNvSpPr/>
      </xdr:nvSpPr>
      <xdr:spPr>
        <a:xfrm>
          <a:off x="13843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155320</xdr:rowOff>
    </xdr:from>
    <xdr:ext cx="762000" cy="259045"/>
    <xdr:sp macro="" textlink="">
      <xdr:nvSpPr>
        <xdr:cNvPr id="155" name="テキスト ボックス 154"/>
        <xdr:cNvSpPr txBox="1"/>
      </xdr:nvSpPr>
      <xdr:spPr>
        <a:xfrm>
          <a:off x="13512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23949</xdr:rowOff>
    </xdr:from>
    <xdr:to>
      <xdr:col>19</xdr:col>
      <xdr:colOff>6350</xdr:colOff>
      <xdr:row>14</xdr:row>
      <xdr:rowOff>125549</xdr:rowOff>
    </xdr:to>
    <xdr:sp macro="" textlink="">
      <xdr:nvSpPr>
        <xdr:cNvPr id="156" name="円/楕円 155"/>
        <xdr:cNvSpPr/>
      </xdr:nvSpPr>
      <xdr:spPr>
        <a:xfrm>
          <a:off x="12954000" y="242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135726</xdr:rowOff>
    </xdr:from>
    <xdr:ext cx="762000" cy="259045"/>
    <xdr:sp macro="" textlink="">
      <xdr:nvSpPr>
        <xdr:cNvPr id="157" name="テキスト ボックス 156"/>
        <xdr:cNvSpPr txBox="1"/>
      </xdr:nvSpPr>
      <xdr:spPr>
        <a:xfrm>
          <a:off x="12623800" y="2193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は、類似団体平均と比較して高い水準にある。生活保護費や障害福祉サービス費等が年々増加しており、今後もその傾向は続くものと予想されるため、後発医薬品の利用促進等による医療扶助抑制や、各種健康づくり事業による健康寿命の延伸等の取組を行っていくことにより、扶助費の増加を最小限に抑制していくことが必要であ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77470</xdr:rowOff>
    </xdr:from>
    <xdr:to>
      <xdr:col>7</xdr:col>
      <xdr:colOff>15875</xdr:colOff>
      <xdr:row>61</xdr:row>
      <xdr:rowOff>8890</xdr:rowOff>
    </xdr:to>
    <xdr:cxnSp macro="">
      <xdr:nvCxnSpPr>
        <xdr:cNvPr id="185" name="直線コネクタ 184"/>
        <xdr:cNvCxnSpPr/>
      </xdr:nvCxnSpPr>
      <xdr:spPr>
        <a:xfrm flipV="1">
          <a:off x="4826000" y="9164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152417</xdr:rowOff>
    </xdr:from>
    <xdr:ext cx="762000" cy="259045"/>
    <xdr:sp macro="" textlink="">
      <xdr:nvSpPr>
        <xdr:cNvPr id="186" name="扶助費最小値テキスト"/>
        <xdr:cNvSpPr txBox="1"/>
      </xdr:nvSpPr>
      <xdr:spPr>
        <a:xfrm>
          <a:off x="4914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612775</xdr:colOff>
      <xdr:row>61</xdr:row>
      <xdr:rowOff>8890</xdr:rowOff>
    </xdr:from>
    <xdr:to>
      <xdr:col>7</xdr:col>
      <xdr:colOff>104775</xdr:colOff>
      <xdr:row>61</xdr:row>
      <xdr:rowOff>8890</xdr:rowOff>
    </xdr:to>
    <xdr:cxnSp macro="">
      <xdr:nvCxnSpPr>
        <xdr:cNvPr id="187" name="直線コネクタ 186"/>
        <xdr:cNvCxnSpPr/>
      </xdr:nvCxnSpPr>
      <xdr:spPr>
        <a:xfrm>
          <a:off x="4737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163847</xdr:rowOff>
    </xdr:from>
    <xdr:ext cx="762000" cy="259045"/>
    <xdr:sp macro="" textlink="">
      <xdr:nvSpPr>
        <xdr:cNvPr id="188" name="扶助費最大値テキスト"/>
        <xdr:cNvSpPr txBox="1"/>
      </xdr:nvSpPr>
      <xdr:spPr>
        <a:xfrm>
          <a:off x="4914900" y="890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53</xdr:row>
      <xdr:rowOff>77470</xdr:rowOff>
    </xdr:from>
    <xdr:to>
      <xdr:col>7</xdr:col>
      <xdr:colOff>104775</xdr:colOff>
      <xdr:row>53</xdr:row>
      <xdr:rowOff>77470</xdr:rowOff>
    </xdr:to>
    <xdr:cxnSp macro="">
      <xdr:nvCxnSpPr>
        <xdr:cNvPr id="189" name="直線コネクタ 188"/>
        <xdr:cNvCxnSpPr/>
      </xdr:nvCxnSpPr>
      <xdr:spPr>
        <a:xfrm>
          <a:off x="4737100" y="91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130810</xdr:rowOff>
    </xdr:from>
    <xdr:to>
      <xdr:col>7</xdr:col>
      <xdr:colOff>15875</xdr:colOff>
      <xdr:row>56</xdr:row>
      <xdr:rowOff>12700</xdr:rowOff>
    </xdr:to>
    <xdr:cxnSp macro="">
      <xdr:nvCxnSpPr>
        <xdr:cNvPr id="190" name="直線コネクタ 189"/>
        <xdr:cNvCxnSpPr/>
      </xdr:nvCxnSpPr>
      <xdr:spPr>
        <a:xfrm>
          <a:off x="3987800" y="95605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5097</xdr:rowOff>
    </xdr:from>
    <xdr:ext cx="762000" cy="259045"/>
    <xdr:sp macro="" textlink="">
      <xdr:nvSpPr>
        <xdr:cNvPr id="191" name="扶助費平均値テキスト"/>
        <xdr:cNvSpPr txBox="1"/>
      </xdr:nvSpPr>
      <xdr:spPr>
        <a:xfrm>
          <a:off x="4914900" y="926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92" name="フローチャート : 判断 191"/>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130810</xdr:rowOff>
    </xdr:from>
    <xdr:to>
      <xdr:col>5</xdr:col>
      <xdr:colOff>549275</xdr:colOff>
      <xdr:row>55</xdr:row>
      <xdr:rowOff>146050</xdr:rowOff>
    </xdr:to>
    <xdr:cxnSp macro="">
      <xdr:nvCxnSpPr>
        <xdr:cNvPr id="193" name="直線コネクタ 192"/>
        <xdr:cNvCxnSpPr/>
      </xdr:nvCxnSpPr>
      <xdr:spPr>
        <a:xfrm flipV="1">
          <a:off x="3098800" y="9560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4" name="フローチャート : 判断 193"/>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69867</xdr:rowOff>
    </xdr:from>
    <xdr:ext cx="736600" cy="259045"/>
    <xdr:sp macro="" textlink="">
      <xdr:nvSpPr>
        <xdr:cNvPr id="195" name="テキスト ボックス 194"/>
        <xdr:cNvSpPr txBox="1"/>
      </xdr:nvSpPr>
      <xdr:spPr>
        <a:xfrm>
          <a:off x="3606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62230</xdr:rowOff>
    </xdr:from>
    <xdr:to>
      <xdr:col>4</xdr:col>
      <xdr:colOff>346075</xdr:colOff>
      <xdr:row>55</xdr:row>
      <xdr:rowOff>146050</xdr:rowOff>
    </xdr:to>
    <xdr:cxnSp macro="">
      <xdr:nvCxnSpPr>
        <xdr:cNvPr id="196" name="直線コネクタ 195"/>
        <xdr:cNvCxnSpPr/>
      </xdr:nvCxnSpPr>
      <xdr:spPr>
        <a:xfrm>
          <a:off x="2209800" y="94919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160020</xdr:rowOff>
    </xdr:from>
    <xdr:to>
      <xdr:col>4</xdr:col>
      <xdr:colOff>396875</xdr:colOff>
      <xdr:row>55</xdr:row>
      <xdr:rowOff>90170</xdr:rowOff>
    </xdr:to>
    <xdr:sp macro="" textlink="">
      <xdr:nvSpPr>
        <xdr:cNvPr id="197" name="フローチャート : 判断 196"/>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100347</xdr:rowOff>
    </xdr:from>
    <xdr:ext cx="762000" cy="259045"/>
    <xdr:sp macro="" textlink="">
      <xdr:nvSpPr>
        <xdr:cNvPr id="198" name="テキスト ボックス 197"/>
        <xdr:cNvSpPr txBox="1"/>
      </xdr:nvSpPr>
      <xdr:spPr>
        <a:xfrm>
          <a:off x="2717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39370</xdr:rowOff>
    </xdr:from>
    <xdr:to>
      <xdr:col>3</xdr:col>
      <xdr:colOff>142875</xdr:colOff>
      <xdr:row>55</xdr:row>
      <xdr:rowOff>62230</xdr:rowOff>
    </xdr:to>
    <xdr:cxnSp macro="">
      <xdr:nvCxnSpPr>
        <xdr:cNvPr id="199" name="直線コネクタ 198"/>
        <xdr:cNvCxnSpPr/>
      </xdr:nvCxnSpPr>
      <xdr:spPr>
        <a:xfrm>
          <a:off x="1320800" y="9469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129540</xdr:rowOff>
    </xdr:from>
    <xdr:to>
      <xdr:col>3</xdr:col>
      <xdr:colOff>193675</xdr:colOff>
      <xdr:row>55</xdr:row>
      <xdr:rowOff>59690</xdr:rowOff>
    </xdr:to>
    <xdr:sp macro="" textlink="">
      <xdr:nvSpPr>
        <xdr:cNvPr id="200" name="フローチャート : 判断 199"/>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69867</xdr:rowOff>
    </xdr:from>
    <xdr:ext cx="762000" cy="259045"/>
    <xdr:sp macro="" textlink="">
      <xdr:nvSpPr>
        <xdr:cNvPr id="201" name="テキスト ボックス 200"/>
        <xdr:cNvSpPr txBox="1"/>
      </xdr:nvSpPr>
      <xdr:spPr>
        <a:xfrm>
          <a:off x="1828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02" name="フローチャート : 判断 201"/>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203" name="テキスト ボックス 202"/>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209" name="円/楕円 208"/>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105427</xdr:rowOff>
    </xdr:from>
    <xdr:ext cx="762000" cy="259045"/>
    <xdr:sp macro="" textlink="">
      <xdr:nvSpPr>
        <xdr:cNvPr id="210" name="扶助費該当値テキスト"/>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80010</xdr:rowOff>
    </xdr:from>
    <xdr:to>
      <xdr:col>5</xdr:col>
      <xdr:colOff>600075</xdr:colOff>
      <xdr:row>56</xdr:row>
      <xdr:rowOff>10160</xdr:rowOff>
    </xdr:to>
    <xdr:sp macro="" textlink="">
      <xdr:nvSpPr>
        <xdr:cNvPr id="211" name="円/楕円 210"/>
        <xdr:cNvSpPr/>
      </xdr:nvSpPr>
      <xdr:spPr>
        <a:xfrm>
          <a:off x="3937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166387</xdr:rowOff>
    </xdr:from>
    <xdr:ext cx="736600" cy="259045"/>
    <xdr:sp macro="" textlink="">
      <xdr:nvSpPr>
        <xdr:cNvPr id="212" name="テキスト ボックス 211"/>
        <xdr:cNvSpPr txBox="1"/>
      </xdr:nvSpPr>
      <xdr:spPr>
        <a:xfrm>
          <a:off x="3606800" y="9596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95250</xdr:rowOff>
    </xdr:from>
    <xdr:to>
      <xdr:col>4</xdr:col>
      <xdr:colOff>396875</xdr:colOff>
      <xdr:row>56</xdr:row>
      <xdr:rowOff>25400</xdr:rowOff>
    </xdr:to>
    <xdr:sp macro="" textlink="">
      <xdr:nvSpPr>
        <xdr:cNvPr id="213" name="円/楕円 212"/>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10177</xdr:rowOff>
    </xdr:from>
    <xdr:ext cx="762000" cy="259045"/>
    <xdr:sp macro="" textlink="">
      <xdr:nvSpPr>
        <xdr:cNvPr id="214" name="テキスト ボックス 213"/>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11430</xdr:rowOff>
    </xdr:from>
    <xdr:to>
      <xdr:col>3</xdr:col>
      <xdr:colOff>193675</xdr:colOff>
      <xdr:row>55</xdr:row>
      <xdr:rowOff>113030</xdr:rowOff>
    </xdr:to>
    <xdr:sp macro="" textlink="">
      <xdr:nvSpPr>
        <xdr:cNvPr id="215" name="円/楕円 214"/>
        <xdr:cNvSpPr/>
      </xdr:nvSpPr>
      <xdr:spPr>
        <a:xfrm>
          <a:off x="2159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97807</xdr:rowOff>
    </xdr:from>
    <xdr:ext cx="762000" cy="259045"/>
    <xdr:sp macro="" textlink="">
      <xdr:nvSpPr>
        <xdr:cNvPr id="216" name="テキスト ボックス 215"/>
        <xdr:cNvSpPr txBox="1"/>
      </xdr:nvSpPr>
      <xdr:spPr>
        <a:xfrm>
          <a:off x="1828800" y="952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160020</xdr:rowOff>
    </xdr:from>
    <xdr:to>
      <xdr:col>1</xdr:col>
      <xdr:colOff>676275</xdr:colOff>
      <xdr:row>55</xdr:row>
      <xdr:rowOff>90170</xdr:rowOff>
    </xdr:to>
    <xdr:sp macro="" textlink="">
      <xdr:nvSpPr>
        <xdr:cNvPr id="217" name="円/楕円 216"/>
        <xdr:cNvSpPr/>
      </xdr:nvSpPr>
      <xdr:spPr>
        <a:xfrm>
          <a:off x="1270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74947</xdr:rowOff>
    </xdr:from>
    <xdr:ext cx="762000" cy="259045"/>
    <xdr:sp macro="" textlink="">
      <xdr:nvSpPr>
        <xdr:cNvPr id="218" name="テキスト ボックス 217"/>
        <xdr:cNvSpPr txBox="1"/>
      </xdr:nvSpPr>
      <xdr:spPr>
        <a:xfrm>
          <a:off x="939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は、類似団体平均を下回っている状況にある。特別会計に対する繰出金が多額となっているため、普通会計に加え、特別会計においても事務事業の見直しを図るなど、コスト削減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92710</xdr:rowOff>
    </xdr:to>
    <xdr:cxnSp macro="">
      <xdr:nvCxnSpPr>
        <xdr:cNvPr id="246" name="直線コネクタ 245"/>
        <xdr:cNvCxnSpPr/>
      </xdr:nvCxnSpPr>
      <xdr:spPr>
        <a:xfrm flipV="1">
          <a:off x="16510000" y="924052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7"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8" name="直線コネクタ 247"/>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119380</xdr:rowOff>
    </xdr:from>
    <xdr:to>
      <xdr:col>24</xdr:col>
      <xdr:colOff>31750</xdr:colOff>
      <xdr:row>56</xdr:row>
      <xdr:rowOff>157480</xdr:rowOff>
    </xdr:to>
    <xdr:cxnSp macro="">
      <xdr:nvCxnSpPr>
        <xdr:cNvPr id="251" name="直線コネクタ 250"/>
        <xdr:cNvCxnSpPr/>
      </xdr:nvCxnSpPr>
      <xdr:spPr>
        <a:xfrm flipV="1">
          <a:off x="15671800" y="97205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170197</xdr:rowOff>
    </xdr:from>
    <xdr:ext cx="762000" cy="259045"/>
    <xdr:sp macro="" textlink="">
      <xdr:nvSpPr>
        <xdr:cNvPr id="252" name="その他平均値テキスト"/>
        <xdr:cNvSpPr txBox="1"/>
      </xdr:nvSpPr>
      <xdr:spPr>
        <a:xfrm>
          <a:off x="16598900" y="9771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26670</xdr:rowOff>
    </xdr:from>
    <xdr:to>
      <xdr:col>24</xdr:col>
      <xdr:colOff>82550</xdr:colOff>
      <xdr:row>57</xdr:row>
      <xdr:rowOff>128270</xdr:rowOff>
    </xdr:to>
    <xdr:sp macro="" textlink="">
      <xdr:nvSpPr>
        <xdr:cNvPr id="253" name="フローチャート : 判断 252"/>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168910</xdr:rowOff>
    </xdr:from>
    <xdr:to>
      <xdr:col>22</xdr:col>
      <xdr:colOff>565150</xdr:colOff>
      <xdr:row>56</xdr:row>
      <xdr:rowOff>157480</xdr:rowOff>
    </xdr:to>
    <xdr:cxnSp macro="">
      <xdr:nvCxnSpPr>
        <xdr:cNvPr id="254" name="直線コネクタ 253"/>
        <xdr:cNvCxnSpPr/>
      </xdr:nvCxnSpPr>
      <xdr:spPr>
        <a:xfrm>
          <a:off x="14782800" y="95986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34290</xdr:rowOff>
    </xdr:from>
    <xdr:to>
      <xdr:col>22</xdr:col>
      <xdr:colOff>615950</xdr:colOff>
      <xdr:row>57</xdr:row>
      <xdr:rowOff>135890</xdr:rowOff>
    </xdr:to>
    <xdr:sp macro="" textlink="">
      <xdr:nvSpPr>
        <xdr:cNvPr id="255" name="フローチャート : 判断 254"/>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120667</xdr:rowOff>
    </xdr:from>
    <xdr:ext cx="736600" cy="259045"/>
    <xdr:sp macro="" textlink="">
      <xdr:nvSpPr>
        <xdr:cNvPr id="256" name="テキスト ボックス 255"/>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168910</xdr:rowOff>
    </xdr:from>
    <xdr:to>
      <xdr:col>21</xdr:col>
      <xdr:colOff>361950</xdr:colOff>
      <xdr:row>56</xdr:row>
      <xdr:rowOff>127000</xdr:rowOff>
    </xdr:to>
    <xdr:cxnSp macro="">
      <xdr:nvCxnSpPr>
        <xdr:cNvPr id="257" name="直線コネクタ 256"/>
        <xdr:cNvCxnSpPr/>
      </xdr:nvCxnSpPr>
      <xdr:spPr>
        <a:xfrm flipV="1">
          <a:off x="13893800" y="95986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9" name="テキスト ボックス 258"/>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96520</xdr:rowOff>
    </xdr:from>
    <xdr:to>
      <xdr:col>20</xdr:col>
      <xdr:colOff>158750</xdr:colOff>
      <xdr:row>56</xdr:row>
      <xdr:rowOff>127000</xdr:rowOff>
    </xdr:to>
    <xdr:cxnSp macro="">
      <xdr:nvCxnSpPr>
        <xdr:cNvPr id="260" name="直線コネクタ 259"/>
        <xdr:cNvCxnSpPr/>
      </xdr:nvCxnSpPr>
      <xdr:spPr>
        <a:xfrm>
          <a:off x="13004800" y="9697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29227</xdr:rowOff>
    </xdr:from>
    <xdr:ext cx="762000" cy="259045"/>
    <xdr:sp macro="" textlink="">
      <xdr:nvSpPr>
        <xdr:cNvPr id="264" name="テキスト ボックス 263"/>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70" name="円/楕円 269"/>
        <xdr:cNvSpPr/>
      </xdr:nvSpPr>
      <xdr:spPr>
        <a:xfrm>
          <a:off x="164592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85107</xdr:rowOff>
    </xdr:from>
    <xdr:ext cx="762000" cy="259045"/>
    <xdr:sp macro="" textlink="">
      <xdr:nvSpPr>
        <xdr:cNvPr id="271" name="その他該当値テキスト"/>
        <xdr:cNvSpPr txBox="1"/>
      </xdr:nvSpPr>
      <xdr:spPr>
        <a:xfrm>
          <a:off x="165989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106680</xdr:rowOff>
    </xdr:from>
    <xdr:to>
      <xdr:col>22</xdr:col>
      <xdr:colOff>615950</xdr:colOff>
      <xdr:row>57</xdr:row>
      <xdr:rowOff>36830</xdr:rowOff>
    </xdr:to>
    <xdr:sp macro="" textlink="">
      <xdr:nvSpPr>
        <xdr:cNvPr id="272" name="円/楕円 271"/>
        <xdr:cNvSpPr/>
      </xdr:nvSpPr>
      <xdr:spPr>
        <a:xfrm>
          <a:off x="15621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47007</xdr:rowOff>
    </xdr:from>
    <xdr:ext cx="736600" cy="259045"/>
    <xdr:sp macro="" textlink="">
      <xdr:nvSpPr>
        <xdr:cNvPr id="273" name="テキスト ボックス 272"/>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118110</xdr:rowOff>
    </xdr:from>
    <xdr:to>
      <xdr:col>21</xdr:col>
      <xdr:colOff>412750</xdr:colOff>
      <xdr:row>56</xdr:row>
      <xdr:rowOff>48260</xdr:rowOff>
    </xdr:to>
    <xdr:sp macro="" textlink="">
      <xdr:nvSpPr>
        <xdr:cNvPr id="274" name="円/楕円 273"/>
        <xdr:cNvSpPr/>
      </xdr:nvSpPr>
      <xdr:spPr>
        <a:xfrm>
          <a:off x="14732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58437</xdr:rowOff>
    </xdr:from>
    <xdr:ext cx="762000" cy="259045"/>
    <xdr:sp macro="" textlink="">
      <xdr:nvSpPr>
        <xdr:cNvPr id="275" name="テキスト ボックス 274"/>
        <xdr:cNvSpPr txBox="1"/>
      </xdr:nvSpPr>
      <xdr:spPr>
        <a:xfrm>
          <a:off x="14401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76200</xdr:rowOff>
    </xdr:from>
    <xdr:to>
      <xdr:col>20</xdr:col>
      <xdr:colOff>209550</xdr:colOff>
      <xdr:row>57</xdr:row>
      <xdr:rowOff>6350</xdr:rowOff>
    </xdr:to>
    <xdr:sp macro="" textlink="">
      <xdr:nvSpPr>
        <xdr:cNvPr id="276" name="円/楕円 275"/>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77" name="テキスト ボックス 276"/>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45720</xdr:rowOff>
    </xdr:from>
    <xdr:to>
      <xdr:col>19</xdr:col>
      <xdr:colOff>6350</xdr:colOff>
      <xdr:row>56</xdr:row>
      <xdr:rowOff>147320</xdr:rowOff>
    </xdr:to>
    <xdr:sp macro="" textlink="">
      <xdr:nvSpPr>
        <xdr:cNvPr id="278" name="円/楕円 277"/>
        <xdr:cNvSpPr/>
      </xdr:nvSpPr>
      <xdr:spPr>
        <a:xfrm>
          <a:off x="12954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157497</xdr:rowOff>
    </xdr:from>
    <xdr:ext cx="762000" cy="259045"/>
    <xdr:sp macro="" textlink="">
      <xdr:nvSpPr>
        <xdr:cNvPr id="279" name="テキスト ボックス 278"/>
        <xdr:cNvSpPr txBox="1"/>
      </xdr:nvSpPr>
      <xdr:spPr>
        <a:xfrm>
          <a:off x="12623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一部事務組合等に対する負担金や公営企業に対する繰出金等が多額となっているため、類似団体平均よりも高い水準で推移している。消防庁舎や中核病院の建設といった一部事務組合における大型建設事業が終了したため、現在は減少傾向となっているが、今後ごみ焼却施設の改修事業などもあるため、予断を許さない状況である。</a:t>
          </a:r>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75565</xdr:rowOff>
    </xdr:from>
    <xdr:to>
      <xdr:col>24</xdr:col>
      <xdr:colOff>31750</xdr:colOff>
      <xdr:row>41</xdr:row>
      <xdr:rowOff>69850</xdr:rowOff>
    </xdr:to>
    <xdr:cxnSp macro="">
      <xdr:nvCxnSpPr>
        <xdr:cNvPr id="302" name="直線コネクタ 301"/>
        <xdr:cNvCxnSpPr/>
      </xdr:nvCxnSpPr>
      <xdr:spPr>
        <a:xfrm flipV="1">
          <a:off x="16510000" y="590486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3"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4" name="直線コネクタ 303"/>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161942</xdr:rowOff>
    </xdr:from>
    <xdr:ext cx="762000" cy="259045"/>
    <xdr:sp macro="" textlink="">
      <xdr:nvSpPr>
        <xdr:cNvPr id="305" name="補助費等最大値テキスト"/>
        <xdr:cNvSpPr txBox="1"/>
      </xdr:nvSpPr>
      <xdr:spPr>
        <a:xfrm>
          <a:off x="16598900" y="564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34</xdr:row>
      <xdr:rowOff>75565</xdr:rowOff>
    </xdr:from>
    <xdr:to>
      <xdr:col>24</xdr:col>
      <xdr:colOff>120650</xdr:colOff>
      <xdr:row>34</xdr:row>
      <xdr:rowOff>75565</xdr:rowOff>
    </xdr:to>
    <xdr:cxnSp macro="">
      <xdr:nvCxnSpPr>
        <xdr:cNvPr id="306" name="直線コネクタ 305"/>
        <xdr:cNvCxnSpPr/>
      </xdr:nvCxnSpPr>
      <xdr:spPr>
        <a:xfrm>
          <a:off x="16421100" y="590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52705</xdr:rowOff>
    </xdr:from>
    <xdr:to>
      <xdr:col>24</xdr:col>
      <xdr:colOff>31750</xdr:colOff>
      <xdr:row>39</xdr:row>
      <xdr:rowOff>104140</xdr:rowOff>
    </xdr:to>
    <xdr:cxnSp macro="">
      <xdr:nvCxnSpPr>
        <xdr:cNvPr id="307" name="直線コネクタ 306"/>
        <xdr:cNvCxnSpPr/>
      </xdr:nvCxnSpPr>
      <xdr:spPr>
        <a:xfrm flipV="1">
          <a:off x="15671800" y="673925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24147</xdr:rowOff>
    </xdr:from>
    <xdr:ext cx="762000" cy="259045"/>
    <xdr:sp macro="" textlink="">
      <xdr:nvSpPr>
        <xdr:cNvPr id="308" name="補助費等平均値テキスト"/>
        <xdr:cNvSpPr txBox="1"/>
      </xdr:nvSpPr>
      <xdr:spPr>
        <a:xfrm>
          <a:off x="16598900" y="6196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7620</xdr:rowOff>
    </xdr:from>
    <xdr:to>
      <xdr:col>24</xdr:col>
      <xdr:colOff>82550</xdr:colOff>
      <xdr:row>37</xdr:row>
      <xdr:rowOff>109220</xdr:rowOff>
    </xdr:to>
    <xdr:sp macro="" textlink="">
      <xdr:nvSpPr>
        <xdr:cNvPr id="309" name="フローチャート : 判断 308"/>
        <xdr:cNvSpPr/>
      </xdr:nvSpPr>
      <xdr:spPr>
        <a:xfrm>
          <a:off x="164592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104140</xdr:rowOff>
    </xdr:from>
    <xdr:to>
      <xdr:col>22</xdr:col>
      <xdr:colOff>565150</xdr:colOff>
      <xdr:row>39</xdr:row>
      <xdr:rowOff>127000</xdr:rowOff>
    </xdr:to>
    <xdr:cxnSp macro="">
      <xdr:nvCxnSpPr>
        <xdr:cNvPr id="310" name="直線コネクタ 309"/>
        <xdr:cNvCxnSpPr/>
      </xdr:nvCxnSpPr>
      <xdr:spPr>
        <a:xfrm flipV="1">
          <a:off x="14782800" y="67906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150495</xdr:rowOff>
    </xdr:from>
    <xdr:to>
      <xdr:col>22</xdr:col>
      <xdr:colOff>615950</xdr:colOff>
      <xdr:row>37</xdr:row>
      <xdr:rowOff>80645</xdr:rowOff>
    </xdr:to>
    <xdr:sp macro="" textlink="">
      <xdr:nvSpPr>
        <xdr:cNvPr id="311" name="フローチャート : 判断 310"/>
        <xdr:cNvSpPr/>
      </xdr:nvSpPr>
      <xdr:spPr>
        <a:xfrm>
          <a:off x="15621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90822</xdr:rowOff>
    </xdr:from>
    <xdr:ext cx="736600" cy="259045"/>
    <xdr:sp macro="" textlink="">
      <xdr:nvSpPr>
        <xdr:cNvPr id="312" name="テキスト ボックス 311"/>
        <xdr:cNvSpPr txBox="1"/>
      </xdr:nvSpPr>
      <xdr:spPr>
        <a:xfrm>
          <a:off x="15290800" y="6091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127000</xdr:rowOff>
    </xdr:from>
    <xdr:to>
      <xdr:col>21</xdr:col>
      <xdr:colOff>361950</xdr:colOff>
      <xdr:row>40</xdr:row>
      <xdr:rowOff>1270</xdr:rowOff>
    </xdr:to>
    <xdr:cxnSp macro="">
      <xdr:nvCxnSpPr>
        <xdr:cNvPr id="313" name="直線コネクタ 312"/>
        <xdr:cNvCxnSpPr/>
      </xdr:nvCxnSpPr>
      <xdr:spPr>
        <a:xfrm flipV="1">
          <a:off x="13893800" y="68135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4" name="フローチャート : 判断 313"/>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147972</xdr:rowOff>
    </xdr:from>
    <xdr:ext cx="762000" cy="259045"/>
    <xdr:sp macro="" textlink="">
      <xdr:nvSpPr>
        <xdr:cNvPr id="315" name="テキスト ボックス 314"/>
        <xdr:cNvSpPr txBox="1"/>
      </xdr:nvSpPr>
      <xdr:spPr>
        <a:xfrm>
          <a:off x="14401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132715</xdr:rowOff>
    </xdr:from>
    <xdr:to>
      <xdr:col>20</xdr:col>
      <xdr:colOff>158750</xdr:colOff>
      <xdr:row>40</xdr:row>
      <xdr:rowOff>1270</xdr:rowOff>
    </xdr:to>
    <xdr:cxnSp macro="">
      <xdr:nvCxnSpPr>
        <xdr:cNvPr id="316" name="直線コネクタ 315"/>
        <xdr:cNvCxnSpPr/>
      </xdr:nvCxnSpPr>
      <xdr:spPr>
        <a:xfrm>
          <a:off x="13004800" y="681926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36195</xdr:rowOff>
    </xdr:from>
    <xdr:to>
      <xdr:col>20</xdr:col>
      <xdr:colOff>209550</xdr:colOff>
      <xdr:row>37</xdr:row>
      <xdr:rowOff>137795</xdr:rowOff>
    </xdr:to>
    <xdr:sp macro="" textlink="">
      <xdr:nvSpPr>
        <xdr:cNvPr id="317" name="フローチャート : 判断 316"/>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147972</xdr:rowOff>
    </xdr:from>
    <xdr:ext cx="762000" cy="259045"/>
    <xdr:sp macro="" textlink="">
      <xdr:nvSpPr>
        <xdr:cNvPr id="318" name="テキスト ボックス 317"/>
        <xdr:cNvSpPr txBox="1"/>
      </xdr:nvSpPr>
      <xdr:spPr>
        <a:xfrm>
          <a:off x="13512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19" name="フローチャート : 判断 318"/>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153687</xdr:rowOff>
    </xdr:from>
    <xdr:ext cx="762000" cy="259045"/>
    <xdr:sp macro="" textlink="">
      <xdr:nvSpPr>
        <xdr:cNvPr id="320" name="テキスト ボックス 319"/>
        <xdr:cNvSpPr txBox="1"/>
      </xdr:nvSpPr>
      <xdr:spPr>
        <a:xfrm>
          <a:off x="12623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39</xdr:row>
      <xdr:rowOff>1905</xdr:rowOff>
    </xdr:from>
    <xdr:to>
      <xdr:col>24</xdr:col>
      <xdr:colOff>82550</xdr:colOff>
      <xdr:row>39</xdr:row>
      <xdr:rowOff>103505</xdr:rowOff>
    </xdr:to>
    <xdr:sp macro="" textlink="">
      <xdr:nvSpPr>
        <xdr:cNvPr id="326" name="円/楕円 325"/>
        <xdr:cNvSpPr/>
      </xdr:nvSpPr>
      <xdr:spPr>
        <a:xfrm>
          <a:off x="16459200" y="668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145432</xdr:rowOff>
    </xdr:from>
    <xdr:ext cx="762000" cy="259045"/>
    <xdr:sp macro="" textlink="">
      <xdr:nvSpPr>
        <xdr:cNvPr id="327" name="補助費等該当値テキスト"/>
        <xdr:cNvSpPr txBox="1"/>
      </xdr:nvSpPr>
      <xdr:spPr>
        <a:xfrm>
          <a:off x="16598900" y="6660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53340</xdr:rowOff>
    </xdr:from>
    <xdr:to>
      <xdr:col>22</xdr:col>
      <xdr:colOff>615950</xdr:colOff>
      <xdr:row>39</xdr:row>
      <xdr:rowOff>154940</xdr:rowOff>
    </xdr:to>
    <xdr:sp macro="" textlink="">
      <xdr:nvSpPr>
        <xdr:cNvPr id="328" name="円/楕円 327"/>
        <xdr:cNvSpPr/>
      </xdr:nvSpPr>
      <xdr:spPr>
        <a:xfrm>
          <a:off x="15621000" y="673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139717</xdr:rowOff>
    </xdr:from>
    <xdr:ext cx="736600" cy="259045"/>
    <xdr:sp macro="" textlink="">
      <xdr:nvSpPr>
        <xdr:cNvPr id="329" name="テキスト ボックス 328"/>
        <xdr:cNvSpPr txBox="1"/>
      </xdr:nvSpPr>
      <xdr:spPr>
        <a:xfrm>
          <a:off x="15290800" y="6826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76200</xdr:rowOff>
    </xdr:from>
    <xdr:to>
      <xdr:col>21</xdr:col>
      <xdr:colOff>412750</xdr:colOff>
      <xdr:row>40</xdr:row>
      <xdr:rowOff>6350</xdr:rowOff>
    </xdr:to>
    <xdr:sp macro="" textlink="">
      <xdr:nvSpPr>
        <xdr:cNvPr id="330" name="円/楕円 329"/>
        <xdr:cNvSpPr/>
      </xdr:nvSpPr>
      <xdr:spPr>
        <a:xfrm>
          <a:off x="14732000" y="676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162577</xdr:rowOff>
    </xdr:from>
    <xdr:ext cx="762000" cy="259045"/>
    <xdr:sp macro="" textlink="">
      <xdr:nvSpPr>
        <xdr:cNvPr id="331" name="テキスト ボックス 330"/>
        <xdr:cNvSpPr txBox="1"/>
      </xdr:nvSpPr>
      <xdr:spPr>
        <a:xfrm>
          <a:off x="14401800" y="684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121920</xdr:rowOff>
    </xdr:from>
    <xdr:to>
      <xdr:col>20</xdr:col>
      <xdr:colOff>209550</xdr:colOff>
      <xdr:row>40</xdr:row>
      <xdr:rowOff>52070</xdr:rowOff>
    </xdr:to>
    <xdr:sp macro="" textlink="">
      <xdr:nvSpPr>
        <xdr:cNvPr id="332" name="円/楕円 331"/>
        <xdr:cNvSpPr/>
      </xdr:nvSpPr>
      <xdr:spPr>
        <a:xfrm>
          <a:off x="13843000" y="680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36847</xdr:rowOff>
    </xdr:from>
    <xdr:ext cx="762000" cy="259045"/>
    <xdr:sp macro="" textlink="">
      <xdr:nvSpPr>
        <xdr:cNvPr id="333" name="テキスト ボックス 332"/>
        <xdr:cNvSpPr txBox="1"/>
      </xdr:nvSpPr>
      <xdr:spPr>
        <a:xfrm>
          <a:off x="13512800" y="6894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81915</xdr:rowOff>
    </xdr:from>
    <xdr:to>
      <xdr:col>19</xdr:col>
      <xdr:colOff>6350</xdr:colOff>
      <xdr:row>40</xdr:row>
      <xdr:rowOff>12065</xdr:rowOff>
    </xdr:to>
    <xdr:sp macro="" textlink="">
      <xdr:nvSpPr>
        <xdr:cNvPr id="334" name="円/楕円 333"/>
        <xdr:cNvSpPr/>
      </xdr:nvSpPr>
      <xdr:spPr>
        <a:xfrm>
          <a:off x="12954000" y="676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168292</xdr:rowOff>
    </xdr:from>
    <xdr:ext cx="762000" cy="259045"/>
    <xdr:sp macro="" textlink="">
      <xdr:nvSpPr>
        <xdr:cNvPr id="335" name="テキスト ボックス 334"/>
        <xdr:cNvSpPr txBox="1"/>
      </xdr:nvSpPr>
      <xdr:spPr>
        <a:xfrm>
          <a:off x="12623800" y="6854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公債費に係る経常収支比率は、類似団体平均を大きく上回っており、高い水準で推移している。中核病院建設、消防庁舎建設、汚泥再生処理施設建設に伴う一部事務組合等の大規模建設事業に対する借入によるものである。また現在、市役所新庁舎建設を行っているところであり、市債残高は今後増加する見込みである。市債の新規発行にあたっては、普通交付税算入率の大きいものを活用するとともに、新規の建設事業を厳選し、市債の新規発行を最小限に抑制していくことが必要である。</a:t>
          </a: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154759</xdr:rowOff>
    </xdr:from>
    <xdr:to>
      <xdr:col>7</xdr:col>
      <xdr:colOff>15875</xdr:colOff>
      <xdr:row>81</xdr:row>
      <xdr:rowOff>24130</xdr:rowOff>
    </xdr:to>
    <xdr:cxnSp macro="">
      <xdr:nvCxnSpPr>
        <xdr:cNvPr id="365" name="直線コネクタ 364"/>
        <xdr:cNvCxnSpPr/>
      </xdr:nvCxnSpPr>
      <xdr:spPr>
        <a:xfrm flipV="1">
          <a:off x="4826000" y="12670609"/>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167657</xdr:rowOff>
    </xdr:from>
    <xdr:ext cx="762000" cy="259045"/>
    <xdr:sp macro="" textlink="">
      <xdr:nvSpPr>
        <xdr:cNvPr id="366"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367" name="直線コネクタ 366"/>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69686</xdr:rowOff>
    </xdr:from>
    <xdr:ext cx="762000" cy="259045"/>
    <xdr:sp macro="" textlink="">
      <xdr:nvSpPr>
        <xdr:cNvPr id="368"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6</xdr:col>
      <xdr:colOff>612775</xdr:colOff>
      <xdr:row>73</xdr:row>
      <xdr:rowOff>154759</xdr:rowOff>
    </xdr:from>
    <xdr:to>
      <xdr:col>7</xdr:col>
      <xdr:colOff>104775</xdr:colOff>
      <xdr:row>73</xdr:row>
      <xdr:rowOff>154759</xdr:rowOff>
    </xdr:to>
    <xdr:cxnSp macro="">
      <xdr:nvCxnSpPr>
        <xdr:cNvPr id="369" name="直線コネクタ 368"/>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51888</xdr:rowOff>
    </xdr:from>
    <xdr:to>
      <xdr:col>7</xdr:col>
      <xdr:colOff>15875</xdr:colOff>
      <xdr:row>80</xdr:row>
      <xdr:rowOff>84545</xdr:rowOff>
    </xdr:to>
    <xdr:cxnSp macro="">
      <xdr:nvCxnSpPr>
        <xdr:cNvPr id="370" name="直線コネクタ 369"/>
        <xdr:cNvCxnSpPr/>
      </xdr:nvCxnSpPr>
      <xdr:spPr>
        <a:xfrm>
          <a:off x="3987800" y="1376788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87828</xdr:rowOff>
    </xdr:from>
    <xdr:ext cx="762000" cy="259045"/>
    <xdr:sp macro="" textlink="">
      <xdr:nvSpPr>
        <xdr:cNvPr id="371" name="公債費平均値テキスト"/>
        <xdr:cNvSpPr txBox="1"/>
      </xdr:nvSpPr>
      <xdr:spPr>
        <a:xfrm>
          <a:off x="4914900" y="13118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71301</xdr:rowOff>
    </xdr:from>
    <xdr:to>
      <xdr:col>7</xdr:col>
      <xdr:colOff>66675</xdr:colOff>
      <xdr:row>78</xdr:row>
      <xdr:rowOff>1451</xdr:rowOff>
    </xdr:to>
    <xdr:sp macro="" textlink="">
      <xdr:nvSpPr>
        <xdr:cNvPr id="372" name="フローチャート : 判断 371"/>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51888</xdr:rowOff>
    </xdr:from>
    <xdr:to>
      <xdr:col>5</xdr:col>
      <xdr:colOff>549275</xdr:colOff>
      <xdr:row>80</xdr:row>
      <xdr:rowOff>117202</xdr:rowOff>
    </xdr:to>
    <xdr:cxnSp macro="">
      <xdr:nvCxnSpPr>
        <xdr:cNvPr id="373" name="直線コネクタ 372"/>
        <xdr:cNvCxnSpPr/>
      </xdr:nvCxnSpPr>
      <xdr:spPr>
        <a:xfrm flipV="1">
          <a:off x="3098800" y="13767888"/>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32113</xdr:rowOff>
    </xdr:from>
    <xdr:to>
      <xdr:col>5</xdr:col>
      <xdr:colOff>600075</xdr:colOff>
      <xdr:row>77</xdr:row>
      <xdr:rowOff>133713</xdr:rowOff>
    </xdr:to>
    <xdr:sp macro="" textlink="">
      <xdr:nvSpPr>
        <xdr:cNvPr id="374" name="フローチャート : 判断 373"/>
        <xdr:cNvSpPr/>
      </xdr:nvSpPr>
      <xdr:spPr>
        <a:xfrm>
          <a:off x="3937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143890</xdr:rowOff>
    </xdr:from>
    <xdr:ext cx="736600" cy="259045"/>
    <xdr:sp macro="" textlink="">
      <xdr:nvSpPr>
        <xdr:cNvPr id="375" name="テキスト ボックス 374"/>
        <xdr:cNvSpPr txBox="1"/>
      </xdr:nvSpPr>
      <xdr:spPr>
        <a:xfrm>
          <a:off x="3606800" y="13002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32294</xdr:rowOff>
    </xdr:from>
    <xdr:to>
      <xdr:col>4</xdr:col>
      <xdr:colOff>346075</xdr:colOff>
      <xdr:row>80</xdr:row>
      <xdr:rowOff>117202</xdr:rowOff>
    </xdr:to>
    <xdr:cxnSp macro="">
      <xdr:nvCxnSpPr>
        <xdr:cNvPr id="376" name="直線コネクタ 375"/>
        <xdr:cNvCxnSpPr/>
      </xdr:nvCxnSpPr>
      <xdr:spPr>
        <a:xfrm>
          <a:off x="2209800" y="13748294"/>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77" name="フローチャート : 判断 376"/>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78" name="テキスト ボックス 377"/>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32294</xdr:rowOff>
    </xdr:from>
    <xdr:to>
      <xdr:col>3</xdr:col>
      <xdr:colOff>142875</xdr:colOff>
      <xdr:row>80</xdr:row>
      <xdr:rowOff>91077</xdr:rowOff>
    </xdr:to>
    <xdr:cxnSp macro="">
      <xdr:nvCxnSpPr>
        <xdr:cNvPr id="379" name="直線コネクタ 378"/>
        <xdr:cNvCxnSpPr/>
      </xdr:nvCxnSpPr>
      <xdr:spPr>
        <a:xfrm flipV="1">
          <a:off x="1320800" y="1374829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25581</xdr:rowOff>
    </xdr:from>
    <xdr:to>
      <xdr:col>3</xdr:col>
      <xdr:colOff>193675</xdr:colOff>
      <xdr:row>77</xdr:row>
      <xdr:rowOff>127181</xdr:rowOff>
    </xdr:to>
    <xdr:sp macro="" textlink="">
      <xdr:nvSpPr>
        <xdr:cNvPr id="380" name="フローチャート : 判断 379"/>
        <xdr:cNvSpPr/>
      </xdr:nvSpPr>
      <xdr:spPr>
        <a:xfrm>
          <a:off x="21590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137358</xdr:rowOff>
    </xdr:from>
    <xdr:ext cx="762000" cy="259045"/>
    <xdr:sp macro="" textlink="">
      <xdr:nvSpPr>
        <xdr:cNvPr id="381" name="テキスト ボックス 380"/>
        <xdr:cNvSpPr txBox="1"/>
      </xdr:nvSpPr>
      <xdr:spPr>
        <a:xfrm>
          <a:off x="1828800" y="12996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38644</xdr:rowOff>
    </xdr:from>
    <xdr:to>
      <xdr:col>1</xdr:col>
      <xdr:colOff>676275</xdr:colOff>
      <xdr:row>77</xdr:row>
      <xdr:rowOff>140244</xdr:rowOff>
    </xdr:to>
    <xdr:sp macro="" textlink="">
      <xdr:nvSpPr>
        <xdr:cNvPr id="382" name="フローチャート : 判断 381"/>
        <xdr:cNvSpPr/>
      </xdr:nvSpPr>
      <xdr:spPr>
        <a:xfrm>
          <a:off x="12700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150421</xdr:rowOff>
    </xdr:from>
    <xdr:ext cx="762000" cy="259045"/>
    <xdr:sp macro="" textlink="">
      <xdr:nvSpPr>
        <xdr:cNvPr id="383" name="テキスト ボックス 382"/>
        <xdr:cNvSpPr txBox="1"/>
      </xdr:nvSpPr>
      <xdr:spPr>
        <a:xfrm>
          <a:off x="939800" y="1300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80</xdr:row>
      <xdr:rowOff>33745</xdr:rowOff>
    </xdr:from>
    <xdr:to>
      <xdr:col>7</xdr:col>
      <xdr:colOff>66675</xdr:colOff>
      <xdr:row>80</xdr:row>
      <xdr:rowOff>135345</xdr:rowOff>
    </xdr:to>
    <xdr:sp macro="" textlink="">
      <xdr:nvSpPr>
        <xdr:cNvPr id="389" name="円/楕円 388"/>
        <xdr:cNvSpPr/>
      </xdr:nvSpPr>
      <xdr:spPr>
        <a:xfrm>
          <a:off x="4775200" y="1374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113772</xdr:rowOff>
    </xdr:from>
    <xdr:ext cx="762000" cy="259045"/>
    <xdr:sp macro="" textlink="">
      <xdr:nvSpPr>
        <xdr:cNvPr id="390" name="公債費該当値テキスト"/>
        <xdr:cNvSpPr txBox="1"/>
      </xdr:nvSpPr>
      <xdr:spPr>
        <a:xfrm>
          <a:off x="4914900" y="13658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1088</xdr:rowOff>
    </xdr:from>
    <xdr:to>
      <xdr:col>5</xdr:col>
      <xdr:colOff>600075</xdr:colOff>
      <xdr:row>80</xdr:row>
      <xdr:rowOff>102688</xdr:rowOff>
    </xdr:to>
    <xdr:sp macro="" textlink="">
      <xdr:nvSpPr>
        <xdr:cNvPr id="391" name="円/楕円 390"/>
        <xdr:cNvSpPr/>
      </xdr:nvSpPr>
      <xdr:spPr>
        <a:xfrm>
          <a:off x="3937000" y="1371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87465</xdr:rowOff>
    </xdr:from>
    <xdr:ext cx="736600" cy="259045"/>
    <xdr:sp macro="" textlink="">
      <xdr:nvSpPr>
        <xdr:cNvPr id="392" name="テキスト ボックス 391"/>
        <xdr:cNvSpPr txBox="1"/>
      </xdr:nvSpPr>
      <xdr:spPr>
        <a:xfrm>
          <a:off x="3606800" y="13803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66402</xdr:rowOff>
    </xdr:from>
    <xdr:to>
      <xdr:col>4</xdr:col>
      <xdr:colOff>396875</xdr:colOff>
      <xdr:row>80</xdr:row>
      <xdr:rowOff>168002</xdr:rowOff>
    </xdr:to>
    <xdr:sp macro="" textlink="">
      <xdr:nvSpPr>
        <xdr:cNvPr id="393" name="円/楕円 392"/>
        <xdr:cNvSpPr/>
      </xdr:nvSpPr>
      <xdr:spPr>
        <a:xfrm>
          <a:off x="3048000" y="1378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152779</xdr:rowOff>
    </xdr:from>
    <xdr:ext cx="762000" cy="259045"/>
    <xdr:sp macro="" textlink="">
      <xdr:nvSpPr>
        <xdr:cNvPr id="394" name="テキスト ボックス 393"/>
        <xdr:cNvSpPr txBox="1"/>
      </xdr:nvSpPr>
      <xdr:spPr>
        <a:xfrm>
          <a:off x="2717800" y="13868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152944</xdr:rowOff>
    </xdr:from>
    <xdr:to>
      <xdr:col>3</xdr:col>
      <xdr:colOff>193675</xdr:colOff>
      <xdr:row>80</xdr:row>
      <xdr:rowOff>83094</xdr:rowOff>
    </xdr:to>
    <xdr:sp macro="" textlink="">
      <xdr:nvSpPr>
        <xdr:cNvPr id="395" name="円/楕円 394"/>
        <xdr:cNvSpPr/>
      </xdr:nvSpPr>
      <xdr:spPr>
        <a:xfrm>
          <a:off x="2159000" y="1369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67871</xdr:rowOff>
    </xdr:from>
    <xdr:ext cx="762000" cy="259045"/>
    <xdr:sp macro="" textlink="">
      <xdr:nvSpPr>
        <xdr:cNvPr id="396" name="テキスト ボックス 395"/>
        <xdr:cNvSpPr txBox="1"/>
      </xdr:nvSpPr>
      <xdr:spPr>
        <a:xfrm>
          <a:off x="1828800" y="13783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40277</xdr:rowOff>
    </xdr:from>
    <xdr:to>
      <xdr:col>1</xdr:col>
      <xdr:colOff>676275</xdr:colOff>
      <xdr:row>80</xdr:row>
      <xdr:rowOff>141877</xdr:rowOff>
    </xdr:to>
    <xdr:sp macro="" textlink="">
      <xdr:nvSpPr>
        <xdr:cNvPr id="397" name="円/楕円 396"/>
        <xdr:cNvSpPr/>
      </xdr:nvSpPr>
      <xdr:spPr>
        <a:xfrm>
          <a:off x="1270000" y="1375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126654</xdr:rowOff>
    </xdr:from>
    <xdr:ext cx="762000" cy="259045"/>
    <xdr:sp macro="" textlink="">
      <xdr:nvSpPr>
        <xdr:cNvPr id="398" name="テキスト ボックス 397"/>
        <xdr:cNvSpPr txBox="1"/>
      </xdr:nvSpPr>
      <xdr:spPr>
        <a:xfrm>
          <a:off x="939800" y="1384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近年は類似団体平均と同程度で推移している。扶助費が年々増加してきており、今後もその傾向は続くものと予想される。</a:t>
          </a: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62992</xdr:rowOff>
    </xdr:from>
    <xdr:to>
      <xdr:col>24</xdr:col>
      <xdr:colOff>31750</xdr:colOff>
      <xdr:row>80</xdr:row>
      <xdr:rowOff>99568</xdr:rowOff>
    </xdr:to>
    <xdr:cxnSp macro="">
      <xdr:nvCxnSpPr>
        <xdr:cNvPr id="424" name="直線コネクタ 423"/>
        <xdr:cNvCxnSpPr/>
      </xdr:nvCxnSpPr>
      <xdr:spPr>
        <a:xfrm flipV="1">
          <a:off x="16510000" y="12750292"/>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71645</xdr:rowOff>
    </xdr:from>
    <xdr:ext cx="762000" cy="259045"/>
    <xdr:sp macro="" textlink="">
      <xdr:nvSpPr>
        <xdr:cNvPr id="425" name="公債費以外最小値テキスト"/>
        <xdr:cNvSpPr txBox="1"/>
      </xdr:nvSpPr>
      <xdr:spPr>
        <a:xfrm>
          <a:off x="16598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86.9</a:t>
          </a:r>
          <a:endParaRPr kumimoji="1" lang="ja-JP" altLang="en-US" sz="1000" b="1">
            <a:latin typeface="ＭＳ Ｐゴシック"/>
          </a:endParaRPr>
        </a:p>
      </xdr:txBody>
    </xdr:sp>
    <xdr:clientData/>
  </xdr:oneCellAnchor>
  <xdr:twoCellAnchor>
    <xdr:from>
      <xdr:col>23</xdr:col>
      <xdr:colOff>628650</xdr:colOff>
      <xdr:row>80</xdr:row>
      <xdr:rowOff>99568</xdr:rowOff>
    </xdr:from>
    <xdr:to>
      <xdr:col>24</xdr:col>
      <xdr:colOff>120650</xdr:colOff>
      <xdr:row>80</xdr:row>
      <xdr:rowOff>99568</xdr:rowOff>
    </xdr:to>
    <xdr:cxnSp macro="">
      <xdr:nvCxnSpPr>
        <xdr:cNvPr id="426" name="直線コネクタ 425"/>
        <xdr:cNvCxnSpPr/>
      </xdr:nvCxnSpPr>
      <xdr:spPr>
        <a:xfrm>
          <a:off x="16421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149369</xdr:rowOff>
    </xdr:from>
    <xdr:ext cx="762000" cy="259045"/>
    <xdr:sp macro="" textlink="">
      <xdr:nvSpPr>
        <xdr:cNvPr id="427"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63.6</a:t>
          </a:r>
          <a:endParaRPr kumimoji="1" lang="ja-JP" altLang="en-US" sz="1000" b="1">
            <a:latin typeface="ＭＳ Ｐゴシック"/>
          </a:endParaRPr>
        </a:p>
      </xdr:txBody>
    </xdr:sp>
    <xdr:clientData/>
  </xdr:oneCellAnchor>
  <xdr:twoCellAnchor>
    <xdr:from>
      <xdr:col>23</xdr:col>
      <xdr:colOff>628650</xdr:colOff>
      <xdr:row>74</xdr:row>
      <xdr:rowOff>62992</xdr:rowOff>
    </xdr:from>
    <xdr:to>
      <xdr:col>24</xdr:col>
      <xdr:colOff>120650</xdr:colOff>
      <xdr:row>74</xdr:row>
      <xdr:rowOff>62992</xdr:rowOff>
    </xdr:to>
    <xdr:cxnSp macro="">
      <xdr:nvCxnSpPr>
        <xdr:cNvPr id="428" name="直線コネクタ 427"/>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72137</xdr:rowOff>
    </xdr:from>
    <xdr:to>
      <xdr:col>24</xdr:col>
      <xdr:colOff>31750</xdr:colOff>
      <xdr:row>76</xdr:row>
      <xdr:rowOff>108713</xdr:rowOff>
    </xdr:to>
    <xdr:cxnSp macro="">
      <xdr:nvCxnSpPr>
        <xdr:cNvPr id="429" name="直線コネクタ 428"/>
        <xdr:cNvCxnSpPr/>
      </xdr:nvCxnSpPr>
      <xdr:spPr>
        <a:xfrm>
          <a:off x="15671800" y="13102337"/>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34562</xdr:rowOff>
    </xdr:from>
    <xdr:ext cx="762000" cy="259045"/>
    <xdr:sp macro="" textlink="">
      <xdr:nvSpPr>
        <xdr:cNvPr id="430" name="公債費以外平均値テキスト"/>
        <xdr:cNvSpPr txBox="1"/>
      </xdr:nvSpPr>
      <xdr:spPr>
        <a:xfrm>
          <a:off x="16598900" y="13064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62485</xdr:rowOff>
    </xdr:from>
    <xdr:to>
      <xdr:col>24</xdr:col>
      <xdr:colOff>82550</xdr:colOff>
      <xdr:row>76</xdr:row>
      <xdr:rowOff>164085</xdr:rowOff>
    </xdr:to>
    <xdr:sp macro="" textlink="">
      <xdr:nvSpPr>
        <xdr:cNvPr id="431" name="フローチャート : 判断 430"/>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49276</xdr:rowOff>
    </xdr:from>
    <xdr:to>
      <xdr:col>22</xdr:col>
      <xdr:colOff>565150</xdr:colOff>
      <xdr:row>76</xdr:row>
      <xdr:rowOff>72137</xdr:rowOff>
    </xdr:to>
    <xdr:cxnSp macro="">
      <xdr:nvCxnSpPr>
        <xdr:cNvPr id="432" name="直線コネクタ 431"/>
        <xdr:cNvCxnSpPr/>
      </xdr:nvCxnSpPr>
      <xdr:spPr>
        <a:xfrm>
          <a:off x="14782800" y="13079476"/>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3" name="フローチャート : 判断 432"/>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119397</xdr:rowOff>
    </xdr:from>
    <xdr:ext cx="736600" cy="259045"/>
    <xdr:sp macro="" textlink="">
      <xdr:nvSpPr>
        <xdr:cNvPr id="434" name="テキスト ボックス 433"/>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49276</xdr:rowOff>
    </xdr:from>
    <xdr:to>
      <xdr:col>21</xdr:col>
      <xdr:colOff>361950</xdr:colOff>
      <xdr:row>76</xdr:row>
      <xdr:rowOff>72137</xdr:rowOff>
    </xdr:to>
    <xdr:cxnSp macro="">
      <xdr:nvCxnSpPr>
        <xdr:cNvPr id="435" name="直線コネクタ 434"/>
        <xdr:cNvCxnSpPr/>
      </xdr:nvCxnSpPr>
      <xdr:spPr>
        <a:xfrm flipV="1">
          <a:off x="13893800" y="13079476"/>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117348</xdr:rowOff>
    </xdr:from>
    <xdr:to>
      <xdr:col>21</xdr:col>
      <xdr:colOff>412750</xdr:colOff>
      <xdr:row>77</xdr:row>
      <xdr:rowOff>47498</xdr:rowOff>
    </xdr:to>
    <xdr:sp macro="" textlink="">
      <xdr:nvSpPr>
        <xdr:cNvPr id="436" name="フローチャート : 判断 435"/>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32275</xdr:rowOff>
    </xdr:from>
    <xdr:ext cx="762000" cy="259045"/>
    <xdr:sp macro="" textlink="">
      <xdr:nvSpPr>
        <xdr:cNvPr id="437" name="テキスト ボックス 436"/>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35561</xdr:rowOff>
    </xdr:from>
    <xdr:to>
      <xdr:col>20</xdr:col>
      <xdr:colOff>158750</xdr:colOff>
      <xdr:row>76</xdr:row>
      <xdr:rowOff>72137</xdr:rowOff>
    </xdr:to>
    <xdr:cxnSp macro="">
      <xdr:nvCxnSpPr>
        <xdr:cNvPr id="438" name="直線コネクタ 437"/>
        <xdr:cNvCxnSpPr/>
      </xdr:nvCxnSpPr>
      <xdr:spPr>
        <a:xfrm>
          <a:off x="13004800" y="13065761"/>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9" name="フローチャート : 判断 438"/>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139716</xdr:rowOff>
    </xdr:from>
    <xdr:ext cx="762000" cy="259045"/>
    <xdr:sp macro="" textlink="">
      <xdr:nvSpPr>
        <xdr:cNvPr id="440" name="テキスト ボックス 439"/>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71628</xdr:rowOff>
    </xdr:from>
    <xdr:to>
      <xdr:col>19</xdr:col>
      <xdr:colOff>6350</xdr:colOff>
      <xdr:row>77</xdr:row>
      <xdr:rowOff>1778</xdr:rowOff>
    </xdr:to>
    <xdr:sp macro="" textlink="">
      <xdr:nvSpPr>
        <xdr:cNvPr id="441" name="フローチャート : 判断 440"/>
        <xdr:cNvSpPr/>
      </xdr:nvSpPr>
      <xdr:spPr>
        <a:xfrm>
          <a:off x="12954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158005</xdr:rowOff>
    </xdr:from>
    <xdr:ext cx="762000" cy="259045"/>
    <xdr:sp macro="" textlink="">
      <xdr:nvSpPr>
        <xdr:cNvPr id="442" name="テキスト ボックス 441"/>
        <xdr:cNvSpPr txBox="1"/>
      </xdr:nvSpPr>
      <xdr:spPr>
        <a:xfrm>
          <a:off x="12623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57913</xdr:rowOff>
    </xdr:from>
    <xdr:to>
      <xdr:col>24</xdr:col>
      <xdr:colOff>82550</xdr:colOff>
      <xdr:row>76</xdr:row>
      <xdr:rowOff>159513</xdr:rowOff>
    </xdr:to>
    <xdr:sp macro="" textlink="">
      <xdr:nvSpPr>
        <xdr:cNvPr id="448" name="円/楕円 447"/>
        <xdr:cNvSpPr/>
      </xdr:nvSpPr>
      <xdr:spPr>
        <a:xfrm>
          <a:off x="164592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74439</xdr:rowOff>
    </xdr:from>
    <xdr:ext cx="762000" cy="259045"/>
    <xdr:sp macro="" textlink="">
      <xdr:nvSpPr>
        <xdr:cNvPr id="449" name="公債費以外該当値テキスト"/>
        <xdr:cNvSpPr txBox="1"/>
      </xdr:nvSpPr>
      <xdr:spPr>
        <a:xfrm>
          <a:off x="16598900" y="1293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21337</xdr:rowOff>
    </xdr:from>
    <xdr:to>
      <xdr:col>22</xdr:col>
      <xdr:colOff>615950</xdr:colOff>
      <xdr:row>76</xdr:row>
      <xdr:rowOff>122937</xdr:rowOff>
    </xdr:to>
    <xdr:sp macro="" textlink="">
      <xdr:nvSpPr>
        <xdr:cNvPr id="450" name="円/楕円 449"/>
        <xdr:cNvSpPr/>
      </xdr:nvSpPr>
      <xdr:spPr>
        <a:xfrm>
          <a:off x="15621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107714</xdr:rowOff>
    </xdr:from>
    <xdr:ext cx="736600" cy="259045"/>
    <xdr:sp macro="" textlink="">
      <xdr:nvSpPr>
        <xdr:cNvPr id="451" name="テキスト ボックス 450"/>
        <xdr:cNvSpPr txBox="1"/>
      </xdr:nvSpPr>
      <xdr:spPr>
        <a:xfrm>
          <a:off x="15290800" y="13137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169926</xdr:rowOff>
    </xdr:from>
    <xdr:to>
      <xdr:col>21</xdr:col>
      <xdr:colOff>412750</xdr:colOff>
      <xdr:row>76</xdr:row>
      <xdr:rowOff>100076</xdr:rowOff>
    </xdr:to>
    <xdr:sp macro="" textlink="">
      <xdr:nvSpPr>
        <xdr:cNvPr id="452" name="円/楕円 451"/>
        <xdr:cNvSpPr/>
      </xdr:nvSpPr>
      <xdr:spPr>
        <a:xfrm>
          <a:off x="14732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110253</xdr:rowOff>
    </xdr:from>
    <xdr:ext cx="762000" cy="259045"/>
    <xdr:sp macro="" textlink="">
      <xdr:nvSpPr>
        <xdr:cNvPr id="453" name="テキスト ボックス 452"/>
        <xdr:cNvSpPr txBox="1"/>
      </xdr:nvSpPr>
      <xdr:spPr>
        <a:xfrm>
          <a:off x="14401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21337</xdr:rowOff>
    </xdr:from>
    <xdr:to>
      <xdr:col>20</xdr:col>
      <xdr:colOff>209550</xdr:colOff>
      <xdr:row>76</xdr:row>
      <xdr:rowOff>122937</xdr:rowOff>
    </xdr:to>
    <xdr:sp macro="" textlink="">
      <xdr:nvSpPr>
        <xdr:cNvPr id="454" name="円/楕円 453"/>
        <xdr:cNvSpPr/>
      </xdr:nvSpPr>
      <xdr:spPr>
        <a:xfrm>
          <a:off x="13843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133113</xdr:rowOff>
    </xdr:from>
    <xdr:ext cx="762000" cy="259045"/>
    <xdr:sp macro="" textlink="">
      <xdr:nvSpPr>
        <xdr:cNvPr id="455" name="テキスト ボックス 454"/>
        <xdr:cNvSpPr txBox="1"/>
      </xdr:nvSpPr>
      <xdr:spPr>
        <a:xfrm>
          <a:off x="13512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156211</xdr:rowOff>
    </xdr:from>
    <xdr:to>
      <xdr:col>19</xdr:col>
      <xdr:colOff>6350</xdr:colOff>
      <xdr:row>76</xdr:row>
      <xdr:rowOff>86361</xdr:rowOff>
    </xdr:to>
    <xdr:sp macro="" textlink="">
      <xdr:nvSpPr>
        <xdr:cNvPr id="456" name="円/楕円 455"/>
        <xdr:cNvSpPr/>
      </xdr:nvSpPr>
      <xdr:spPr>
        <a:xfrm>
          <a:off x="12954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96537</xdr:rowOff>
    </xdr:from>
    <xdr:ext cx="762000" cy="259045"/>
    <xdr:sp macro="" textlink="">
      <xdr:nvSpPr>
        <xdr:cNvPr id="457" name="テキスト ボックス 456"/>
        <xdr:cNvSpPr txBox="1"/>
      </xdr:nvSpPr>
      <xdr:spPr>
        <a:xfrm>
          <a:off x="12623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青森県五所川原市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25349</xdr:rowOff>
    </xdr:from>
    <xdr:to>
      <xdr:col>4</xdr:col>
      <xdr:colOff>1117600</xdr:colOff>
      <xdr:row>19</xdr:row>
      <xdr:rowOff>109931</xdr:rowOff>
    </xdr:to>
    <xdr:cxnSp macro="">
      <xdr:nvCxnSpPr>
        <xdr:cNvPr id="47" name="直線コネクタ 46"/>
        <xdr:cNvCxnSpPr/>
      </xdr:nvCxnSpPr>
      <xdr:spPr bwMode="auto">
        <a:xfrm flipV="1">
          <a:off x="5651500" y="2130374"/>
          <a:ext cx="0" cy="12847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82008</xdr:rowOff>
    </xdr:from>
    <xdr:ext cx="762000" cy="259045"/>
    <xdr:sp macro="" textlink="">
      <xdr:nvSpPr>
        <xdr:cNvPr id="48" name="人口1人当たり決算額の推移最小値テキスト130"/>
        <xdr:cNvSpPr txBox="1"/>
      </xdr:nvSpPr>
      <xdr:spPr>
        <a:xfrm>
          <a:off x="5740400" y="338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51,962</a:t>
          </a:r>
          <a:endParaRPr kumimoji="1" lang="ja-JP" altLang="en-US" sz="1000" b="1">
            <a:latin typeface="ＭＳ Ｐゴシック"/>
          </a:endParaRPr>
        </a:p>
      </xdr:txBody>
    </xdr:sp>
    <xdr:clientData/>
  </xdr:oneCellAnchor>
  <xdr:twoCellAnchor>
    <xdr:from>
      <xdr:col>4</xdr:col>
      <xdr:colOff>1028700</xdr:colOff>
      <xdr:row>19</xdr:row>
      <xdr:rowOff>109931</xdr:rowOff>
    </xdr:from>
    <xdr:to>
      <xdr:col>5</xdr:col>
      <xdr:colOff>73025</xdr:colOff>
      <xdr:row>19</xdr:row>
      <xdr:rowOff>109931</xdr:rowOff>
    </xdr:to>
    <xdr:cxnSp macro="">
      <xdr:nvCxnSpPr>
        <xdr:cNvPr id="49" name="直線コネクタ 48"/>
        <xdr:cNvCxnSpPr/>
      </xdr:nvCxnSpPr>
      <xdr:spPr bwMode="auto">
        <a:xfrm>
          <a:off x="5562600" y="3415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111726</xdr:rowOff>
    </xdr:from>
    <xdr:ext cx="762000" cy="259045"/>
    <xdr:sp macro="" textlink="">
      <xdr:nvSpPr>
        <xdr:cNvPr id="50" name="人口1人当たり決算額の推移最大値テキスト130"/>
        <xdr:cNvSpPr txBox="1"/>
      </xdr:nvSpPr>
      <xdr:spPr>
        <a:xfrm>
          <a:off x="5740400" y="1873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130,642</a:t>
          </a:r>
          <a:endParaRPr kumimoji="1" lang="ja-JP" altLang="en-US" sz="1000" b="1">
            <a:latin typeface="ＭＳ Ｐゴシック"/>
          </a:endParaRPr>
        </a:p>
      </xdr:txBody>
    </xdr:sp>
    <xdr:clientData/>
  </xdr:oneCellAnchor>
  <xdr:twoCellAnchor>
    <xdr:from>
      <xdr:col>4</xdr:col>
      <xdr:colOff>1028700</xdr:colOff>
      <xdr:row>12</xdr:row>
      <xdr:rowOff>25349</xdr:rowOff>
    </xdr:from>
    <xdr:to>
      <xdr:col>5</xdr:col>
      <xdr:colOff>73025</xdr:colOff>
      <xdr:row>12</xdr:row>
      <xdr:rowOff>25349</xdr:rowOff>
    </xdr:to>
    <xdr:cxnSp macro="">
      <xdr:nvCxnSpPr>
        <xdr:cNvPr id="51" name="直線コネクタ 50"/>
        <xdr:cNvCxnSpPr/>
      </xdr:nvCxnSpPr>
      <xdr:spPr bwMode="auto">
        <a:xfrm>
          <a:off x="5562600" y="2130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79250</xdr:rowOff>
    </xdr:from>
    <xdr:to>
      <xdr:col>4</xdr:col>
      <xdr:colOff>1117600</xdr:colOff>
      <xdr:row>15</xdr:row>
      <xdr:rowOff>109376</xdr:rowOff>
    </xdr:to>
    <xdr:cxnSp macro="">
      <xdr:nvCxnSpPr>
        <xdr:cNvPr id="52" name="直線コネクタ 51"/>
        <xdr:cNvCxnSpPr/>
      </xdr:nvCxnSpPr>
      <xdr:spPr bwMode="auto">
        <a:xfrm>
          <a:off x="5003800" y="2698625"/>
          <a:ext cx="647700" cy="30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56387</xdr:rowOff>
    </xdr:from>
    <xdr:ext cx="762000" cy="259045"/>
    <xdr:sp macro="" textlink="">
      <xdr:nvSpPr>
        <xdr:cNvPr id="53" name="人口1人当たり決算額の推移平均値テキスト130"/>
        <xdr:cNvSpPr txBox="1"/>
      </xdr:nvSpPr>
      <xdr:spPr>
        <a:xfrm>
          <a:off x="5740400" y="2847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81,920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84310</xdr:rowOff>
    </xdr:from>
    <xdr:to>
      <xdr:col>5</xdr:col>
      <xdr:colOff>34925</xdr:colOff>
      <xdr:row>17</xdr:row>
      <xdr:rowOff>14460</xdr:rowOff>
    </xdr:to>
    <xdr:sp macro="" textlink="">
      <xdr:nvSpPr>
        <xdr:cNvPr id="54" name="フローチャート : 判断 53"/>
        <xdr:cNvSpPr/>
      </xdr:nvSpPr>
      <xdr:spPr bwMode="auto">
        <a:xfrm>
          <a:off x="56007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79250</xdr:rowOff>
    </xdr:from>
    <xdr:to>
      <xdr:col>4</xdr:col>
      <xdr:colOff>469900</xdr:colOff>
      <xdr:row>15</xdr:row>
      <xdr:rowOff>131975</xdr:rowOff>
    </xdr:to>
    <xdr:cxnSp macro="">
      <xdr:nvCxnSpPr>
        <xdr:cNvPr id="55" name="直線コネクタ 54"/>
        <xdr:cNvCxnSpPr/>
      </xdr:nvCxnSpPr>
      <xdr:spPr bwMode="auto">
        <a:xfrm flipV="1">
          <a:off x="4305300" y="2698625"/>
          <a:ext cx="698500" cy="52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89486</xdr:rowOff>
    </xdr:from>
    <xdr:to>
      <xdr:col>4</xdr:col>
      <xdr:colOff>520700</xdr:colOff>
      <xdr:row>17</xdr:row>
      <xdr:rowOff>19636</xdr:rowOff>
    </xdr:to>
    <xdr:sp macro="" textlink="">
      <xdr:nvSpPr>
        <xdr:cNvPr id="56" name="フローチャート : 判断 55"/>
        <xdr:cNvSpPr/>
      </xdr:nvSpPr>
      <xdr:spPr bwMode="auto">
        <a:xfrm>
          <a:off x="4953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4413</xdr:rowOff>
    </xdr:from>
    <xdr:ext cx="736600" cy="259045"/>
    <xdr:sp macro="" textlink="">
      <xdr:nvSpPr>
        <xdr:cNvPr id="57" name="テキスト ボックス 56"/>
        <xdr:cNvSpPr txBox="1"/>
      </xdr:nvSpPr>
      <xdr:spPr>
        <a:xfrm>
          <a:off x="4622800" y="2966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85781</xdr:rowOff>
    </xdr:from>
    <xdr:to>
      <xdr:col>3</xdr:col>
      <xdr:colOff>904875</xdr:colOff>
      <xdr:row>15</xdr:row>
      <xdr:rowOff>131975</xdr:rowOff>
    </xdr:to>
    <xdr:cxnSp macro="">
      <xdr:nvCxnSpPr>
        <xdr:cNvPr id="58" name="直線コネクタ 57"/>
        <xdr:cNvCxnSpPr/>
      </xdr:nvCxnSpPr>
      <xdr:spPr bwMode="auto">
        <a:xfrm>
          <a:off x="3606800" y="2705156"/>
          <a:ext cx="698500" cy="46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47326</xdr:rowOff>
    </xdr:from>
    <xdr:to>
      <xdr:col>3</xdr:col>
      <xdr:colOff>955675</xdr:colOff>
      <xdr:row>17</xdr:row>
      <xdr:rowOff>148926</xdr:rowOff>
    </xdr:to>
    <xdr:sp macro="" textlink="">
      <xdr:nvSpPr>
        <xdr:cNvPr id="59" name="フローチャート : 判断 58"/>
        <xdr:cNvSpPr/>
      </xdr:nvSpPr>
      <xdr:spPr bwMode="auto">
        <a:xfrm>
          <a:off x="4254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133703</xdr:rowOff>
    </xdr:from>
    <xdr:ext cx="762000" cy="259045"/>
    <xdr:sp macro="" textlink="">
      <xdr:nvSpPr>
        <xdr:cNvPr id="60" name="テキスト ボックス 59"/>
        <xdr:cNvSpPr txBox="1"/>
      </xdr:nvSpPr>
      <xdr:spPr>
        <a:xfrm>
          <a:off x="39243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50299</xdr:rowOff>
    </xdr:from>
    <xdr:to>
      <xdr:col>3</xdr:col>
      <xdr:colOff>206375</xdr:colOff>
      <xdr:row>15</xdr:row>
      <xdr:rowOff>85781</xdr:rowOff>
    </xdr:to>
    <xdr:cxnSp macro="">
      <xdr:nvCxnSpPr>
        <xdr:cNvPr id="61" name="直線コネクタ 60"/>
        <xdr:cNvCxnSpPr/>
      </xdr:nvCxnSpPr>
      <xdr:spPr bwMode="auto">
        <a:xfrm>
          <a:off x="2908300" y="2669674"/>
          <a:ext cx="698500" cy="35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69728</xdr:rowOff>
    </xdr:from>
    <xdr:to>
      <xdr:col>3</xdr:col>
      <xdr:colOff>257175</xdr:colOff>
      <xdr:row>17</xdr:row>
      <xdr:rowOff>171328</xdr:rowOff>
    </xdr:to>
    <xdr:sp macro="" textlink="">
      <xdr:nvSpPr>
        <xdr:cNvPr id="62" name="フローチャート : 判断 61"/>
        <xdr:cNvSpPr/>
      </xdr:nvSpPr>
      <xdr:spPr bwMode="auto">
        <a:xfrm>
          <a:off x="3556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156105</xdr:rowOff>
    </xdr:from>
    <xdr:ext cx="762000" cy="259045"/>
    <xdr:sp macro="" textlink="">
      <xdr:nvSpPr>
        <xdr:cNvPr id="63" name="テキスト ボックス 62"/>
        <xdr:cNvSpPr txBox="1"/>
      </xdr:nvSpPr>
      <xdr:spPr>
        <a:xfrm>
          <a:off x="32258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37986</xdr:rowOff>
    </xdr:from>
    <xdr:to>
      <xdr:col>2</xdr:col>
      <xdr:colOff>692150</xdr:colOff>
      <xdr:row>17</xdr:row>
      <xdr:rowOff>139586</xdr:rowOff>
    </xdr:to>
    <xdr:sp macro="" textlink="">
      <xdr:nvSpPr>
        <xdr:cNvPr id="64" name="フローチャート : 判断 63"/>
        <xdr:cNvSpPr/>
      </xdr:nvSpPr>
      <xdr:spPr bwMode="auto">
        <a:xfrm>
          <a:off x="2857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124363</xdr:rowOff>
    </xdr:from>
    <xdr:ext cx="762000" cy="259045"/>
    <xdr:sp macro="" textlink="">
      <xdr:nvSpPr>
        <xdr:cNvPr id="65" name="テキスト ボックス 64"/>
        <xdr:cNvSpPr txBox="1"/>
      </xdr:nvSpPr>
      <xdr:spPr>
        <a:xfrm>
          <a:off x="25273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58576</xdr:rowOff>
    </xdr:from>
    <xdr:to>
      <xdr:col>5</xdr:col>
      <xdr:colOff>34925</xdr:colOff>
      <xdr:row>15</xdr:row>
      <xdr:rowOff>160176</xdr:rowOff>
    </xdr:to>
    <xdr:sp macro="" textlink="">
      <xdr:nvSpPr>
        <xdr:cNvPr id="71" name="円/楕円 70"/>
        <xdr:cNvSpPr/>
      </xdr:nvSpPr>
      <xdr:spPr bwMode="auto">
        <a:xfrm>
          <a:off x="5600700" y="2677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75103</xdr:rowOff>
    </xdr:from>
    <xdr:ext cx="762000" cy="259045"/>
    <xdr:sp macro="" textlink="">
      <xdr:nvSpPr>
        <xdr:cNvPr id="72" name="人口1人当たり決算額の推移該当値テキスト130"/>
        <xdr:cNvSpPr txBox="1"/>
      </xdr:nvSpPr>
      <xdr:spPr>
        <a:xfrm>
          <a:off x="5740400" y="2523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93,996</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28450</xdr:rowOff>
    </xdr:from>
    <xdr:to>
      <xdr:col>4</xdr:col>
      <xdr:colOff>520700</xdr:colOff>
      <xdr:row>15</xdr:row>
      <xdr:rowOff>130050</xdr:rowOff>
    </xdr:to>
    <xdr:sp macro="" textlink="">
      <xdr:nvSpPr>
        <xdr:cNvPr id="73" name="円/楕円 72"/>
        <xdr:cNvSpPr/>
      </xdr:nvSpPr>
      <xdr:spPr bwMode="auto">
        <a:xfrm>
          <a:off x="4953000" y="2647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140227</xdr:rowOff>
    </xdr:from>
    <xdr:ext cx="736600" cy="259045"/>
    <xdr:sp macro="" textlink="">
      <xdr:nvSpPr>
        <xdr:cNvPr id="74" name="テキスト ボックス 73"/>
        <xdr:cNvSpPr txBox="1"/>
      </xdr:nvSpPr>
      <xdr:spPr>
        <a:xfrm>
          <a:off x="4622800" y="2416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95,841</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81175</xdr:rowOff>
    </xdr:from>
    <xdr:to>
      <xdr:col>3</xdr:col>
      <xdr:colOff>955675</xdr:colOff>
      <xdr:row>16</xdr:row>
      <xdr:rowOff>11325</xdr:rowOff>
    </xdr:to>
    <xdr:sp macro="" textlink="">
      <xdr:nvSpPr>
        <xdr:cNvPr id="75" name="円/楕円 74"/>
        <xdr:cNvSpPr/>
      </xdr:nvSpPr>
      <xdr:spPr bwMode="auto">
        <a:xfrm>
          <a:off x="4254500" y="2700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21502</xdr:rowOff>
    </xdr:from>
    <xdr:ext cx="762000" cy="259045"/>
    <xdr:sp macro="" textlink="">
      <xdr:nvSpPr>
        <xdr:cNvPr id="76" name="テキスト ボックス 75"/>
        <xdr:cNvSpPr txBox="1"/>
      </xdr:nvSpPr>
      <xdr:spPr>
        <a:xfrm>
          <a:off x="3924300" y="246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92,612</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34981</xdr:rowOff>
    </xdr:from>
    <xdr:to>
      <xdr:col>3</xdr:col>
      <xdr:colOff>257175</xdr:colOff>
      <xdr:row>15</xdr:row>
      <xdr:rowOff>136581</xdr:rowOff>
    </xdr:to>
    <xdr:sp macro="" textlink="">
      <xdr:nvSpPr>
        <xdr:cNvPr id="77" name="円/楕円 76"/>
        <xdr:cNvSpPr/>
      </xdr:nvSpPr>
      <xdr:spPr bwMode="auto">
        <a:xfrm>
          <a:off x="3556000" y="2654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146758</xdr:rowOff>
    </xdr:from>
    <xdr:ext cx="762000" cy="259045"/>
    <xdr:sp macro="" textlink="">
      <xdr:nvSpPr>
        <xdr:cNvPr id="78" name="テキスト ボックス 77"/>
        <xdr:cNvSpPr txBox="1"/>
      </xdr:nvSpPr>
      <xdr:spPr>
        <a:xfrm>
          <a:off x="3225800" y="242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95,441</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170949</xdr:rowOff>
    </xdr:from>
    <xdr:to>
      <xdr:col>2</xdr:col>
      <xdr:colOff>692150</xdr:colOff>
      <xdr:row>15</xdr:row>
      <xdr:rowOff>101099</xdr:rowOff>
    </xdr:to>
    <xdr:sp macro="" textlink="">
      <xdr:nvSpPr>
        <xdr:cNvPr id="79" name="円/楕円 78"/>
        <xdr:cNvSpPr/>
      </xdr:nvSpPr>
      <xdr:spPr bwMode="auto">
        <a:xfrm>
          <a:off x="2857500" y="2618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111276</xdr:rowOff>
    </xdr:from>
    <xdr:ext cx="762000" cy="259045"/>
    <xdr:sp macro="" textlink="">
      <xdr:nvSpPr>
        <xdr:cNvPr id="80" name="テキスト ボックス 79"/>
        <xdr:cNvSpPr txBox="1"/>
      </xdr:nvSpPr>
      <xdr:spPr>
        <a:xfrm>
          <a:off x="2527300" y="2387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97,614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46853</xdr:rowOff>
    </xdr:from>
    <xdr:to>
      <xdr:col>4</xdr:col>
      <xdr:colOff>1117600</xdr:colOff>
      <xdr:row>38</xdr:row>
      <xdr:rowOff>24702</xdr:rowOff>
    </xdr:to>
    <xdr:cxnSp macro="">
      <xdr:nvCxnSpPr>
        <xdr:cNvPr id="107" name="直線コネクタ 106"/>
        <xdr:cNvCxnSpPr/>
      </xdr:nvCxnSpPr>
      <xdr:spPr bwMode="auto">
        <a:xfrm flipV="1">
          <a:off x="5651500" y="6314303"/>
          <a:ext cx="0" cy="1177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339679</xdr:rowOff>
    </xdr:from>
    <xdr:ext cx="762000" cy="259045"/>
    <xdr:sp macro="" textlink="">
      <xdr:nvSpPr>
        <xdr:cNvPr id="108" name="人口1人当たり決算額の推移最小値テキスト445"/>
        <xdr:cNvSpPr txBox="1"/>
      </xdr:nvSpPr>
      <xdr:spPr>
        <a:xfrm>
          <a:off x="5740400" y="746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-525</a:t>
          </a:r>
          <a:endParaRPr kumimoji="1" lang="ja-JP" altLang="en-US" sz="1000" b="1">
            <a:latin typeface="ＭＳ Ｐゴシック"/>
          </a:endParaRPr>
        </a:p>
      </xdr:txBody>
    </xdr:sp>
    <xdr:clientData/>
  </xdr:oneCellAnchor>
  <xdr:twoCellAnchor>
    <xdr:from>
      <xdr:col>4</xdr:col>
      <xdr:colOff>1028700</xdr:colOff>
      <xdr:row>38</xdr:row>
      <xdr:rowOff>24702</xdr:rowOff>
    </xdr:from>
    <xdr:to>
      <xdr:col>5</xdr:col>
      <xdr:colOff>73025</xdr:colOff>
      <xdr:row>38</xdr:row>
      <xdr:rowOff>24702</xdr:rowOff>
    </xdr:to>
    <xdr:cxnSp macro="">
      <xdr:nvCxnSpPr>
        <xdr:cNvPr id="109" name="直線コネクタ 108"/>
        <xdr:cNvCxnSpPr/>
      </xdr:nvCxnSpPr>
      <xdr:spPr bwMode="auto">
        <a:xfrm>
          <a:off x="5562600" y="74923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133230</xdr:rowOff>
    </xdr:from>
    <xdr:ext cx="762000" cy="259045"/>
    <xdr:sp macro="" textlink="">
      <xdr:nvSpPr>
        <xdr:cNvPr id="110" name="人口1人当たり決算額の推移最大値テキスト445"/>
        <xdr:cNvSpPr txBox="1"/>
      </xdr:nvSpPr>
      <xdr:spPr>
        <a:xfrm>
          <a:off x="5740400" y="605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51,006</a:t>
          </a:r>
          <a:endParaRPr kumimoji="1" lang="ja-JP" altLang="en-US" sz="1000" b="1">
            <a:latin typeface="ＭＳ Ｐゴシック"/>
          </a:endParaRPr>
        </a:p>
      </xdr:txBody>
    </xdr:sp>
    <xdr:clientData/>
  </xdr:oneCellAnchor>
  <xdr:twoCellAnchor>
    <xdr:from>
      <xdr:col>4</xdr:col>
      <xdr:colOff>1028700</xdr:colOff>
      <xdr:row>34</xdr:row>
      <xdr:rowOff>46853</xdr:rowOff>
    </xdr:from>
    <xdr:to>
      <xdr:col>5</xdr:col>
      <xdr:colOff>73025</xdr:colOff>
      <xdr:row>34</xdr:row>
      <xdr:rowOff>46853</xdr:rowOff>
    </xdr:to>
    <xdr:cxnSp macro="">
      <xdr:nvCxnSpPr>
        <xdr:cNvPr id="111" name="直線コネクタ 110"/>
        <xdr:cNvCxnSpPr/>
      </xdr:nvCxnSpPr>
      <xdr:spPr bwMode="auto">
        <a:xfrm>
          <a:off x="5562600" y="63143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131206</xdr:rowOff>
    </xdr:from>
    <xdr:to>
      <xdr:col>4</xdr:col>
      <xdr:colOff>1117600</xdr:colOff>
      <xdr:row>35</xdr:row>
      <xdr:rowOff>137882</xdr:rowOff>
    </xdr:to>
    <xdr:cxnSp macro="">
      <xdr:nvCxnSpPr>
        <xdr:cNvPr id="112" name="直線コネクタ 111"/>
        <xdr:cNvCxnSpPr/>
      </xdr:nvCxnSpPr>
      <xdr:spPr bwMode="auto">
        <a:xfrm>
          <a:off x="5003800" y="6741556"/>
          <a:ext cx="647700" cy="6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26149</xdr:rowOff>
    </xdr:from>
    <xdr:ext cx="762000" cy="259045"/>
    <xdr:sp macro="" textlink="">
      <xdr:nvSpPr>
        <xdr:cNvPr id="113" name="人口1人当たり決算額の推移平均値テキスト445"/>
        <xdr:cNvSpPr txBox="1"/>
      </xdr:nvSpPr>
      <xdr:spPr>
        <a:xfrm>
          <a:off x="5740400" y="6979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54072</xdr:rowOff>
    </xdr:from>
    <xdr:to>
      <xdr:col>5</xdr:col>
      <xdr:colOff>34925</xdr:colOff>
      <xdr:row>36</xdr:row>
      <xdr:rowOff>155672</xdr:rowOff>
    </xdr:to>
    <xdr:sp macro="" textlink="">
      <xdr:nvSpPr>
        <xdr:cNvPr id="114" name="フローチャート : 判断 113"/>
        <xdr:cNvSpPr/>
      </xdr:nvSpPr>
      <xdr:spPr bwMode="auto">
        <a:xfrm>
          <a:off x="56007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131206</xdr:rowOff>
    </xdr:from>
    <xdr:to>
      <xdr:col>4</xdr:col>
      <xdr:colOff>469900</xdr:colOff>
      <xdr:row>35</xdr:row>
      <xdr:rowOff>144580</xdr:rowOff>
    </xdr:to>
    <xdr:cxnSp macro="">
      <xdr:nvCxnSpPr>
        <xdr:cNvPr id="115" name="直線コネクタ 114"/>
        <xdr:cNvCxnSpPr/>
      </xdr:nvCxnSpPr>
      <xdr:spPr bwMode="auto">
        <a:xfrm flipV="1">
          <a:off x="4305300" y="6741556"/>
          <a:ext cx="698500" cy="13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34983</xdr:rowOff>
    </xdr:from>
    <xdr:to>
      <xdr:col>4</xdr:col>
      <xdr:colOff>520700</xdr:colOff>
      <xdr:row>36</xdr:row>
      <xdr:rowOff>136583</xdr:rowOff>
    </xdr:to>
    <xdr:sp macro="" textlink="">
      <xdr:nvSpPr>
        <xdr:cNvPr id="116" name="フローチャート : 判断 115"/>
        <xdr:cNvSpPr/>
      </xdr:nvSpPr>
      <xdr:spPr bwMode="auto">
        <a:xfrm>
          <a:off x="4953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121360</xdr:rowOff>
    </xdr:from>
    <xdr:ext cx="736600" cy="259045"/>
    <xdr:sp macro="" textlink="">
      <xdr:nvSpPr>
        <xdr:cNvPr id="117" name="テキスト ボックス 116"/>
        <xdr:cNvSpPr txBox="1"/>
      </xdr:nvSpPr>
      <xdr:spPr>
        <a:xfrm>
          <a:off x="4622800" y="7074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57711</xdr:rowOff>
    </xdr:from>
    <xdr:to>
      <xdr:col>3</xdr:col>
      <xdr:colOff>904875</xdr:colOff>
      <xdr:row>35</xdr:row>
      <xdr:rowOff>144580</xdr:rowOff>
    </xdr:to>
    <xdr:cxnSp macro="">
      <xdr:nvCxnSpPr>
        <xdr:cNvPr id="118" name="直線コネクタ 117"/>
        <xdr:cNvCxnSpPr/>
      </xdr:nvCxnSpPr>
      <xdr:spPr bwMode="auto">
        <a:xfrm>
          <a:off x="3606800" y="6668061"/>
          <a:ext cx="698500" cy="86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112388</xdr:rowOff>
    </xdr:from>
    <xdr:to>
      <xdr:col>3</xdr:col>
      <xdr:colOff>955675</xdr:colOff>
      <xdr:row>37</xdr:row>
      <xdr:rowOff>42538</xdr:rowOff>
    </xdr:to>
    <xdr:sp macro="" textlink="">
      <xdr:nvSpPr>
        <xdr:cNvPr id="119" name="フローチャート : 判断 118"/>
        <xdr:cNvSpPr/>
      </xdr:nvSpPr>
      <xdr:spPr bwMode="auto">
        <a:xfrm>
          <a:off x="4254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27315</xdr:rowOff>
    </xdr:from>
    <xdr:ext cx="762000" cy="259045"/>
    <xdr:sp macro="" textlink="">
      <xdr:nvSpPr>
        <xdr:cNvPr id="120" name="テキスト ボックス 119"/>
        <xdr:cNvSpPr txBox="1"/>
      </xdr:nvSpPr>
      <xdr:spPr>
        <a:xfrm>
          <a:off x="39243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317287</xdr:rowOff>
    </xdr:from>
    <xdr:to>
      <xdr:col>3</xdr:col>
      <xdr:colOff>206375</xdr:colOff>
      <xdr:row>35</xdr:row>
      <xdr:rowOff>57711</xdr:rowOff>
    </xdr:to>
    <xdr:cxnSp macro="">
      <xdr:nvCxnSpPr>
        <xdr:cNvPr id="121" name="直線コネクタ 120"/>
        <xdr:cNvCxnSpPr/>
      </xdr:nvCxnSpPr>
      <xdr:spPr bwMode="auto">
        <a:xfrm>
          <a:off x="2908300" y="6584737"/>
          <a:ext cx="698500" cy="833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67125</xdr:rowOff>
    </xdr:from>
    <xdr:to>
      <xdr:col>3</xdr:col>
      <xdr:colOff>257175</xdr:colOff>
      <xdr:row>36</xdr:row>
      <xdr:rowOff>168725</xdr:rowOff>
    </xdr:to>
    <xdr:sp macro="" textlink="">
      <xdr:nvSpPr>
        <xdr:cNvPr id="122" name="フローチャート : 判断 121"/>
        <xdr:cNvSpPr/>
      </xdr:nvSpPr>
      <xdr:spPr bwMode="auto">
        <a:xfrm>
          <a:off x="35560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153502</xdr:rowOff>
    </xdr:from>
    <xdr:ext cx="762000" cy="259045"/>
    <xdr:sp macro="" textlink="">
      <xdr:nvSpPr>
        <xdr:cNvPr id="123" name="テキスト ボックス 122"/>
        <xdr:cNvSpPr txBox="1"/>
      </xdr:nvSpPr>
      <xdr:spPr>
        <a:xfrm>
          <a:off x="32258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32423</xdr:rowOff>
    </xdr:from>
    <xdr:to>
      <xdr:col>2</xdr:col>
      <xdr:colOff>692150</xdr:colOff>
      <xdr:row>36</xdr:row>
      <xdr:rowOff>134023</xdr:rowOff>
    </xdr:to>
    <xdr:sp macro="" textlink="">
      <xdr:nvSpPr>
        <xdr:cNvPr id="124" name="フローチャート : 判断 123"/>
        <xdr:cNvSpPr/>
      </xdr:nvSpPr>
      <xdr:spPr bwMode="auto">
        <a:xfrm>
          <a:off x="28575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118800</xdr:rowOff>
    </xdr:from>
    <xdr:ext cx="762000" cy="259045"/>
    <xdr:sp macro="" textlink="">
      <xdr:nvSpPr>
        <xdr:cNvPr id="125" name="テキスト ボックス 124"/>
        <xdr:cNvSpPr txBox="1"/>
      </xdr:nvSpPr>
      <xdr:spPr>
        <a:xfrm>
          <a:off x="2527300" y="707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87082</xdr:rowOff>
    </xdr:from>
    <xdr:to>
      <xdr:col>5</xdr:col>
      <xdr:colOff>34925</xdr:colOff>
      <xdr:row>35</xdr:row>
      <xdr:rowOff>188682</xdr:rowOff>
    </xdr:to>
    <xdr:sp macro="" textlink="">
      <xdr:nvSpPr>
        <xdr:cNvPr id="131" name="円/楕円 130"/>
        <xdr:cNvSpPr/>
      </xdr:nvSpPr>
      <xdr:spPr bwMode="auto">
        <a:xfrm>
          <a:off x="5600700" y="6697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275059</xdr:rowOff>
    </xdr:from>
    <xdr:ext cx="762000" cy="259045"/>
    <xdr:sp macro="" textlink="">
      <xdr:nvSpPr>
        <xdr:cNvPr id="132" name="人口1人当たり決算額の推移該当値テキスト445"/>
        <xdr:cNvSpPr txBox="1"/>
      </xdr:nvSpPr>
      <xdr:spPr>
        <a:xfrm>
          <a:off x="5740400" y="65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32,024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80406</xdr:rowOff>
    </xdr:from>
    <xdr:to>
      <xdr:col>4</xdr:col>
      <xdr:colOff>520700</xdr:colOff>
      <xdr:row>35</xdr:row>
      <xdr:rowOff>182006</xdr:rowOff>
    </xdr:to>
    <xdr:sp macro="" textlink="">
      <xdr:nvSpPr>
        <xdr:cNvPr id="133" name="円/楕円 132"/>
        <xdr:cNvSpPr/>
      </xdr:nvSpPr>
      <xdr:spPr bwMode="auto">
        <a:xfrm>
          <a:off x="4953000" y="6690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192183</xdr:rowOff>
    </xdr:from>
    <xdr:ext cx="736600" cy="259045"/>
    <xdr:sp macro="" textlink="">
      <xdr:nvSpPr>
        <xdr:cNvPr id="134" name="テキスト ボックス 133"/>
        <xdr:cNvSpPr txBox="1"/>
      </xdr:nvSpPr>
      <xdr:spPr>
        <a:xfrm>
          <a:off x="4622800" y="6459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32,316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93780</xdr:rowOff>
    </xdr:from>
    <xdr:to>
      <xdr:col>3</xdr:col>
      <xdr:colOff>955675</xdr:colOff>
      <xdr:row>35</xdr:row>
      <xdr:rowOff>195380</xdr:rowOff>
    </xdr:to>
    <xdr:sp macro="" textlink="">
      <xdr:nvSpPr>
        <xdr:cNvPr id="135" name="円/楕円 134"/>
        <xdr:cNvSpPr/>
      </xdr:nvSpPr>
      <xdr:spPr bwMode="auto">
        <a:xfrm>
          <a:off x="4254500" y="6704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205557</xdr:rowOff>
    </xdr:from>
    <xdr:ext cx="762000" cy="259045"/>
    <xdr:sp macro="" textlink="">
      <xdr:nvSpPr>
        <xdr:cNvPr id="136" name="テキスト ボックス 135"/>
        <xdr:cNvSpPr txBox="1"/>
      </xdr:nvSpPr>
      <xdr:spPr>
        <a:xfrm>
          <a:off x="3924300" y="647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31,731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6911</xdr:rowOff>
    </xdr:from>
    <xdr:to>
      <xdr:col>3</xdr:col>
      <xdr:colOff>257175</xdr:colOff>
      <xdr:row>35</xdr:row>
      <xdr:rowOff>108511</xdr:rowOff>
    </xdr:to>
    <xdr:sp macro="" textlink="">
      <xdr:nvSpPr>
        <xdr:cNvPr id="137" name="円/楕円 136"/>
        <xdr:cNvSpPr/>
      </xdr:nvSpPr>
      <xdr:spPr bwMode="auto">
        <a:xfrm>
          <a:off x="3556000" y="6617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118688</xdr:rowOff>
    </xdr:from>
    <xdr:ext cx="762000" cy="259045"/>
    <xdr:sp macro="" textlink="">
      <xdr:nvSpPr>
        <xdr:cNvPr id="138" name="テキスト ボックス 137"/>
        <xdr:cNvSpPr txBox="1"/>
      </xdr:nvSpPr>
      <xdr:spPr>
        <a:xfrm>
          <a:off x="3225800" y="638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35,531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266487</xdr:rowOff>
    </xdr:from>
    <xdr:to>
      <xdr:col>2</xdr:col>
      <xdr:colOff>692150</xdr:colOff>
      <xdr:row>35</xdr:row>
      <xdr:rowOff>25187</xdr:rowOff>
    </xdr:to>
    <xdr:sp macro="" textlink="">
      <xdr:nvSpPr>
        <xdr:cNvPr id="139" name="円/楕円 138"/>
        <xdr:cNvSpPr/>
      </xdr:nvSpPr>
      <xdr:spPr bwMode="auto">
        <a:xfrm>
          <a:off x="2857500" y="6533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35363</xdr:rowOff>
    </xdr:from>
    <xdr:ext cx="762000" cy="259045"/>
    <xdr:sp macro="" textlink="">
      <xdr:nvSpPr>
        <xdr:cNvPr id="140" name="テキスト ボックス 139"/>
        <xdr:cNvSpPr txBox="1"/>
      </xdr:nvSpPr>
      <xdr:spPr>
        <a:xfrm>
          <a:off x="2527300" y="630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39,176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青森県五所川原市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56,575
56,484
404.18
31,716,379
30,919,122
743,759
16,893,939
52,192,759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141.2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58,710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135757</xdr:rowOff>
    </xdr:from>
    <xdr:to>
      <xdr:col>6</xdr:col>
      <xdr:colOff>510540</xdr:colOff>
      <xdr:row>38</xdr:row>
      <xdr:rowOff>126765</xdr:rowOff>
    </xdr:to>
    <xdr:cxnSp macro="">
      <xdr:nvCxnSpPr>
        <xdr:cNvPr id="56" name="直線コネクタ 55"/>
        <xdr:cNvCxnSpPr/>
      </xdr:nvCxnSpPr>
      <xdr:spPr>
        <a:xfrm flipV="1">
          <a:off x="4633595" y="5107807"/>
          <a:ext cx="1270" cy="153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130592</xdr:rowOff>
    </xdr:from>
    <xdr:ext cx="534377" cy="259045"/>
    <xdr:sp macro="" textlink="">
      <xdr:nvSpPr>
        <xdr:cNvPr id="57" name="人件費最小値テキスト"/>
        <xdr:cNvSpPr txBox="1"/>
      </xdr:nvSpPr>
      <xdr:spPr>
        <a:xfrm>
          <a:off x="4686300" y="66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44,679</a:t>
          </a:r>
          <a:endParaRPr kumimoji="1" lang="ja-JP" altLang="en-US" sz="1000" b="1">
            <a:latin typeface="ＭＳ Ｐゴシック"/>
          </a:endParaRPr>
        </a:p>
      </xdr:txBody>
    </xdr:sp>
    <xdr:clientData/>
  </xdr:oneCellAnchor>
  <xdr:twoCellAnchor>
    <xdr:from>
      <xdr:col>6</xdr:col>
      <xdr:colOff>422275</xdr:colOff>
      <xdr:row>38</xdr:row>
      <xdr:rowOff>126765</xdr:rowOff>
    </xdr:from>
    <xdr:to>
      <xdr:col>6</xdr:col>
      <xdr:colOff>600075</xdr:colOff>
      <xdr:row>38</xdr:row>
      <xdr:rowOff>126765</xdr:rowOff>
    </xdr:to>
    <xdr:cxnSp macro="">
      <xdr:nvCxnSpPr>
        <xdr:cNvPr id="58" name="直線コネクタ 57"/>
        <xdr:cNvCxnSpPr/>
      </xdr:nvCxnSpPr>
      <xdr:spPr>
        <a:xfrm>
          <a:off x="4546600" y="6641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82434</xdr:rowOff>
    </xdr:from>
    <xdr:ext cx="599010" cy="259045"/>
    <xdr:sp macro="" textlink="">
      <xdr:nvSpPr>
        <xdr:cNvPr id="59" name="人件費最大値テキスト"/>
        <xdr:cNvSpPr txBox="1"/>
      </xdr:nvSpPr>
      <xdr:spPr>
        <a:xfrm>
          <a:off x="4686300" y="48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125,207</a:t>
          </a:r>
          <a:endParaRPr kumimoji="1" lang="ja-JP" altLang="en-US" sz="1000" b="1">
            <a:latin typeface="ＭＳ Ｐゴシック"/>
          </a:endParaRPr>
        </a:p>
      </xdr:txBody>
    </xdr:sp>
    <xdr:clientData/>
  </xdr:oneCellAnchor>
  <xdr:twoCellAnchor>
    <xdr:from>
      <xdr:col>6</xdr:col>
      <xdr:colOff>422275</xdr:colOff>
      <xdr:row>29</xdr:row>
      <xdr:rowOff>135757</xdr:rowOff>
    </xdr:from>
    <xdr:to>
      <xdr:col>6</xdr:col>
      <xdr:colOff>600075</xdr:colOff>
      <xdr:row>29</xdr:row>
      <xdr:rowOff>135757</xdr:rowOff>
    </xdr:to>
    <xdr:cxnSp macro="">
      <xdr:nvCxnSpPr>
        <xdr:cNvPr id="60" name="直線コネクタ 59"/>
        <xdr:cNvCxnSpPr/>
      </xdr:nvCxnSpPr>
      <xdr:spPr>
        <a:xfrm>
          <a:off x="4546600" y="510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9093</xdr:rowOff>
    </xdr:from>
    <xdr:to>
      <xdr:col>6</xdr:col>
      <xdr:colOff>511175</xdr:colOff>
      <xdr:row>37</xdr:row>
      <xdr:rowOff>11703</xdr:rowOff>
    </xdr:to>
    <xdr:cxnSp macro="">
      <xdr:nvCxnSpPr>
        <xdr:cNvPr id="61" name="直線コネクタ 60"/>
        <xdr:cNvCxnSpPr/>
      </xdr:nvCxnSpPr>
      <xdr:spPr>
        <a:xfrm flipV="1">
          <a:off x="3797300" y="6352743"/>
          <a:ext cx="838200" cy="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84478</xdr:rowOff>
    </xdr:from>
    <xdr:ext cx="534377" cy="259045"/>
    <xdr:sp macro="" textlink="">
      <xdr:nvSpPr>
        <xdr:cNvPr id="62" name="人件費平均値テキスト"/>
        <xdr:cNvSpPr txBox="1"/>
      </xdr:nvSpPr>
      <xdr:spPr>
        <a:xfrm>
          <a:off x="4686300" y="5913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72,433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61601</xdr:rowOff>
    </xdr:from>
    <xdr:to>
      <xdr:col>6</xdr:col>
      <xdr:colOff>561975</xdr:colOff>
      <xdr:row>35</xdr:row>
      <xdr:rowOff>163201</xdr:rowOff>
    </xdr:to>
    <xdr:sp macro="" textlink="">
      <xdr:nvSpPr>
        <xdr:cNvPr id="63" name="フローチャート : 判断 62"/>
        <xdr:cNvSpPr/>
      </xdr:nvSpPr>
      <xdr:spPr>
        <a:xfrm>
          <a:off x="4584700" y="606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134023</xdr:rowOff>
    </xdr:from>
    <xdr:to>
      <xdr:col>5</xdr:col>
      <xdr:colOff>358775</xdr:colOff>
      <xdr:row>37</xdr:row>
      <xdr:rowOff>11703</xdr:rowOff>
    </xdr:to>
    <xdr:cxnSp macro="">
      <xdr:nvCxnSpPr>
        <xdr:cNvPr id="64" name="直線コネクタ 63"/>
        <xdr:cNvCxnSpPr/>
      </xdr:nvCxnSpPr>
      <xdr:spPr>
        <a:xfrm>
          <a:off x="2908300" y="6306223"/>
          <a:ext cx="889000" cy="49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64154</xdr:rowOff>
    </xdr:from>
    <xdr:to>
      <xdr:col>5</xdr:col>
      <xdr:colOff>409575</xdr:colOff>
      <xdr:row>35</xdr:row>
      <xdr:rowOff>165754</xdr:rowOff>
    </xdr:to>
    <xdr:sp macro="" textlink="">
      <xdr:nvSpPr>
        <xdr:cNvPr id="65" name="フローチャート : 判断 64"/>
        <xdr:cNvSpPr/>
      </xdr:nvSpPr>
      <xdr:spPr>
        <a:xfrm>
          <a:off x="37465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10831</xdr:rowOff>
    </xdr:from>
    <xdr:ext cx="534377" cy="259045"/>
    <xdr:sp macro="" textlink="">
      <xdr:nvSpPr>
        <xdr:cNvPr id="66" name="テキスト ボックス 65"/>
        <xdr:cNvSpPr txBox="1"/>
      </xdr:nvSpPr>
      <xdr:spPr>
        <a:xfrm>
          <a:off x="3530111" y="584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134023</xdr:rowOff>
    </xdr:from>
    <xdr:to>
      <xdr:col>4</xdr:col>
      <xdr:colOff>155575</xdr:colOff>
      <xdr:row>36</xdr:row>
      <xdr:rowOff>160712</xdr:rowOff>
    </xdr:to>
    <xdr:cxnSp macro="">
      <xdr:nvCxnSpPr>
        <xdr:cNvPr id="67" name="直線コネクタ 66"/>
        <xdr:cNvCxnSpPr/>
      </xdr:nvCxnSpPr>
      <xdr:spPr>
        <a:xfrm flipV="1">
          <a:off x="2019300" y="6306223"/>
          <a:ext cx="889000" cy="2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29578</xdr:rowOff>
    </xdr:from>
    <xdr:to>
      <xdr:col>4</xdr:col>
      <xdr:colOff>206375</xdr:colOff>
      <xdr:row>36</xdr:row>
      <xdr:rowOff>131178</xdr:rowOff>
    </xdr:to>
    <xdr:sp macro="" textlink="">
      <xdr:nvSpPr>
        <xdr:cNvPr id="68" name="フローチャート : 判断 67"/>
        <xdr:cNvSpPr/>
      </xdr:nvSpPr>
      <xdr:spPr>
        <a:xfrm>
          <a:off x="2857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147705</xdr:rowOff>
    </xdr:from>
    <xdr:ext cx="534377" cy="259045"/>
    <xdr:sp macro="" textlink="">
      <xdr:nvSpPr>
        <xdr:cNvPr id="69" name="テキスト ボックス 68"/>
        <xdr:cNvSpPr txBox="1"/>
      </xdr:nvSpPr>
      <xdr:spPr>
        <a:xfrm>
          <a:off x="2641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107620</xdr:rowOff>
    </xdr:from>
    <xdr:to>
      <xdr:col>2</xdr:col>
      <xdr:colOff>638175</xdr:colOff>
      <xdr:row>36</xdr:row>
      <xdr:rowOff>160712</xdr:rowOff>
    </xdr:to>
    <xdr:cxnSp macro="">
      <xdr:nvCxnSpPr>
        <xdr:cNvPr id="70" name="直線コネクタ 69"/>
        <xdr:cNvCxnSpPr/>
      </xdr:nvCxnSpPr>
      <xdr:spPr>
        <a:xfrm>
          <a:off x="1130300" y="6279820"/>
          <a:ext cx="889000" cy="5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36760</xdr:rowOff>
    </xdr:from>
    <xdr:to>
      <xdr:col>3</xdr:col>
      <xdr:colOff>3175</xdr:colOff>
      <xdr:row>36</xdr:row>
      <xdr:rowOff>138360</xdr:rowOff>
    </xdr:to>
    <xdr:sp macro="" textlink="">
      <xdr:nvSpPr>
        <xdr:cNvPr id="71" name="フローチャート : 判断 70"/>
        <xdr:cNvSpPr/>
      </xdr:nvSpPr>
      <xdr:spPr>
        <a:xfrm>
          <a:off x="1968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154887</xdr:rowOff>
    </xdr:from>
    <xdr:ext cx="534377" cy="259045"/>
    <xdr:sp macro="" textlink="">
      <xdr:nvSpPr>
        <xdr:cNvPr id="72" name="テキスト ボックス 71"/>
        <xdr:cNvSpPr txBox="1"/>
      </xdr:nvSpPr>
      <xdr:spPr>
        <a:xfrm>
          <a:off x="1752111" y="598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169310</xdr:rowOff>
    </xdr:from>
    <xdr:to>
      <xdr:col>1</xdr:col>
      <xdr:colOff>485775</xdr:colOff>
      <xdr:row>36</xdr:row>
      <xdr:rowOff>99460</xdr:rowOff>
    </xdr:to>
    <xdr:sp macro="" textlink="">
      <xdr:nvSpPr>
        <xdr:cNvPr id="73" name="フローチャート : 判断 72"/>
        <xdr:cNvSpPr/>
      </xdr:nvSpPr>
      <xdr:spPr>
        <a:xfrm>
          <a:off x="1079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115987</xdr:rowOff>
    </xdr:from>
    <xdr:ext cx="534377" cy="259045"/>
    <xdr:sp macro="" textlink="">
      <xdr:nvSpPr>
        <xdr:cNvPr id="74" name="テキスト ボックス 73"/>
        <xdr:cNvSpPr txBox="1"/>
      </xdr:nvSpPr>
      <xdr:spPr>
        <a:xfrm>
          <a:off x="863111" y="594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129743</xdr:rowOff>
    </xdr:from>
    <xdr:to>
      <xdr:col>6</xdr:col>
      <xdr:colOff>561975</xdr:colOff>
      <xdr:row>37</xdr:row>
      <xdr:rowOff>59893</xdr:rowOff>
    </xdr:to>
    <xdr:sp macro="" textlink="">
      <xdr:nvSpPr>
        <xdr:cNvPr id="80" name="円/楕円 79"/>
        <xdr:cNvSpPr/>
      </xdr:nvSpPr>
      <xdr:spPr>
        <a:xfrm>
          <a:off x="4584700" y="63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108170</xdr:rowOff>
    </xdr:from>
    <xdr:ext cx="534377" cy="259045"/>
    <xdr:sp macro="" textlink="">
      <xdr:nvSpPr>
        <xdr:cNvPr id="81" name="人件費該当値テキスト"/>
        <xdr:cNvSpPr txBox="1"/>
      </xdr:nvSpPr>
      <xdr:spPr>
        <a:xfrm>
          <a:off x="4686300" y="628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59,856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132353</xdr:rowOff>
    </xdr:from>
    <xdr:to>
      <xdr:col>5</xdr:col>
      <xdr:colOff>409575</xdr:colOff>
      <xdr:row>37</xdr:row>
      <xdr:rowOff>62503</xdr:rowOff>
    </xdr:to>
    <xdr:sp macro="" textlink="">
      <xdr:nvSpPr>
        <xdr:cNvPr id="82" name="円/楕円 81"/>
        <xdr:cNvSpPr/>
      </xdr:nvSpPr>
      <xdr:spPr>
        <a:xfrm>
          <a:off x="3746500" y="630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53630</xdr:rowOff>
    </xdr:from>
    <xdr:ext cx="534377" cy="259045"/>
    <xdr:sp macro="" textlink="">
      <xdr:nvSpPr>
        <xdr:cNvPr id="83" name="テキスト ボックス 82"/>
        <xdr:cNvSpPr txBox="1"/>
      </xdr:nvSpPr>
      <xdr:spPr>
        <a:xfrm>
          <a:off x="3530111" y="639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59,719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83223</xdr:rowOff>
    </xdr:from>
    <xdr:to>
      <xdr:col>4</xdr:col>
      <xdr:colOff>206375</xdr:colOff>
      <xdr:row>37</xdr:row>
      <xdr:rowOff>13373</xdr:rowOff>
    </xdr:to>
    <xdr:sp macro="" textlink="">
      <xdr:nvSpPr>
        <xdr:cNvPr id="84" name="円/楕円 83"/>
        <xdr:cNvSpPr/>
      </xdr:nvSpPr>
      <xdr:spPr>
        <a:xfrm>
          <a:off x="2857500" y="625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4500</xdr:rowOff>
    </xdr:from>
    <xdr:ext cx="534377" cy="259045"/>
    <xdr:sp macro="" textlink="">
      <xdr:nvSpPr>
        <xdr:cNvPr id="85" name="テキスト ボックス 84"/>
        <xdr:cNvSpPr txBox="1"/>
      </xdr:nvSpPr>
      <xdr:spPr>
        <a:xfrm>
          <a:off x="2641111" y="634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62,298</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109912</xdr:rowOff>
    </xdr:from>
    <xdr:to>
      <xdr:col>3</xdr:col>
      <xdr:colOff>3175</xdr:colOff>
      <xdr:row>37</xdr:row>
      <xdr:rowOff>40062</xdr:rowOff>
    </xdr:to>
    <xdr:sp macro="" textlink="">
      <xdr:nvSpPr>
        <xdr:cNvPr id="86" name="円/楕円 85"/>
        <xdr:cNvSpPr/>
      </xdr:nvSpPr>
      <xdr:spPr>
        <a:xfrm>
          <a:off x="1968500" y="628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31189</xdr:rowOff>
    </xdr:from>
    <xdr:ext cx="534377" cy="259045"/>
    <xdr:sp macro="" textlink="">
      <xdr:nvSpPr>
        <xdr:cNvPr id="87" name="テキスト ボックス 86"/>
        <xdr:cNvSpPr txBox="1"/>
      </xdr:nvSpPr>
      <xdr:spPr>
        <a:xfrm>
          <a:off x="1752111" y="637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60,897</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56820</xdr:rowOff>
    </xdr:from>
    <xdr:to>
      <xdr:col>1</xdr:col>
      <xdr:colOff>485775</xdr:colOff>
      <xdr:row>36</xdr:row>
      <xdr:rowOff>158420</xdr:rowOff>
    </xdr:to>
    <xdr:sp macro="" textlink="">
      <xdr:nvSpPr>
        <xdr:cNvPr id="88" name="円/楕円 87"/>
        <xdr:cNvSpPr/>
      </xdr:nvSpPr>
      <xdr:spPr>
        <a:xfrm>
          <a:off x="1079500" y="62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149547</xdr:rowOff>
    </xdr:from>
    <xdr:ext cx="534377" cy="259045"/>
    <xdr:sp macro="" textlink="">
      <xdr:nvSpPr>
        <xdr:cNvPr id="89" name="テキスト ボックス 88"/>
        <xdr:cNvSpPr txBox="1"/>
      </xdr:nvSpPr>
      <xdr:spPr>
        <a:xfrm>
          <a:off x="863111" y="632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63,684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45762</xdr:rowOff>
    </xdr:from>
    <xdr:to>
      <xdr:col>6</xdr:col>
      <xdr:colOff>510540</xdr:colOff>
      <xdr:row>58</xdr:row>
      <xdr:rowOff>55526</xdr:rowOff>
    </xdr:to>
    <xdr:cxnSp macro="">
      <xdr:nvCxnSpPr>
        <xdr:cNvPr id="116" name="直線コネクタ 115"/>
        <xdr:cNvCxnSpPr/>
      </xdr:nvCxnSpPr>
      <xdr:spPr>
        <a:xfrm flipV="1">
          <a:off x="4633595" y="8789712"/>
          <a:ext cx="1270" cy="12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59353</xdr:rowOff>
    </xdr:from>
    <xdr:ext cx="534377" cy="259045"/>
    <xdr:sp macro="" textlink="">
      <xdr:nvSpPr>
        <xdr:cNvPr id="117" name="物件費最小値テキスト"/>
        <xdr:cNvSpPr txBox="1"/>
      </xdr:nvSpPr>
      <xdr:spPr>
        <a:xfrm>
          <a:off x="4686300" y="1000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33,155</a:t>
          </a:r>
          <a:endParaRPr kumimoji="1" lang="ja-JP" altLang="en-US" sz="1000" b="1">
            <a:latin typeface="ＭＳ Ｐゴシック"/>
          </a:endParaRPr>
        </a:p>
      </xdr:txBody>
    </xdr:sp>
    <xdr:clientData/>
  </xdr:oneCellAnchor>
  <xdr:twoCellAnchor>
    <xdr:from>
      <xdr:col>6</xdr:col>
      <xdr:colOff>422275</xdr:colOff>
      <xdr:row>58</xdr:row>
      <xdr:rowOff>55526</xdr:rowOff>
    </xdr:from>
    <xdr:to>
      <xdr:col>6</xdr:col>
      <xdr:colOff>600075</xdr:colOff>
      <xdr:row>58</xdr:row>
      <xdr:rowOff>55526</xdr:rowOff>
    </xdr:to>
    <xdr:cxnSp macro="">
      <xdr:nvCxnSpPr>
        <xdr:cNvPr id="118" name="直線コネクタ 117"/>
        <xdr:cNvCxnSpPr/>
      </xdr:nvCxnSpPr>
      <xdr:spPr>
        <a:xfrm>
          <a:off x="4546600" y="999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163889</xdr:rowOff>
    </xdr:from>
    <xdr:ext cx="599010" cy="259045"/>
    <xdr:sp macro="" textlink="">
      <xdr:nvSpPr>
        <xdr:cNvPr id="119" name="物件費最大値テキスト"/>
        <xdr:cNvSpPr txBox="1"/>
      </xdr:nvSpPr>
      <xdr:spPr>
        <a:xfrm>
          <a:off x="4686300" y="856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107,253</a:t>
          </a:r>
          <a:endParaRPr kumimoji="1" lang="ja-JP" altLang="en-US" sz="1000" b="1">
            <a:latin typeface="ＭＳ Ｐゴシック"/>
          </a:endParaRPr>
        </a:p>
      </xdr:txBody>
    </xdr:sp>
    <xdr:clientData/>
  </xdr:oneCellAnchor>
  <xdr:twoCellAnchor>
    <xdr:from>
      <xdr:col>6</xdr:col>
      <xdr:colOff>422275</xdr:colOff>
      <xdr:row>51</xdr:row>
      <xdr:rowOff>45762</xdr:rowOff>
    </xdr:from>
    <xdr:to>
      <xdr:col>6</xdr:col>
      <xdr:colOff>600075</xdr:colOff>
      <xdr:row>51</xdr:row>
      <xdr:rowOff>45762</xdr:rowOff>
    </xdr:to>
    <xdr:cxnSp macro="">
      <xdr:nvCxnSpPr>
        <xdr:cNvPr id="120" name="直線コネクタ 119"/>
        <xdr:cNvCxnSpPr/>
      </xdr:nvCxnSpPr>
      <xdr:spPr>
        <a:xfrm>
          <a:off x="4546600" y="878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166528</xdr:rowOff>
    </xdr:from>
    <xdr:to>
      <xdr:col>6</xdr:col>
      <xdr:colOff>511175</xdr:colOff>
      <xdr:row>56</xdr:row>
      <xdr:rowOff>44733</xdr:rowOff>
    </xdr:to>
    <xdr:cxnSp macro="">
      <xdr:nvCxnSpPr>
        <xdr:cNvPr id="121" name="直線コネクタ 120"/>
        <xdr:cNvCxnSpPr/>
      </xdr:nvCxnSpPr>
      <xdr:spPr>
        <a:xfrm flipV="1">
          <a:off x="3797300" y="9596278"/>
          <a:ext cx="838200" cy="49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94779</xdr:rowOff>
    </xdr:from>
    <xdr:ext cx="534377" cy="259045"/>
    <xdr:sp macro="" textlink="">
      <xdr:nvSpPr>
        <xdr:cNvPr id="122" name="物件費平均値テキスト"/>
        <xdr:cNvSpPr txBox="1"/>
      </xdr:nvSpPr>
      <xdr:spPr>
        <a:xfrm>
          <a:off x="4686300" y="9353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60,541</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71902</xdr:rowOff>
    </xdr:from>
    <xdr:to>
      <xdr:col>6</xdr:col>
      <xdr:colOff>561975</xdr:colOff>
      <xdr:row>56</xdr:row>
      <xdr:rowOff>2052</xdr:rowOff>
    </xdr:to>
    <xdr:sp macro="" textlink="">
      <xdr:nvSpPr>
        <xdr:cNvPr id="123" name="フローチャート : 判断 122"/>
        <xdr:cNvSpPr/>
      </xdr:nvSpPr>
      <xdr:spPr>
        <a:xfrm>
          <a:off x="45847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44733</xdr:rowOff>
    </xdr:from>
    <xdr:to>
      <xdr:col>5</xdr:col>
      <xdr:colOff>358775</xdr:colOff>
      <xdr:row>56</xdr:row>
      <xdr:rowOff>96511</xdr:rowOff>
    </xdr:to>
    <xdr:cxnSp macro="">
      <xdr:nvCxnSpPr>
        <xdr:cNvPr id="124" name="直線コネクタ 123"/>
        <xdr:cNvCxnSpPr/>
      </xdr:nvCxnSpPr>
      <xdr:spPr>
        <a:xfrm flipV="1">
          <a:off x="2908300" y="9645933"/>
          <a:ext cx="889000" cy="5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40502</xdr:rowOff>
    </xdr:from>
    <xdr:to>
      <xdr:col>5</xdr:col>
      <xdr:colOff>409575</xdr:colOff>
      <xdr:row>54</xdr:row>
      <xdr:rowOff>142102</xdr:rowOff>
    </xdr:to>
    <xdr:sp macro="" textlink="">
      <xdr:nvSpPr>
        <xdr:cNvPr id="125" name="フローチャート : 判断 124"/>
        <xdr:cNvSpPr/>
      </xdr:nvSpPr>
      <xdr:spPr>
        <a:xfrm>
          <a:off x="3746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158629</xdr:rowOff>
    </xdr:from>
    <xdr:ext cx="534377" cy="259045"/>
    <xdr:sp macro="" textlink="">
      <xdr:nvSpPr>
        <xdr:cNvPr id="126" name="テキスト ボックス 125"/>
        <xdr:cNvSpPr txBox="1"/>
      </xdr:nvSpPr>
      <xdr:spPr>
        <a:xfrm>
          <a:off x="3530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96511</xdr:rowOff>
    </xdr:from>
    <xdr:to>
      <xdr:col>4</xdr:col>
      <xdr:colOff>155575</xdr:colOff>
      <xdr:row>56</xdr:row>
      <xdr:rowOff>114227</xdr:rowOff>
    </xdr:to>
    <xdr:cxnSp macro="">
      <xdr:nvCxnSpPr>
        <xdr:cNvPr id="127" name="直線コネクタ 126"/>
        <xdr:cNvCxnSpPr/>
      </xdr:nvCxnSpPr>
      <xdr:spPr>
        <a:xfrm flipV="1">
          <a:off x="2019300" y="9697711"/>
          <a:ext cx="889000" cy="1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130325</xdr:rowOff>
    </xdr:from>
    <xdr:to>
      <xdr:col>4</xdr:col>
      <xdr:colOff>206375</xdr:colOff>
      <xdr:row>56</xdr:row>
      <xdr:rowOff>60475</xdr:rowOff>
    </xdr:to>
    <xdr:sp macro="" textlink="">
      <xdr:nvSpPr>
        <xdr:cNvPr id="128" name="フローチャート : 判断 127"/>
        <xdr:cNvSpPr/>
      </xdr:nvSpPr>
      <xdr:spPr>
        <a:xfrm>
          <a:off x="2857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77002</xdr:rowOff>
    </xdr:from>
    <xdr:ext cx="534377" cy="259045"/>
    <xdr:sp macro="" textlink="">
      <xdr:nvSpPr>
        <xdr:cNvPr id="129" name="テキスト ボックス 128"/>
        <xdr:cNvSpPr txBox="1"/>
      </xdr:nvSpPr>
      <xdr:spPr>
        <a:xfrm>
          <a:off x="2641111" y="9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114227</xdr:rowOff>
    </xdr:from>
    <xdr:to>
      <xdr:col>2</xdr:col>
      <xdr:colOff>638175</xdr:colOff>
      <xdr:row>56</xdr:row>
      <xdr:rowOff>168046</xdr:rowOff>
    </xdr:to>
    <xdr:cxnSp macro="">
      <xdr:nvCxnSpPr>
        <xdr:cNvPr id="130" name="直線コネクタ 129"/>
        <xdr:cNvCxnSpPr/>
      </xdr:nvCxnSpPr>
      <xdr:spPr>
        <a:xfrm flipV="1">
          <a:off x="1130300" y="9715427"/>
          <a:ext cx="889000" cy="5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122668</xdr:rowOff>
    </xdr:from>
    <xdr:to>
      <xdr:col>3</xdr:col>
      <xdr:colOff>3175</xdr:colOff>
      <xdr:row>56</xdr:row>
      <xdr:rowOff>52818</xdr:rowOff>
    </xdr:to>
    <xdr:sp macro="" textlink="">
      <xdr:nvSpPr>
        <xdr:cNvPr id="131" name="フローチャート : 判断 130"/>
        <xdr:cNvSpPr/>
      </xdr:nvSpPr>
      <xdr:spPr>
        <a:xfrm>
          <a:off x="1968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69345</xdr:rowOff>
    </xdr:from>
    <xdr:ext cx="534377" cy="259045"/>
    <xdr:sp macro="" textlink="">
      <xdr:nvSpPr>
        <xdr:cNvPr id="132" name="テキスト ボックス 131"/>
        <xdr:cNvSpPr txBox="1"/>
      </xdr:nvSpPr>
      <xdr:spPr>
        <a:xfrm>
          <a:off x="1752111" y="932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6588</xdr:rowOff>
    </xdr:from>
    <xdr:to>
      <xdr:col>1</xdr:col>
      <xdr:colOff>485775</xdr:colOff>
      <xdr:row>56</xdr:row>
      <xdr:rowOff>108188</xdr:rowOff>
    </xdr:to>
    <xdr:sp macro="" textlink="">
      <xdr:nvSpPr>
        <xdr:cNvPr id="133" name="フローチャート : 判断 132"/>
        <xdr:cNvSpPr/>
      </xdr:nvSpPr>
      <xdr:spPr>
        <a:xfrm>
          <a:off x="1079500" y="960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124715</xdr:rowOff>
    </xdr:from>
    <xdr:ext cx="534377" cy="259045"/>
    <xdr:sp macro="" textlink="">
      <xdr:nvSpPr>
        <xdr:cNvPr id="134" name="テキスト ボックス 133"/>
        <xdr:cNvSpPr txBox="1"/>
      </xdr:nvSpPr>
      <xdr:spPr>
        <a:xfrm>
          <a:off x="863111" y="938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115728</xdr:rowOff>
    </xdr:from>
    <xdr:to>
      <xdr:col>6</xdr:col>
      <xdr:colOff>561975</xdr:colOff>
      <xdr:row>56</xdr:row>
      <xdr:rowOff>45878</xdr:rowOff>
    </xdr:to>
    <xdr:sp macro="" textlink="">
      <xdr:nvSpPr>
        <xdr:cNvPr id="140" name="円/楕円 139"/>
        <xdr:cNvSpPr/>
      </xdr:nvSpPr>
      <xdr:spPr>
        <a:xfrm>
          <a:off x="4584700" y="954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94155</xdr:rowOff>
    </xdr:from>
    <xdr:ext cx="534377" cy="259045"/>
    <xdr:sp macro="" textlink="">
      <xdr:nvSpPr>
        <xdr:cNvPr id="141" name="物件費該当値テキスト"/>
        <xdr:cNvSpPr txBox="1"/>
      </xdr:nvSpPr>
      <xdr:spPr>
        <a:xfrm>
          <a:off x="4686300" y="952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57,857</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165383</xdr:rowOff>
    </xdr:from>
    <xdr:to>
      <xdr:col>5</xdr:col>
      <xdr:colOff>409575</xdr:colOff>
      <xdr:row>56</xdr:row>
      <xdr:rowOff>95533</xdr:rowOff>
    </xdr:to>
    <xdr:sp macro="" textlink="">
      <xdr:nvSpPr>
        <xdr:cNvPr id="142" name="円/楕円 141"/>
        <xdr:cNvSpPr/>
      </xdr:nvSpPr>
      <xdr:spPr>
        <a:xfrm>
          <a:off x="3746500" y="959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86660</xdr:rowOff>
    </xdr:from>
    <xdr:ext cx="534377" cy="259045"/>
    <xdr:sp macro="" textlink="">
      <xdr:nvSpPr>
        <xdr:cNvPr id="143" name="テキスト ボックス 142"/>
        <xdr:cNvSpPr txBox="1"/>
      </xdr:nvSpPr>
      <xdr:spPr>
        <a:xfrm>
          <a:off x="3530111" y="968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54,816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45711</xdr:rowOff>
    </xdr:from>
    <xdr:to>
      <xdr:col>4</xdr:col>
      <xdr:colOff>206375</xdr:colOff>
      <xdr:row>56</xdr:row>
      <xdr:rowOff>147311</xdr:rowOff>
    </xdr:to>
    <xdr:sp macro="" textlink="">
      <xdr:nvSpPr>
        <xdr:cNvPr id="144" name="円/楕円 143"/>
        <xdr:cNvSpPr/>
      </xdr:nvSpPr>
      <xdr:spPr>
        <a:xfrm>
          <a:off x="2857500" y="964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138438</xdr:rowOff>
    </xdr:from>
    <xdr:ext cx="534377" cy="259045"/>
    <xdr:sp macro="" textlink="">
      <xdr:nvSpPr>
        <xdr:cNvPr id="145" name="テキスト ボックス 144"/>
        <xdr:cNvSpPr txBox="1"/>
      </xdr:nvSpPr>
      <xdr:spPr>
        <a:xfrm>
          <a:off x="2641111" y="9739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51,645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63427</xdr:rowOff>
    </xdr:from>
    <xdr:to>
      <xdr:col>3</xdr:col>
      <xdr:colOff>3175</xdr:colOff>
      <xdr:row>56</xdr:row>
      <xdr:rowOff>165027</xdr:rowOff>
    </xdr:to>
    <xdr:sp macro="" textlink="">
      <xdr:nvSpPr>
        <xdr:cNvPr id="146" name="円/楕円 145"/>
        <xdr:cNvSpPr/>
      </xdr:nvSpPr>
      <xdr:spPr>
        <a:xfrm>
          <a:off x="1968500" y="966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156154</xdr:rowOff>
    </xdr:from>
    <xdr:ext cx="534377" cy="259045"/>
    <xdr:sp macro="" textlink="">
      <xdr:nvSpPr>
        <xdr:cNvPr id="147" name="テキスト ボックス 146"/>
        <xdr:cNvSpPr txBox="1"/>
      </xdr:nvSpPr>
      <xdr:spPr>
        <a:xfrm>
          <a:off x="1752111" y="975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50,560</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117246</xdr:rowOff>
    </xdr:from>
    <xdr:to>
      <xdr:col>1</xdr:col>
      <xdr:colOff>485775</xdr:colOff>
      <xdr:row>57</xdr:row>
      <xdr:rowOff>47396</xdr:rowOff>
    </xdr:to>
    <xdr:sp macro="" textlink="">
      <xdr:nvSpPr>
        <xdr:cNvPr id="148" name="円/楕円 147"/>
        <xdr:cNvSpPr/>
      </xdr:nvSpPr>
      <xdr:spPr>
        <a:xfrm>
          <a:off x="1079500" y="971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38523</xdr:rowOff>
    </xdr:from>
    <xdr:ext cx="534377" cy="259045"/>
    <xdr:sp macro="" textlink="">
      <xdr:nvSpPr>
        <xdr:cNvPr id="149" name="テキスト ボックス 148"/>
        <xdr:cNvSpPr txBox="1"/>
      </xdr:nvSpPr>
      <xdr:spPr>
        <a:xfrm>
          <a:off x="863111" y="981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47,264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9,556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3" name="テキスト ボックス 162"/>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5" name="テキスト ボックス 164"/>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7" name="テキスト ボックス 166"/>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23734</xdr:rowOff>
    </xdr:from>
    <xdr:to>
      <xdr:col>6</xdr:col>
      <xdr:colOff>510540</xdr:colOff>
      <xdr:row>79</xdr:row>
      <xdr:rowOff>76769</xdr:rowOff>
    </xdr:to>
    <xdr:cxnSp macro="">
      <xdr:nvCxnSpPr>
        <xdr:cNvPr id="175" name="直線コネクタ 174"/>
        <xdr:cNvCxnSpPr/>
      </xdr:nvCxnSpPr>
      <xdr:spPr>
        <a:xfrm flipV="1">
          <a:off x="4633595" y="12196684"/>
          <a:ext cx="1270" cy="1424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80596</xdr:rowOff>
    </xdr:from>
    <xdr:ext cx="378565" cy="259045"/>
    <xdr:sp macro="" textlink="">
      <xdr:nvSpPr>
        <xdr:cNvPr id="176" name="維持補修費最小値テキスト"/>
        <xdr:cNvSpPr txBox="1"/>
      </xdr:nvSpPr>
      <xdr:spPr>
        <a:xfrm>
          <a:off x="4686300" y="13625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6</xdr:col>
      <xdr:colOff>422275</xdr:colOff>
      <xdr:row>79</xdr:row>
      <xdr:rowOff>76769</xdr:rowOff>
    </xdr:from>
    <xdr:to>
      <xdr:col>6</xdr:col>
      <xdr:colOff>600075</xdr:colOff>
      <xdr:row>79</xdr:row>
      <xdr:rowOff>76769</xdr:rowOff>
    </xdr:to>
    <xdr:cxnSp macro="">
      <xdr:nvCxnSpPr>
        <xdr:cNvPr id="177" name="直線コネクタ 176"/>
        <xdr:cNvCxnSpPr/>
      </xdr:nvCxnSpPr>
      <xdr:spPr>
        <a:xfrm>
          <a:off x="4546600" y="1362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141861</xdr:rowOff>
    </xdr:from>
    <xdr:ext cx="534377" cy="259045"/>
    <xdr:sp macro="" textlink="">
      <xdr:nvSpPr>
        <xdr:cNvPr id="178" name="維持補修費最大値テキスト"/>
        <xdr:cNvSpPr txBox="1"/>
      </xdr:nvSpPr>
      <xdr:spPr>
        <a:xfrm>
          <a:off x="4686300" y="119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44,301</a:t>
          </a:r>
          <a:endParaRPr kumimoji="1" lang="ja-JP" altLang="en-US" sz="1000" b="1">
            <a:latin typeface="ＭＳ Ｐゴシック"/>
          </a:endParaRPr>
        </a:p>
      </xdr:txBody>
    </xdr:sp>
    <xdr:clientData/>
  </xdr:oneCellAnchor>
  <xdr:twoCellAnchor>
    <xdr:from>
      <xdr:col>6</xdr:col>
      <xdr:colOff>422275</xdr:colOff>
      <xdr:row>71</xdr:row>
      <xdr:rowOff>23734</xdr:rowOff>
    </xdr:from>
    <xdr:to>
      <xdr:col>6</xdr:col>
      <xdr:colOff>600075</xdr:colOff>
      <xdr:row>71</xdr:row>
      <xdr:rowOff>23734</xdr:rowOff>
    </xdr:to>
    <xdr:cxnSp macro="">
      <xdr:nvCxnSpPr>
        <xdr:cNvPr id="179" name="直線コネクタ 178"/>
        <xdr:cNvCxnSpPr/>
      </xdr:nvCxnSpPr>
      <xdr:spPr>
        <a:xfrm>
          <a:off x="4546600" y="1219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34968</xdr:rowOff>
    </xdr:from>
    <xdr:to>
      <xdr:col>6</xdr:col>
      <xdr:colOff>511175</xdr:colOff>
      <xdr:row>77</xdr:row>
      <xdr:rowOff>84705</xdr:rowOff>
    </xdr:to>
    <xdr:cxnSp macro="">
      <xdr:nvCxnSpPr>
        <xdr:cNvPr id="180" name="直線コネクタ 179"/>
        <xdr:cNvCxnSpPr/>
      </xdr:nvCxnSpPr>
      <xdr:spPr>
        <a:xfrm>
          <a:off x="3797300" y="13236618"/>
          <a:ext cx="838200" cy="4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149720</xdr:rowOff>
    </xdr:from>
    <xdr:ext cx="469744" cy="259045"/>
    <xdr:sp macro="" textlink="">
      <xdr:nvSpPr>
        <xdr:cNvPr id="181" name="維持補修費平均値テキスト"/>
        <xdr:cNvSpPr txBox="1"/>
      </xdr:nvSpPr>
      <xdr:spPr>
        <a:xfrm>
          <a:off x="4686300" y="13351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171293</xdr:rowOff>
    </xdr:from>
    <xdr:to>
      <xdr:col>6</xdr:col>
      <xdr:colOff>561975</xdr:colOff>
      <xdr:row>78</xdr:row>
      <xdr:rowOff>101443</xdr:rowOff>
    </xdr:to>
    <xdr:sp macro="" textlink="">
      <xdr:nvSpPr>
        <xdr:cNvPr id="182" name="フローチャート : 判断 181"/>
        <xdr:cNvSpPr/>
      </xdr:nvSpPr>
      <xdr:spPr>
        <a:xfrm>
          <a:off x="4584700" y="1337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6066</xdr:rowOff>
    </xdr:from>
    <xdr:to>
      <xdr:col>5</xdr:col>
      <xdr:colOff>358775</xdr:colOff>
      <xdr:row>77</xdr:row>
      <xdr:rowOff>34968</xdr:rowOff>
    </xdr:to>
    <xdr:cxnSp macro="">
      <xdr:nvCxnSpPr>
        <xdr:cNvPr id="183" name="直線コネクタ 182"/>
        <xdr:cNvCxnSpPr/>
      </xdr:nvCxnSpPr>
      <xdr:spPr>
        <a:xfrm>
          <a:off x="2908300" y="13207716"/>
          <a:ext cx="889000" cy="2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36584</xdr:rowOff>
    </xdr:from>
    <xdr:to>
      <xdr:col>5</xdr:col>
      <xdr:colOff>409575</xdr:colOff>
      <xdr:row>78</xdr:row>
      <xdr:rowOff>138184</xdr:rowOff>
    </xdr:to>
    <xdr:sp macro="" textlink="">
      <xdr:nvSpPr>
        <xdr:cNvPr id="184" name="フローチャート : 判断 183"/>
        <xdr:cNvSpPr/>
      </xdr:nvSpPr>
      <xdr:spPr>
        <a:xfrm>
          <a:off x="3746500" y="1340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129311</xdr:rowOff>
    </xdr:from>
    <xdr:ext cx="469744" cy="259045"/>
    <xdr:sp macro="" textlink="">
      <xdr:nvSpPr>
        <xdr:cNvPr id="185" name="テキスト ボックス 184"/>
        <xdr:cNvSpPr txBox="1"/>
      </xdr:nvSpPr>
      <xdr:spPr>
        <a:xfrm>
          <a:off x="3562427" y="1350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6066</xdr:rowOff>
    </xdr:from>
    <xdr:to>
      <xdr:col>4</xdr:col>
      <xdr:colOff>155575</xdr:colOff>
      <xdr:row>77</xdr:row>
      <xdr:rowOff>102079</xdr:rowOff>
    </xdr:to>
    <xdr:cxnSp macro="">
      <xdr:nvCxnSpPr>
        <xdr:cNvPr id="186" name="直線コネクタ 185"/>
        <xdr:cNvCxnSpPr/>
      </xdr:nvCxnSpPr>
      <xdr:spPr>
        <a:xfrm flipV="1">
          <a:off x="2019300" y="13207716"/>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70678</xdr:rowOff>
    </xdr:from>
    <xdr:to>
      <xdr:col>4</xdr:col>
      <xdr:colOff>206375</xdr:colOff>
      <xdr:row>79</xdr:row>
      <xdr:rowOff>828</xdr:rowOff>
    </xdr:to>
    <xdr:sp macro="" textlink="">
      <xdr:nvSpPr>
        <xdr:cNvPr id="187" name="フローチャート : 判断 186"/>
        <xdr:cNvSpPr/>
      </xdr:nvSpPr>
      <xdr:spPr>
        <a:xfrm>
          <a:off x="2857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163405</xdr:rowOff>
    </xdr:from>
    <xdr:ext cx="469744" cy="259045"/>
    <xdr:sp macro="" textlink="">
      <xdr:nvSpPr>
        <xdr:cNvPr id="188" name="テキスト ボックス 187"/>
        <xdr:cNvSpPr txBox="1"/>
      </xdr:nvSpPr>
      <xdr:spPr>
        <a:xfrm>
          <a:off x="2673427" y="1353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148419</xdr:rowOff>
    </xdr:from>
    <xdr:to>
      <xdr:col>2</xdr:col>
      <xdr:colOff>638175</xdr:colOff>
      <xdr:row>77</xdr:row>
      <xdr:rowOff>102079</xdr:rowOff>
    </xdr:to>
    <xdr:cxnSp macro="">
      <xdr:nvCxnSpPr>
        <xdr:cNvPr id="189" name="直線コネクタ 188"/>
        <xdr:cNvCxnSpPr/>
      </xdr:nvCxnSpPr>
      <xdr:spPr>
        <a:xfrm>
          <a:off x="1130300" y="13178619"/>
          <a:ext cx="889000" cy="12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76915</xdr:rowOff>
    </xdr:from>
    <xdr:to>
      <xdr:col>3</xdr:col>
      <xdr:colOff>3175</xdr:colOff>
      <xdr:row>79</xdr:row>
      <xdr:rowOff>7065</xdr:rowOff>
    </xdr:to>
    <xdr:sp macro="" textlink="">
      <xdr:nvSpPr>
        <xdr:cNvPr id="190" name="フローチャート : 判断 189"/>
        <xdr:cNvSpPr/>
      </xdr:nvSpPr>
      <xdr:spPr>
        <a:xfrm>
          <a:off x="1968500" y="1345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169642</xdr:rowOff>
    </xdr:from>
    <xdr:ext cx="469744" cy="259045"/>
    <xdr:sp macro="" textlink="">
      <xdr:nvSpPr>
        <xdr:cNvPr id="191" name="テキスト ボックス 190"/>
        <xdr:cNvSpPr txBox="1"/>
      </xdr:nvSpPr>
      <xdr:spPr>
        <a:xfrm>
          <a:off x="1784427" y="1354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73975</xdr:rowOff>
    </xdr:from>
    <xdr:to>
      <xdr:col>1</xdr:col>
      <xdr:colOff>485775</xdr:colOff>
      <xdr:row>79</xdr:row>
      <xdr:rowOff>4125</xdr:rowOff>
    </xdr:to>
    <xdr:sp macro="" textlink="">
      <xdr:nvSpPr>
        <xdr:cNvPr id="192" name="フローチャート : 判断 191"/>
        <xdr:cNvSpPr/>
      </xdr:nvSpPr>
      <xdr:spPr>
        <a:xfrm>
          <a:off x="1079500" y="1344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166702</xdr:rowOff>
    </xdr:from>
    <xdr:ext cx="469744" cy="259045"/>
    <xdr:sp macro="" textlink="">
      <xdr:nvSpPr>
        <xdr:cNvPr id="193" name="テキスト ボックス 192"/>
        <xdr:cNvSpPr txBox="1"/>
      </xdr:nvSpPr>
      <xdr:spPr>
        <a:xfrm>
          <a:off x="895427" y="1353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33905</xdr:rowOff>
    </xdr:from>
    <xdr:to>
      <xdr:col>6</xdr:col>
      <xdr:colOff>561975</xdr:colOff>
      <xdr:row>77</xdr:row>
      <xdr:rowOff>135505</xdr:rowOff>
    </xdr:to>
    <xdr:sp macro="" textlink="">
      <xdr:nvSpPr>
        <xdr:cNvPr id="199" name="円/楕円 198"/>
        <xdr:cNvSpPr/>
      </xdr:nvSpPr>
      <xdr:spPr>
        <a:xfrm>
          <a:off x="4584700" y="1323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56782</xdr:rowOff>
    </xdr:from>
    <xdr:ext cx="534377" cy="259045"/>
    <xdr:sp macro="" textlink="">
      <xdr:nvSpPr>
        <xdr:cNvPr id="200" name="維持補修費該当値テキスト"/>
        <xdr:cNvSpPr txBox="1"/>
      </xdr:nvSpPr>
      <xdr:spPr>
        <a:xfrm>
          <a:off x="4686300" y="1308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10,934</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155618</xdr:rowOff>
    </xdr:from>
    <xdr:to>
      <xdr:col>5</xdr:col>
      <xdr:colOff>409575</xdr:colOff>
      <xdr:row>77</xdr:row>
      <xdr:rowOff>85768</xdr:rowOff>
    </xdr:to>
    <xdr:sp macro="" textlink="">
      <xdr:nvSpPr>
        <xdr:cNvPr id="201" name="円/楕円 200"/>
        <xdr:cNvSpPr/>
      </xdr:nvSpPr>
      <xdr:spPr>
        <a:xfrm>
          <a:off x="3746500" y="1318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102295</xdr:rowOff>
    </xdr:from>
    <xdr:ext cx="534377" cy="259045"/>
    <xdr:sp macro="" textlink="">
      <xdr:nvSpPr>
        <xdr:cNvPr id="202" name="テキスト ボックス 201"/>
        <xdr:cNvSpPr txBox="1"/>
      </xdr:nvSpPr>
      <xdr:spPr>
        <a:xfrm>
          <a:off x="3530111" y="1296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12,457</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126716</xdr:rowOff>
    </xdr:from>
    <xdr:to>
      <xdr:col>4</xdr:col>
      <xdr:colOff>206375</xdr:colOff>
      <xdr:row>77</xdr:row>
      <xdr:rowOff>56866</xdr:rowOff>
    </xdr:to>
    <xdr:sp macro="" textlink="">
      <xdr:nvSpPr>
        <xdr:cNvPr id="203" name="円/楕円 202"/>
        <xdr:cNvSpPr/>
      </xdr:nvSpPr>
      <xdr:spPr>
        <a:xfrm>
          <a:off x="2857500" y="1315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73394</xdr:rowOff>
    </xdr:from>
    <xdr:ext cx="534377" cy="259045"/>
    <xdr:sp macro="" textlink="">
      <xdr:nvSpPr>
        <xdr:cNvPr id="204" name="テキスト ボックス 203"/>
        <xdr:cNvSpPr txBox="1"/>
      </xdr:nvSpPr>
      <xdr:spPr>
        <a:xfrm>
          <a:off x="2641111" y="1293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13,342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51279</xdr:rowOff>
    </xdr:from>
    <xdr:to>
      <xdr:col>3</xdr:col>
      <xdr:colOff>3175</xdr:colOff>
      <xdr:row>77</xdr:row>
      <xdr:rowOff>152879</xdr:rowOff>
    </xdr:to>
    <xdr:sp macro="" textlink="">
      <xdr:nvSpPr>
        <xdr:cNvPr id="205" name="円/楕円 204"/>
        <xdr:cNvSpPr/>
      </xdr:nvSpPr>
      <xdr:spPr>
        <a:xfrm>
          <a:off x="1968500" y="1325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169406</xdr:rowOff>
    </xdr:from>
    <xdr:ext cx="534377" cy="259045"/>
    <xdr:sp macro="" textlink="">
      <xdr:nvSpPr>
        <xdr:cNvPr id="206" name="テキスト ボックス 205"/>
        <xdr:cNvSpPr txBox="1"/>
      </xdr:nvSpPr>
      <xdr:spPr>
        <a:xfrm>
          <a:off x="1752111" y="1302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10,402</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97619</xdr:rowOff>
    </xdr:from>
    <xdr:to>
      <xdr:col>1</xdr:col>
      <xdr:colOff>485775</xdr:colOff>
      <xdr:row>77</xdr:row>
      <xdr:rowOff>27769</xdr:rowOff>
    </xdr:to>
    <xdr:sp macro="" textlink="">
      <xdr:nvSpPr>
        <xdr:cNvPr id="207" name="円/楕円 206"/>
        <xdr:cNvSpPr/>
      </xdr:nvSpPr>
      <xdr:spPr>
        <a:xfrm>
          <a:off x="1079500" y="1312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44297</xdr:rowOff>
    </xdr:from>
    <xdr:ext cx="534377" cy="259045"/>
    <xdr:sp macro="" textlink="">
      <xdr:nvSpPr>
        <xdr:cNvPr id="208" name="テキスト ボックス 207"/>
        <xdr:cNvSpPr txBox="1"/>
      </xdr:nvSpPr>
      <xdr:spPr>
        <a:xfrm>
          <a:off x="863111" y="1290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14,233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35164</xdr:rowOff>
    </xdr:from>
    <xdr:to>
      <xdr:col>6</xdr:col>
      <xdr:colOff>510540</xdr:colOff>
      <xdr:row>99</xdr:row>
      <xdr:rowOff>85849</xdr:rowOff>
    </xdr:to>
    <xdr:cxnSp macro="">
      <xdr:nvCxnSpPr>
        <xdr:cNvPr id="235" name="直線コネクタ 234"/>
        <xdr:cNvCxnSpPr/>
      </xdr:nvCxnSpPr>
      <xdr:spPr>
        <a:xfrm flipV="1">
          <a:off x="4633595" y="15465664"/>
          <a:ext cx="1270" cy="1593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89676</xdr:rowOff>
    </xdr:from>
    <xdr:ext cx="534377" cy="259045"/>
    <xdr:sp macro="" textlink="">
      <xdr:nvSpPr>
        <xdr:cNvPr id="236" name="扶助費最小値テキスト"/>
        <xdr:cNvSpPr txBox="1"/>
      </xdr:nvSpPr>
      <xdr:spPr>
        <a:xfrm>
          <a:off x="4686300" y="1706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60,798</a:t>
          </a:r>
          <a:endParaRPr kumimoji="1" lang="ja-JP" altLang="en-US" sz="1000" b="1">
            <a:latin typeface="ＭＳ Ｐゴシック"/>
          </a:endParaRPr>
        </a:p>
      </xdr:txBody>
    </xdr:sp>
    <xdr:clientData/>
  </xdr:oneCellAnchor>
  <xdr:twoCellAnchor>
    <xdr:from>
      <xdr:col>6</xdr:col>
      <xdr:colOff>422275</xdr:colOff>
      <xdr:row>99</xdr:row>
      <xdr:rowOff>85849</xdr:rowOff>
    </xdr:from>
    <xdr:to>
      <xdr:col>6</xdr:col>
      <xdr:colOff>600075</xdr:colOff>
      <xdr:row>99</xdr:row>
      <xdr:rowOff>85849</xdr:rowOff>
    </xdr:to>
    <xdr:cxnSp macro="">
      <xdr:nvCxnSpPr>
        <xdr:cNvPr id="237" name="直線コネクタ 236"/>
        <xdr:cNvCxnSpPr/>
      </xdr:nvCxnSpPr>
      <xdr:spPr>
        <a:xfrm>
          <a:off x="4546600" y="17059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153291</xdr:rowOff>
    </xdr:from>
    <xdr:ext cx="599010" cy="259045"/>
    <xdr:sp macro="" textlink="">
      <xdr:nvSpPr>
        <xdr:cNvPr id="238" name="扶助費最大値テキスト"/>
        <xdr:cNvSpPr txBox="1"/>
      </xdr:nvSpPr>
      <xdr:spPr>
        <a:xfrm>
          <a:off x="4686300" y="15240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158,402</a:t>
          </a:r>
          <a:endParaRPr kumimoji="1" lang="ja-JP" altLang="en-US" sz="1000" b="1">
            <a:latin typeface="ＭＳ Ｐゴシック"/>
          </a:endParaRPr>
        </a:p>
      </xdr:txBody>
    </xdr:sp>
    <xdr:clientData/>
  </xdr:oneCellAnchor>
  <xdr:twoCellAnchor>
    <xdr:from>
      <xdr:col>6</xdr:col>
      <xdr:colOff>422275</xdr:colOff>
      <xdr:row>90</xdr:row>
      <xdr:rowOff>35164</xdr:rowOff>
    </xdr:from>
    <xdr:to>
      <xdr:col>6</xdr:col>
      <xdr:colOff>600075</xdr:colOff>
      <xdr:row>90</xdr:row>
      <xdr:rowOff>35164</xdr:rowOff>
    </xdr:to>
    <xdr:cxnSp macro="">
      <xdr:nvCxnSpPr>
        <xdr:cNvPr id="239" name="直線コネクタ 238"/>
        <xdr:cNvCxnSpPr/>
      </xdr:nvCxnSpPr>
      <xdr:spPr>
        <a:xfrm>
          <a:off x="4546600" y="1546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91</xdr:row>
      <xdr:rowOff>147538</xdr:rowOff>
    </xdr:from>
    <xdr:to>
      <xdr:col>6</xdr:col>
      <xdr:colOff>511175</xdr:colOff>
      <xdr:row>93</xdr:row>
      <xdr:rowOff>8581</xdr:rowOff>
    </xdr:to>
    <xdr:cxnSp macro="">
      <xdr:nvCxnSpPr>
        <xdr:cNvPr id="240" name="直線コネクタ 239"/>
        <xdr:cNvCxnSpPr/>
      </xdr:nvCxnSpPr>
      <xdr:spPr>
        <a:xfrm flipV="1">
          <a:off x="3797300" y="15749488"/>
          <a:ext cx="838200" cy="203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159501</xdr:rowOff>
    </xdr:from>
    <xdr:ext cx="534377" cy="259045"/>
    <xdr:sp macro="" textlink="">
      <xdr:nvSpPr>
        <xdr:cNvPr id="241" name="扶助費平均値テキスト"/>
        <xdr:cNvSpPr txBox="1"/>
      </xdr:nvSpPr>
      <xdr:spPr>
        <a:xfrm>
          <a:off x="4686300" y="16447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93,855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9624</xdr:rowOff>
    </xdr:from>
    <xdr:to>
      <xdr:col>6</xdr:col>
      <xdr:colOff>561975</xdr:colOff>
      <xdr:row>96</xdr:row>
      <xdr:rowOff>111224</xdr:rowOff>
    </xdr:to>
    <xdr:sp macro="" textlink="">
      <xdr:nvSpPr>
        <xdr:cNvPr id="242" name="フローチャート : 判断 241"/>
        <xdr:cNvSpPr/>
      </xdr:nvSpPr>
      <xdr:spPr>
        <a:xfrm>
          <a:off x="4584700" y="16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8581</xdr:rowOff>
    </xdr:from>
    <xdr:to>
      <xdr:col>5</xdr:col>
      <xdr:colOff>358775</xdr:colOff>
      <xdr:row>93</xdr:row>
      <xdr:rowOff>64996</xdr:rowOff>
    </xdr:to>
    <xdr:cxnSp macro="">
      <xdr:nvCxnSpPr>
        <xdr:cNvPr id="243" name="直線コネクタ 242"/>
        <xdr:cNvCxnSpPr/>
      </xdr:nvCxnSpPr>
      <xdr:spPr>
        <a:xfrm flipV="1">
          <a:off x="2908300" y="15953431"/>
          <a:ext cx="889000" cy="5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110976</xdr:rowOff>
    </xdr:from>
    <xdr:to>
      <xdr:col>5</xdr:col>
      <xdr:colOff>409575</xdr:colOff>
      <xdr:row>97</xdr:row>
      <xdr:rowOff>41126</xdr:rowOff>
    </xdr:to>
    <xdr:sp macro="" textlink="">
      <xdr:nvSpPr>
        <xdr:cNvPr id="244" name="フローチャート : 判断 243"/>
        <xdr:cNvSpPr/>
      </xdr:nvSpPr>
      <xdr:spPr>
        <a:xfrm>
          <a:off x="37465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32253</xdr:rowOff>
    </xdr:from>
    <xdr:ext cx="534377" cy="259045"/>
    <xdr:sp macro="" textlink="">
      <xdr:nvSpPr>
        <xdr:cNvPr id="245" name="テキスト ボックス 244"/>
        <xdr:cNvSpPr txBox="1"/>
      </xdr:nvSpPr>
      <xdr:spPr>
        <a:xfrm>
          <a:off x="3530111" y="1666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64996</xdr:rowOff>
    </xdr:from>
    <xdr:to>
      <xdr:col>4</xdr:col>
      <xdr:colOff>155575</xdr:colOff>
      <xdr:row>94</xdr:row>
      <xdr:rowOff>61486</xdr:rowOff>
    </xdr:to>
    <xdr:cxnSp macro="">
      <xdr:nvCxnSpPr>
        <xdr:cNvPr id="246" name="直線コネクタ 245"/>
        <xdr:cNvCxnSpPr/>
      </xdr:nvCxnSpPr>
      <xdr:spPr>
        <a:xfrm flipV="1">
          <a:off x="2019300" y="16009846"/>
          <a:ext cx="889000" cy="16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37987</xdr:rowOff>
    </xdr:from>
    <xdr:to>
      <xdr:col>4</xdr:col>
      <xdr:colOff>206375</xdr:colOff>
      <xdr:row>97</xdr:row>
      <xdr:rowOff>139587</xdr:rowOff>
    </xdr:to>
    <xdr:sp macro="" textlink="">
      <xdr:nvSpPr>
        <xdr:cNvPr id="247" name="フローチャート : 判断 246"/>
        <xdr:cNvSpPr/>
      </xdr:nvSpPr>
      <xdr:spPr>
        <a:xfrm>
          <a:off x="2857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130714</xdr:rowOff>
    </xdr:from>
    <xdr:ext cx="534377" cy="259045"/>
    <xdr:sp macro="" textlink="">
      <xdr:nvSpPr>
        <xdr:cNvPr id="248" name="テキスト ボックス 247"/>
        <xdr:cNvSpPr txBox="1"/>
      </xdr:nvSpPr>
      <xdr:spPr>
        <a:xfrm>
          <a:off x="2641111" y="1676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61486</xdr:rowOff>
    </xdr:from>
    <xdr:to>
      <xdr:col>2</xdr:col>
      <xdr:colOff>638175</xdr:colOff>
      <xdr:row>94</xdr:row>
      <xdr:rowOff>68393</xdr:rowOff>
    </xdr:to>
    <xdr:cxnSp macro="">
      <xdr:nvCxnSpPr>
        <xdr:cNvPr id="249" name="直線コネクタ 248"/>
        <xdr:cNvCxnSpPr/>
      </xdr:nvCxnSpPr>
      <xdr:spPr>
        <a:xfrm flipV="1">
          <a:off x="1130300" y="16177786"/>
          <a:ext cx="889000" cy="6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138016</xdr:rowOff>
    </xdr:from>
    <xdr:to>
      <xdr:col>3</xdr:col>
      <xdr:colOff>3175</xdr:colOff>
      <xdr:row>98</xdr:row>
      <xdr:rowOff>68166</xdr:rowOff>
    </xdr:to>
    <xdr:sp macro="" textlink="">
      <xdr:nvSpPr>
        <xdr:cNvPr id="250" name="フローチャート : 判断 249"/>
        <xdr:cNvSpPr/>
      </xdr:nvSpPr>
      <xdr:spPr>
        <a:xfrm>
          <a:off x="1968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59293</xdr:rowOff>
    </xdr:from>
    <xdr:ext cx="534377" cy="259045"/>
    <xdr:sp macro="" textlink="">
      <xdr:nvSpPr>
        <xdr:cNvPr id="251" name="テキスト ボックス 250"/>
        <xdr:cNvSpPr txBox="1"/>
      </xdr:nvSpPr>
      <xdr:spPr>
        <a:xfrm>
          <a:off x="1752111" y="1686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162379</xdr:rowOff>
    </xdr:from>
    <xdr:to>
      <xdr:col>1</xdr:col>
      <xdr:colOff>485775</xdr:colOff>
      <xdr:row>98</xdr:row>
      <xdr:rowOff>92529</xdr:rowOff>
    </xdr:to>
    <xdr:sp macro="" textlink="">
      <xdr:nvSpPr>
        <xdr:cNvPr id="252" name="フローチャート : 判断 251"/>
        <xdr:cNvSpPr/>
      </xdr:nvSpPr>
      <xdr:spPr>
        <a:xfrm>
          <a:off x="1079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83656</xdr:rowOff>
    </xdr:from>
    <xdr:ext cx="534377" cy="259045"/>
    <xdr:sp macro="" textlink="">
      <xdr:nvSpPr>
        <xdr:cNvPr id="253" name="テキスト ボックス 252"/>
        <xdr:cNvSpPr txBox="1"/>
      </xdr:nvSpPr>
      <xdr:spPr>
        <a:xfrm>
          <a:off x="863111" y="1688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91</xdr:row>
      <xdr:rowOff>96738</xdr:rowOff>
    </xdr:from>
    <xdr:to>
      <xdr:col>6</xdr:col>
      <xdr:colOff>561975</xdr:colOff>
      <xdr:row>92</xdr:row>
      <xdr:rowOff>26888</xdr:rowOff>
    </xdr:to>
    <xdr:sp macro="" textlink="">
      <xdr:nvSpPr>
        <xdr:cNvPr id="259" name="円/楕円 258"/>
        <xdr:cNvSpPr/>
      </xdr:nvSpPr>
      <xdr:spPr>
        <a:xfrm>
          <a:off x="4584700" y="1569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119615</xdr:rowOff>
    </xdr:from>
    <xdr:ext cx="599010" cy="259045"/>
    <xdr:sp macro="" textlink="">
      <xdr:nvSpPr>
        <xdr:cNvPr id="260" name="扶助費該当値テキスト"/>
        <xdr:cNvSpPr txBox="1"/>
      </xdr:nvSpPr>
      <xdr:spPr>
        <a:xfrm>
          <a:off x="4686300" y="15550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141,020</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129231</xdr:rowOff>
    </xdr:from>
    <xdr:to>
      <xdr:col>5</xdr:col>
      <xdr:colOff>409575</xdr:colOff>
      <xdr:row>93</xdr:row>
      <xdr:rowOff>59381</xdr:rowOff>
    </xdr:to>
    <xdr:sp macro="" textlink="">
      <xdr:nvSpPr>
        <xdr:cNvPr id="261" name="円/楕円 260"/>
        <xdr:cNvSpPr/>
      </xdr:nvSpPr>
      <xdr:spPr>
        <a:xfrm>
          <a:off x="3746500" y="1590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91</xdr:row>
      <xdr:rowOff>75908</xdr:rowOff>
    </xdr:from>
    <xdr:ext cx="599010" cy="259045"/>
    <xdr:sp macro="" textlink="">
      <xdr:nvSpPr>
        <xdr:cNvPr id="262" name="テキスト ボックス 261"/>
        <xdr:cNvSpPr txBox="1"/>
      </xdr:nvSpPr>
      <xdr:spPr>
        <a:xfrm>
          <a:off x="3497794" y="15677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128,530</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14196</xdr:rowOff>
    </xdr:from>
    <xdr:to>
      <xdr:col>4</xdr:col>
      <xdr:colOff>206375</xdr:colOff>
      <xdr:row>93</xdr:row>
      <xdr:rowOff>115796</xdr:rowOff>
    </xdr:to>
    <xdr:sp macro="" textlink="">
      <xdr:nvSpPr>
        <xdr:cNvPr id="263" name="円/楕円 262"/>
        <xdr:cNvSpPr/>
      </xdr:nvSpPr>
      <xdr:spPr>
        <a:xfrm>
          <a:off x="2857500" y="1595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91</xdr:row>
      <xdr:rowOff>132323</xdr:rowOff>
    </xdr:from>
    <xdr:ext cx="599010" cy="259045"/>
    <xdr:sp macro="" textlink="">
      <xdr:nvSpPr>
        <xdr:cNvPr id="264" name="テキスト ボックス 263"/>
        <xdr:cNvSpPr txBox="1"/>
      </xdr:nvSpPr>
      <xdr:spPr>
        <a:xfrm>
          <a:off x="2608794" y="15734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125,075</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10686</xdr:rowOff>
    </xdr:from>
    <xdr:to>
      <xdr:col>3</xdr:col>
      <xdr:colOff>3175</xdr:colOff>
      <xdr:row>94</xdr:row>
      <xdr:rowOff>112286</xdr:rowOff>
    </xdr:to>
    <xdr:sp macro="" textlink="">
      <xdr:nvSpPr>
        <xdr:cNvPr id="265" name="円/楕円 264"/>
        <xdr:cNvSpPr/>
      </xdr:nvSpPr>
      <xdr:spPr>
        <a:xfrm>
          <a:off x="1968500" y="1612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92</xdr:row>
      <xdr:rowOff>128813</xdr:rowOff>
    </xdr:from>
    <xdr:ext cx="599010" cy="259045"/>
    <xdr:sp macro="" textlink="">
      <xdr:nvSpPr>
        <xdr:cNvPr id="266" name="テキスト ボックス 265"/>
        <xdr:cNvSpPr txBox="1"/>
      </xdr:nvSpPr>
      <xdr:spPr>
        <a:xfrm>
          <a:off x="1719794" y="1590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114,790</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17593</xdr:rowOff>
    </xdr:from>
    <xdr:to>
      <xdr:col>1</xdr:col>
      <xdr:colOff>485775</xdr:colOff>
      <xdr:row>94</xdr:row>
      <xdr:rowOff>119193</xdr:rowOff>
    </xdr:to>
    <xdr:sp macro="" textlink="">
      <xdr:nvSpPr>
        <xdr:cNvPr id="267" name="円/楕円 266"/>
        <xdr:cNvSpPr/>
      </xdr:nvSpPr>
      <xdr:spPr>
        <a:xfrm>
          <a:off x="1079500" y="1613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92</xdr:row>
      <xdr:rowOff>135720</xdr:rowOff>
    </xdr:from>
    <xdr:ext cx="599010" cy="259045"/>
    <xdr:sp macro="" textlink="">
      <xdr:nvSpPr>
        <xdr:cNvPr id="268" name="テキスト ボックス 267"/>
        <xdr:cNvSpPr txBox="1"/>
      </xdr:nvSpPr>
      <xdr:spPr>
        <a:xfrm>
          <a:off x="830794" y="15909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114,367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63,531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6" name="テキスト ボックス 28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8" name="テキスト ボックス 28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160820</xdr:rowOff>
    </xdr:from>
    <xdr:to>
      <xdr:col>15</xdr:col>
      <xdr:colOff>180340</xdr:colOff>
      <xdr:row>37</xdr:row>
      <xdr:rowOff>155880</xdr:rowOff>
    </xdr:to>
    <xdr:cxnSp macro="">
      <xdr:nvCxnSpPr>
        <xdr:cNvPr id="292" name="直線コネクタ 291"/>
        <xdr:cNvCxnSpPr/>
      </xdr:nvCxnSpPr>
      <xdr:spPr>
        <a:xfrm flipV="1">
          <a:off x="10475595" y="5132870"/>
          <a:ext cx="1270" cy="136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159707</xdr:rowOff>
    </xdr:from>
    <xdr:ext cx="534377" cy="259045"/>
    <xdr:sp macro="" textlink="">
      <xdr:nvSpPr>
        <xdr:cNvPr id="293" name="補助費等最小値テキスト"/>
        <xdr:cNvSpPr txBox="1"/>
      </xdr:nvSpPr>
      <xdr:spPr>
        <a:xfrm>
          <a:off x="10528300" y="650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18,226</a:t>
          </a:r>
          <a:endParaRPr kumimoji="1" lang="ja-JP" altLang="en-US" sz="1000" b="1">
            <a:latin typeface="ＭＳ Ｐゴシック"/>
          </a:endParaRPr>
        </a:p>
      </xdr:txBody>
    </xdr:sp>
    <xdr:clientData/>
  </xdr:oneCellAnchor>
  <xdr:twoCellAnchor>
    <xdr:from>
      <xdr:col>15</xdr:col>
      <xdr:colOff>92075</xdr:colOff>
      <xdr:row>37</xdr:row>
      <xdr:rowOff>155880</xdr:rowOff>
    </xdr:from>
    <xdr:to>
      <xdr:col>15</xdr:col>
      <xdr:colOff>269875</xdr:colOff>
      <xdr:row>37</xdr:row>
      <xdr:rowOff>155880</xdr:rowOff>
    </xdr:to>
    <xdr:cxnSp macro="">
      <xdr:nvCxnSpPr>
        <xdr:cNvPr id="294" name="直線コネクタ 293"/>
        <xdr:cNvCxnSpPr/>
      </xdr:nvCxnSpPr>
      <xdr:spPr>
        <a:xfrm>
          <a:off x="10388600" y="649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107497</xdr:rowOff>
    </xdr:from>
    <xdr:ext cx="599010" cy="259045"/>
    <xdr:sp macro="" textlink="">
      <xdr:nvSpPr>
        <xdr:cNvPr id="295" name="補助費等最大値テキスト"/>
        <xdr:cNvSpPr txBox="1"/>
      </xdr:nvSpPr>
      <xdr:spPr>
        <a:xfrm>
          <a:off x="10528300" y="490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125,837</a:t>
          </a:r>
          <a:endParaRPr kumimoji="1" lang="ja-JP" altLang="en-US" sz="1000" b="1">
            <a:latin typeface="ＭＳ Ｐゴシック"/>
          </a:endParaRPr>
        </a:p>
      </xdr:txBody>
    </xdr:sp>
    <xdr:clientData/>
  </xdr:oneCellAnchor>
  <xdr:twoCellAnchor>
    <xdr:from>
      <xdr:col>15</xdr:col>
      <xdr:colOff>92075</xdr:colOff>
      <xdr:row>29</xdr:row>
      <xdr:rowOff>160820</xdr:rowOff>
    </xdr:from>
    <xdr:to>
      <xdr:col>15</xdr:col>
      <xdr:colOff>269875</xdr:colOff>
      <xdr:row>29</xdr:row>
      <xdr:rowOff>160820</xdr:rowOff>
    </xdr:to>
    <xdr:cxnSp macro="">
      <xdr:nvCxnSpPr>
        <xdr:cNvPr id="296" name="直線コネクタ 295"/>
        <xdr:cNvCxnSpPr/>
      </xdr:nvCxnSpPr>
      <xdr:spPr>
        <a:xfrm>
          <a:off x="10388600" y="513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162966</xdr:rowOff>
    </xdr:from>
    <xdr:to>
      <xdr:col>15</xdr:col>
      <xdr:colOff>180975</xdr:colOff>
      <xdr:row>34</xdr:row>
      <xdr:rowOff>16878</xdr:rowOff>
    </xdr:to>
    <xdr:cxnSp macro="">
      <xdr:nvCxnSpPr>
        <xdr:cNvPr id="297" name="直線コネクタ 296"/>
        <xdr:cNvCxnSpPr/>
      </xdr:nvCxnSpPr>
      <xdr:spPr>
        <a:xfrm>
          <a:off x="9639300" y="5820816"/>
          <a:ext cx="838200" cy="2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29532</xdr:rowOff>
    </xdr:from>
    <xdr:ext cx="534377" cy="259045"/>
    <xdr:sp macro="" textlink="">
      <xdr:nvSpPr>
        <xdr:cNvPr id="298" name="補助費等平均値テキスト"/>
        <xdr:cNvSpPr txBox="1"/>
      </xdr:nvSpPr>
      <xdr:spPr>
        <a:xfrm>
          <a:off x="10528300" y="6030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49,476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51105</xdr:rowOff>
    </xdr:from>
    <xdr:to>
      <xdr:col>15</xdr:col>
      <xdr:colOff>231775</xdr:colOff>
      <xdr:row>35</xdr:row>
      <xdr:rowOff>152705</xdr:rowOff>
    </xdr:to>
    <xdr:sp macro="" textlink="">
      <xdr:nvSpPr>
        <xdr:cNvPr id="299" name="フローチャート : 判断 298"/>
        <xdr:cNvSpPr/>
      </xdr:nvSpPr>
      <xdr:spPr>
        <a:xfrm>
          <a:off x="104267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162966</xdr:rowOff>
    </xdr:from>
    <xdr:to>
      <xdr:col>14</xdr:col>
      <xdr:colOff>28575</xdr:colOff>
      <xdr:row>34</xdr:row>
      <xdr:rowOff>37465</xdr:rowOff>
    </xdr:to>
    <xdr:cxnSp macro="">
      <xdr:nvCxnSpPr>
        <xdr:cNvPr id="300" name="直線コネクタ 299"/>
        <xdr:cNvCxnSpPr/>
      </xdr:nvCxnSpPr>
      <xdr:spPr>
        <a:xfrm flipV="1">
          <a:off x="8750300" y="5820816"/>
          <a:ext cx="889000" cy="4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46711</xdr:rowOff>
    </xdr:from>
    <xdr:to>
      <xdr:col>14</xdr:col>
      <xdr:colOff>79375</xdr:colOff>
      <xdr:row>35</xdr:row>
      <xdr:rowOff>148311</xdr:rowOff>
    </xdr:to>
    <xdr:sp macro="" textlink="">
      <xdr:nvSpPr>
        <xdr:cNvPr id="301" name="フローチャート : 判断 300"/>
        <xdr:cNvSpPr/>
      </xdr:nvSpPr>
      <xdr:spPr>
        <a:xfrm>
          <a:off x="9588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139438</xdr:rowOff>
    </xdr:from>
    <xdr:ext cx="534377" cy="259045"/>
    <xdr:sp macro="" textlink="">
      <xdr:nvSpPr>
        <xdr:cNvPr id="302" name="テキスト ボックス 301"/>
        <xdr:cNvSpPr txBox="1"/>
      </xdr:nvSpPr>
      <xdr:spPr>
        <a:xfrm>
          <a:off x="9372111" y="614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90894</xdr:rowOff>
    </xdr:from>
    <xdr:to>
      <xdr:col>12</xdr:col>
      <xdr:colOff>511175</xdr:colOff>
      <xdr:row>34</xdr:row>
      <xdr:rowOff>37465</xdr:rowOff>
    </xdr:to>
    <xdr:cxnSp macro="">
      <xdr:nvCxnSpPr>
        <xdr:cNvPr id="303" name="直線コネクタ 302"/>
        <xdr:cNvCxnSpPr/>
      </xdr:nvCxnSpPr>
      <xdr:spPr>
        <a:xfrm>
          <a:off x="7861300" y="5577294"/>
          <a:ext cx="889000" cy="28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304" name="フローチャート : 判断 303"/>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99547</xdr:rowOff>
    </xdr:from>
    <xdr:ext cx="534377" cy="259045"/>
    <xdr:sp macro="" textlink="">
      <xdr:nvSpPr>
        <xdr:cNvPr id="305" name="テキスト ボックス 304"/>
        <xdr:cNvSpPr txBox="1"/>
      </xdr:nvSpPr>
      <xdr:spPr>
        <a:xfrm>
          <a:off x="8483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90602</xdr:rowOff>
    </xdr:from>
    <xdr:to>
      <xdr:col>11</xdr:col>
      <xdr:colOff>307975</xdr:colOff>
      <xdr:row>32</xdr:row>
      <xdr:rowOff>90894</xdr:rowOff>
    </xdr:to>
    <xdr:cxnSp macro="">
      <xdr:nvCxnSpPr>
        <xdr:cNvPr id="306" name="直線コネクタ 305"/>
        <xdr:cNvCxnSpPr/>
      </xdr:nvCxnSpPr>
      <xdr:spPr>
        <a:xfrm>
          <a:off x="6972300" y="5577002"/>
          <a:ext cx="889000" cy="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307" name="フローチャート : 判断 306"/>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57624</xdr:rowOff>
    </xdr:from>
    <xdr:ext cx="534377" cy="259045"/>
    <xdr:sp macro="" textlink="">
      <xdr:nvSpPr>
        <xdr:cNvPr id="308" name="テキスト ボックス 307"/>
        <xdr:cNvSpPr txBox="1"/>
      </xdr:nvSpPr>
      <xdr:spPr>
        <a:xfrm>
          <a:off x="7594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9" name="フローチャート : 判断 308"/>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96575</xdr:rowOff>
    </xdr:from>
    <xdr:ext cx="534377" cy="259045"/>
    <xdr:sp macro="" textlink="">
      <xdr:nvSpPr>
        <xdr:cNvPr id="310" name="テキスト ボックス 309"/>
        <xdr:cNvSpPr txBox="1"/>
      </xdr:nvSpPr>
      <xdr:spPr>
        <a:xfrm>
          <a:off x="6705111" y="6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137528</xdr:rowOff>
    </xdr:from>
    <xdr:to>
      <xdr:col>15</xdr:col>
      <xdr:colOff>231775</xdr:colOff>
      <xdr:row>34</xdr:row>
      <xdr:rowOff>67678</xdr:rowOff>
    </xdr:to>
    <xdr:sp macro="" textlink="">
      <xdr:nvSpPr>
        <xdr:cNvPr id="316" name="円/楕円 315"/>
        <xdr:cNvSpPr/>
      </xdr:nvSpPr>
      <xdr:spPr>
        <a:xfrm>
          <a:off x="10426700" y="579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160405</xdr:rowOff>
    </xdr:from>
    <xdr:ext cx="534377" cy="259045"/>
    <xdr:sp macro="" textlink="">
      <xdr:nvSpPr>
        <xdr:cNvPr id="317" name="補助費等該当値テキスト"/>
        <xdr:cNvSpPr txBox="1"/>
      </xdr:nvSpPr>
      <xdr:spPr>
        <a:xfrm>
          <a:off x="10528300" y="564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69,671</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112166</xdr:rowOff>
    </xdr:from>
    <xdr:to>
      <xdr:col>14</xdr:col>
      <xdr:colOff>79375</xdr:colOff>
      <xdr:row>34</xdr:row>
      <xdr:rowOff>42316</xdr:rowOff>
    </xdr:to>
    <xdr:sp macro="" textlink="">
      <xdr:nvSpPr>
        <xdr:cNvPr id="318" name="円/楕円 317"/>
        <xdr:cNvSpPr/>
      </xdr:nvSpPr>
      <xdr:spPr>
        <a:xfrm>
          <a:off x="9588500" y="577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58843</xdr:rowOff>
    </xdr:from>
    <xdr:ext cx="534377" cy="259045"/>
    <xdr:sp macro="" textlink="">
      <xdr:nvSpPr>
        <xdr:cNvPr id="319" name="テキスト ボックス 318"/>
        <xdr:cNvSpPr txBox="1"/>
      </xdr:nvSpPr>
      <xdr:spPr>
        <a:xfrm>
          <a:off x="9372111" y="554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71,668</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158115</xdr:rowOff>
    </xdr:from>
    <xdr:to>
      <xdr:col>12</xdr:col>
      <xdr:colOff>561975</xdr:colOff>
      <xdr:row>34</xdr:row>
      <xdr:rowOff>88265</xdr:rowOff>
    </xdr:to>
    <xdr:sp macro="" textlink="">
      <xdr:nvSpPr>
        <xdr:cNvPr id="320" name="円/楕円 319"/>
        <xdr:cNvSpPr/>
      </xdr:nvSpPr>
      <xdr:spPr>
        <a:xfrm>
          <a:off x="8699500" y="581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104792</xdr:rowOff>
    </xdr:from>
    <xdr:ext cx="534377" cy="259045"/>
    <xdr:sp macro="" textlink="">
      <xdr:nvSpPr>
        <xdr:cNvPr id="321" name="テキスト ボックス 320"/>
        <xdr:cNvSpPr txBox="1"/>
      </xdr:nvSpPr>
      <xdr:spPr>
        <a:xfrm>
          <a:off x="8483111" y="559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68,050</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40094</xdr:rowOff>
    </xdr:from>
    <xdr:to>
      <xdr:col>11</xdr:col>
      <xdr:colOff>358775</xdr:colOff>
      <xdr:row>32</xdr:row>
      <xdr:rowOff>141694</xdr:rowOff>
    </xdr:to>
    <xdr:sp macro="" textlink="">
      <xdr:nvSpPr>
        <xdr:cNvPr id="322" name="円/楕円 321"/>
        <xdr:cNvSpPr/>
      </xdr:nvSpPr>
      <xdr:spPr>
        <a:xfrm>
          <a:off x="7810500" y="552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30</xdr:row>
      <xdr:rowOff>158221</xdr:rowOff>
    </xdr:from>
    <xdr:ext cx="534377" cy="259045"/>
    <xdr:sp macro="" textlink="">
      <xdr:nvSpPr>
        <xdr:cNvPr id="323" name="テキスト ボックス 322"/>
        <xdr:cNvSpPr txBox="1"/>
      </xdr:nvSpPr>
      <xdr:spPr>
        <a:xfrm>
          <a:off x="7594111" y="530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90,843</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39802</xdr:rowOff>
    </xdr:from>
    <xdr:to>
      <xdr:col>10</xdr:col>
      <xdr:colOff>155575</xdr:colOff>
      <xdr:row>32</xdr:row>
      <xdr:rowOff>141402</xdr:rowOff>
    </xdr:to>
    <xdr:sp macro="" textlink="">
      <xdr:nvSpPr>
        <xdr:cNvPr id="324" name="円/楕円 323"/>
        <xdr:cNvSpPr/>
      </xdr:nvSpPr>
      <xdr:spPr>
        <a:xfrm>
          <a:off x="6921500" y="552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30</xdr:row>
      <xdr:rowOff>157929</xdr:rowOff>
    </xdr:from>
    <xdr:ext cx="534377" cy="259045"/>
    <xdr:sp macro="" textlink="">
      <xdr:nvSpPr>
        <xdr:cNvPr id="325" name="テキスト ボックス 324"/>
        <xdr:cNvSpPr txBox="1"/>
      </xdr:nvSpPr>
      <xdr:spPr>
        <a:xfrm>
          <a:off x="6705111" y="530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90,866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70,629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142298</xdr:rowOff>
    </xdr:from>
    <xdr:to>
      <xdr:col>15</xdr:col>
      <xdr:colOff>180340</xdr:colOff>
      <xdr:row>58</xdr:row>
      <xdr:rowOff>88440</xdr:rowOff>
    </xdr:to>
    <xdr:cxnSp macro="">
      <xdr:nvCxnSpPr>
        <xdr:cNvPr id="349" name="直線コネクタ 348"/>
        <xdr:cNvCxnSpPr/>
      </xdr:nvCxnSpPr>
      <xdr:spPr>
        <a:xfrm flipV="1">
          <a:off x="10475595" y="8714798"/>
          <a:ext cx="1270" cy="1317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92267</xdr:rowOff>
    </xdr:from>
    <xdr:ext cx="534377" cy="259045"/>
    <xdr:sp macro="" textlink="">
      <xdr:nvSpPr>
        <xdr:cNvPr id="350" name="普通建設事業費最小値テキスト"/>
        <xdr:cNvSpPr txBox="1"/>
      </xdr:nvSpPr>
      <xdr:spPr>
        <a:xfrm>
          <a:off x="10528300" y="100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16,727</a:t>
          </a:r>
          <a:endParaRPr kumimoji="1" lang="ja-JP" altLang="en-US" sz="1000" b="1">
            <a:latin typeface="ＭＳ Ｐゴシック"/>
          </a:endParaRPr>
        </a:p>
      </xdr:txBody>
    </xdr:sp>
    <xdr:clientData/>
  </xdr:oneCellAnchor>
  <xdr:twoCellAnchor>
    <xdr:from>
      <xdr:col>15</xdr:col>
      <xdr:colOff>92075</xdr:colOff>
      <xdr:row>58</xdr:row>
      <xdr:rowOff>88440</xdr:rowOff>
    </xdr:from>
    <xdr:to>
      <xdr:col>15</xdr:col>
      <xdr:colOff>269875</xdr:colOff>
      <xdr:row>58</xdr:row>
      <xdr:rowOff>88440</xdr:rowOff>
    </xdr:to>
    <xdr:cxnSp macro="">
      <xdr:nvCxnSpPr>
        <xdr:cNvPr id="351" name="直線コネクタ 350"/>
        <xdr:cNvCxnSpPr/>
      </xdr:nvCxnSpPr>
      <xdr:spPr>
        <a:xfrm>
          <a:off x="10388600" y="100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88975</xdr:rowOff>
    </xdr:from>
    <xdr:ext cx="599010" cy="259045"/>
    <xdr:sp macro="" textlink="">
      <xdr:nvSpPr>
        <xdr:cNvPr id="352" name="普通建設事業費最大値テキスト"/>
        <xdr:cNvSpPr txBox="1"/>
      </xdr:nvSpPr>
      <xdr:spPr>
        <a:xfrm>
          <a:off x="10528300" y="849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189,659</a:t>
          </a:r>
          <a:endParaRPr kumimoji="1" lang="ja-JP" altLang="en-US" sz="1000" b="1">
            <a:latin typeface="ＭＳ Ｐゴシック"/>
          </a:endParaRPr>
        </a:p>
      </xdr:txBody>
    </xdr:sp>
    <xdr:clientData/>
  </xdr:oneCellAnchor>
  <xdr:twoCellAnchor>
    <xdr:from>
      <xdr:col>15</xdr:col>
      <xdr:colOff>92075</xdr:colOff>
      <xdr:row>50</xdr:row>
      <xdr:rowOff>142298</xdr:rowOff>
    </xdr:from>
    <xdr:to>
      <xdr:col>15</xdr:col>
      <xdr:colOff>269875</xdr:colOff>
      <xdr:row>50</xdr:row>
      <xdr:rowOff>142298</xdr:rowOff>
    </xdr:to>
    <xdr:cxnSp macro="">
      <xdr:nvCxnSpPr>
        <xdr:cNvPr id="353" name="直線コネクタ 352"/>
        <xdr:cNvCxnSpPr/>
      </xdr:nvCxnSpPr>
      <xdr:spPr>
        <a:xfrm>
          <a:off x="10388600" y="8714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116596</xdr:rowOff>
    </xdr:from>
    <xdr:to>
      <xdr:col>15</xdr:col>
      <xdr:colOff>180975</xdr:colOff>
      <xdr:row>55</xdr:row>
      <xdr:rowOff>167925</xdr:rowOff>
    </xdr:to>
    <xdr:cxnSp macro="">
      <xdr:nvCxnSpPr>
        <xdr:cNvPr id="354" name="直線コネクタ 353"/>
        <xdr:cNvCxnSpPr/>
      </xdr:nvCxnSpPr>
      <xdr:spPr>
        <a:xfrm>
          <a:off x="9639300" y="9374896"/>
          <a:ext cx="838200" cy="22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144906</xdr:rowOff>
    </xdr:from>
    <xdr:ext cx="534377" cy="259045"/>
    <xdr:sp macro="" textlink="">
      <xdr:nvSpPr>
        <xdr:cNvPr id="355" name="普通建設事業費平均値テキスト"/>
        <xdr:cNvSpPr txBox="1"/>
      </xdr:nvSpPr>
      <xdr:spPr>
        <a:xfrm>
          <a:off x="10528300" y="9574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67,319</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166479</xdr:rowOff>
    </xdr:from>
    <xdr:to>
      <xdr:col>15</xdr:col>
      <xdr:colOff>231775</xdr:colOff>
      <xdr:row>56</xdr:row>
      <xdr:rowOff>96629</xdr:rowOff>
    </xdr:to>
    <xdr:sp macro="" textlink="">
      <xdr:nvSpPr>
        <xdr:cNvPr id="356" name="フローチャート : 判断 355"/>
        <xdr:cNvSpPr/>
      </xdr:nvSpPr>
      <xdr:spPr>
        <a:xfrm>
          <a:off x="10426700" y="95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116596</xdr:rowOff>
    </xdr:from>
    <xdr:to>
      <xdr:col>14</xdr:col>
      <xdr:colOff>28575</xdr:colOff>
      <xdr:row>56</xdr:row>
      <xdr:rowOff>78641</xdr:rowOff>
    </xdr:to>
    <xdr:cxnSp macro="">
      <xdr:nvCxnSpPr>
        <xdr:cNvPr id="357" name="直線コネクタ 356"/>
        <xdr:cNvCxnSpPr/>
      </xdr:nvCxnSpPr>
      <xdr:spPr>
        <a:xfrm flipV="1">
          <a:off x="8750300" y="9374896"/>
          <a:ext cx="889000" cy="30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147978</xdr:rowOff>
    </xdr:from>
    <xdr:to>
      <xdr:col>14</xdr:col>
      <xdr:colOff>79375</xdr:colOff>
      <xdr:row>55</xdr:row>
      <xdr:rowOff>78128</xdr:rowOff>
    </xdr:to>
    <xdr:sp macro="" textlink="">
      <xdr:nvSpPr>
        <xdr:cNvPr id="358" name="フローチャート : 判断 357"/>
        <xdr:cNvSpPr/>
      </xdr:nvSpPr>
      <xdr:spPr>
        <a:xfrm>
          <a:off x="9588500" y="94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69255</xdr:rowOff>
    </xdr:from>
    <xdr:ext cx="534377" cy="259045"/>
    <xdr:sp macro="" textlink="">
      <xdr:nvSpPr>
        <xdr:cNvPr id="359" name="テキスト ボックス 358"/>
        <xdr:cNvSpPr txBox="1"/>
      </xdr:nvSpPr>
      <xdr:spPr>
        <a:xfrm>
          <a:off x="9372111" y="949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78641</xdr:rowOff>
    </xdr:from>
    <xdr:to>
      <xdr:col>12</xdr:col>
      <xdr:colOff>511175</xdr:colOff>
      <xdr:row>56</xdr:row>
      <xdr:rowOff>168084</xdr:rowOff>
    </xdr:to>
    <xdr:cxnSp macro="">
      <xdr:nvCxnSpPr>
        <xdr:cNvPr id="360" name="直線コネクタ 359"/>
        <xdr:cNvCxnSpPr/>
      </xdr:nvCxnSpPr>
      <xdr:spPr>
        <a:xfrm flipV="1">
          <a:off x="7861300" y="9679841"/>
          <a:ext cx="889000" cy="89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3137</xdr:rowOff>
    </xdr:from>
    <xdr:to>
      <xdr:col>12</xdr:col>
      <xdr:colOff>561975</xdr:colOff>
      <xdr:row>56</xdr:row>
      <xdr:rowOff>104737</xdr:rowOff>
    </xdr:to>
    <xdr:sp macro="" textlink="">
      <xdr:nvSpPr>
        <xdr:cNvPr id="361" name="フローチャート : 判断 360"/>
        <xdr:cNvSpPr/>
      </xdr:nvSpPr>
      <xdr:spPr>
        <a:xfrm>
          <a:off x="8699500" y="9604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121264</xdr:rowOff>
    </xdr:from>
    <xdr:ext cx="534377" cy="259045"/>
    <xdr:sp macro="" textlink="">
      <xdr:nvSpPr>
        <xdr:cNvPr id="362" name="テキスト ボックス 361"/>
        <xdr:cNvSpPr txBox="1"/>
      </xdr:nvSpPr>
      <xdr:spPr>
        <a:xfrm>
          <a:off x="8483111" y="937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105776</xdr:rowOff>
    </xdr:from>
    <xdr:to>
      <xdr:col>11</xdr:col>
      <xdr:colOff>307975</xdr:colOff>
      <xdr:row>56</xdr:row>
      <xdr:rowOff>168084</xdr:rowOff>
    </xdr:to>
    <xdr:cxnSp macro="">
      <xdr:nvCxnSpPr>
        <xdr:cNvPr id="363" name="直線コネクタ 362"/>
        <xdr:cNvCxnSpPr/>
      </xdr:nvCxnSpPr>
      <xdr:spPr>
        <a:xfrm>
          <a:off x="6972300" y="9706976"/>
          <a:ext cx="889000" cy="6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20655</xdr:rowOff>
    </xdr:from>
    <xdr:to>
      <xdr:col>11</xdr:col>
      <xdr:colOff>358775</xdr:colOff>
      <xdr:row>56</xdr:row>
      <xdr:rowOff>122255</xdr:rowOff>
    </xdr:to>
    <xdr:sp macro="" textlink="">
      <xdr:nvSpPr>
        <xdr:cNvPr id="364" name="フローチャート : 判断 363"/>
        <xdr:cNvSpPr/>
      </xdr:nvSpPr>
      <xdr:spPr>
        <a:xfrm>
          <a:off x="7810500" y="962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138782</xdr:rowOff>
    </xdr:from>
    <xdr:ext cx="534377" cy="259045"/>
    <xdr:sp macro="" textlink="">
      <xdr:nvSpPr>
        <xdr:cNvPr id="365" name="テキスト ボックス 364"/>
        <xdr:cNvSpPr txBox="1"/>
      </xdr:nvSpPr>
      <xdr:spPr>
        <a:xfrm>
          <a:off x="7594111" y="939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120294</xdr:rowOff>
    </xdr:from>
    <xdr:to>
      <xdr:col>10</xdr:col>
      <xdr:colOff>155575</xdr:colOff>
      <xdr:row>57</xdr:row>
      <xdr:rowOff>50444</xdr:rowOff>
    </xdr:to>
    <xdr:sp macro="" textlink="">
      <xdr:nvSpPr>
        <xdr:cNvPr id="366" name="フローチャート : 判断 365"/>
        <xdr:cNvSpPr/>
      </xdr:nvSpPr>
      <xdr:spPr>
        <a:xfrm>
          <a:off x="6921500" y="972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41571</xdr:rowOff>
    </xdr:from>
    <xdr:ext cx="534377" cy="259045"/>
    <xdr:sp macro="" textlink="">
      <xdr:nvSpPr>
        <xdr:cNvPr id="367" name="テキスト ボックス 366"/>
        <xdr:cNvSpPr txBox="1"/>
      </xdr:nvSpPr>
      <xdr:spPr>
        <a:xfrm>
          <a:off x="6705111" y="981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117125</xdr:rowOff>
    </xdr:from>
    <xdr:to>
      <xdr:col>15</xdr:col>
      <xdr:colOff>231775</xdr:colOff>
      <xdr:row>56</xdr:row>
      <xdr:rowOff>47275</xdr:rowOff>
    </xdr:to>
    <xdr:sp macro="" textlink="">
      <xdr:nvSpPr>
        <xdr:cNvPr id="373" name="円/楕円 372"/>
        <xdr:cNvSpPr/>
      </xdr:nvSpPr>
      <xdr:spPr>
        <a:xfrm>
          <a:off x="10426700" y="954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140002</xdr:rowOff>
    </xdr:from>
    <xdr:ext cx="534377" cy="259045"/>
    <xdr:sp macro="" textlink="">
      <xdr:nvSpPr>
        <xdr:cNvPr id="374" name="普通建設事業費該当値テキスト"/>
        <xdr:cNvSpPr txBox="1"/>
      </xdr:nvSpPr>
      <xdr:spPr>
        <a:xfrm>
          <a:off x="10528300" y="939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73,796</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65796</xdr:rowOff>
    </xdr:from>
    <xdr:to>
      <xdr:col>14</xdr:col>
      <xdr:colOff>79375</xdr:colOff>
      <xdr:row>54</xdr:row>
      <xdr:rowOff>167396</xdr:rowOff>
    </xdr:to>
    <xdr:sp macro="" textlink="">
      <xdr:nvSpPr>
        <xdr:cNvPr id="375" name="円/楕円 374"/>
        <xdr:cNvSpPr/>
      </xdr:nvSpPr>
      <xdr:spPr>
        <a:xfrm>
          <a:off x="9588500" y="932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53</xdr:row>
      <xdr:rowOff>12473</xdr:rowOff>
    </xdr:from>
    <xdr:ext cx="599010" cy="259045"/>
    <xdr:sp macro="" textlink="">
      <xdr:nvSpPr>
        <xdr:cNvPr id="376" name="テキスト ボックス 375"/>
        <xdr:cNvSpPr txBox="1"/>
      </xdr:nvSpPr>
      <xdr:spPr>
        <a:xfrm>
          <a:off x="9339794" y="909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103,032</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27841</xdr:rowOff>
    </xdr:from>
    <xdr:to>
      <xdr:col>12</xdr:col>
      <xdr:colOff>561975</xdr:colOff>
      <xdr:row>56</xdr:row>
      <xdr:rowOff>129441</xdr:rowOff>
    </xdr:to>
    <xdr:sp macro="" textlink="">
      <xdr:nvSpPr>
        <xdr:cNvPr id="377" name="円/楕円 376"/>
        <xdr:cNvSpPr/>
      </xdr:nvSpPr>
      <xdr:spPr>
        <a:xfrm>
          <a:off x="8699500" y="962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120568</xdr:rowOff>
    </xdr:from>
    <xdr:ext cx="534377" cy="259045"/>
    <xdr:sp macro="" textlink="">
      <xdr:nvSpPr>
        <xdr:cNvPr id="378" name="テキスト ボックス 377"/>
        <xdr:cNvSpPr txBox="1"/>
      </xdr:nvSpPr>
      <xdr:spPr>
        <a:xfrm>
          <a:off x="8483111" y="972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63,013</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117284</xdr:rowOff>
    </xdr:from>
    <xdr:to>
      <xdr:col>11</xdr:col>
      <xdr:colOff>358775</xdr:colOff>
      <xdr:row>57</xdr:row>
      <xdr:rowOff>47434</xdr:rowOff>
    </xdr:to>
    <xdr:sp macro="" textlink="">
      <xdr:nvSpPr>
        <xdr:cNvPr id="379" name="円/楕円 378"/>
        <xdr:cNvSpPr/>
      </xdr:nvSpPr>
      <xdr:spPr>
        <a:xfrm>
          <a:off x="7810500" y="971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38561</xdr:rowOff>
    </xdr:from>
    <xdr:ext cx="534377" cy="259045"/>
    <xdr:sp macro="" textlink="">
      <xdr:nvSpPr>
        <xdr:cNvPr id="380" name="テキスト ボックス 379"/>
        <xdr:cNvSpPr txBox="1"/>
      </xdr:nvSpPr>
      <xdr:spPr>
        <a:xfrm>
          <a:off x="7594111" y="981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51,275</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54976</xdr:rowOff>
    </xdr:from>
    <xdr:to>
      <xdr:col>10</xdr:col>
      <xdr:colOff>155575</xdr:colOff>
      <xdr:row>56</xdr:row>
      <xdr:rowOff>156576</xdr:rowOff>
    </xdr:to>
    <xdr:sp macro="" textlink="">
      <xdr:nvSpPr>
        <xdr:cNvPr id="381" name="円/楕円 380"/>
        <xdr:cNvSpPr/>
      </xdr:nvSpPr>
      <xdr:spPr>
        <a:xfrm>
          <a:off x="6921500" y="965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1653</xdr:rowOff>
    </xdr:from>
    <xdr:ext cx="534377" cy="259045"/>
    <xdr:sp macro="" textlink="">
      <xdr:nvSpPr>
        <xdr:cNvPr id="382" name="テキスト ボックス 381"/>
        <xdr:cNvSpPr txBox="1"/>
      </xdr:nvSpPr>
      <xdr:spPr>
        <a:xfrm>
          <a:off x="6705111" y="943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59,452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36,069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3" name="直線コネクタ 39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4" name="テキスト ボックス 39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5" name="直線コネクタ 39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6" name="テキスト ボックス 39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7" name="直線コネクタ 39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8" name="テキスト ボックス 39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9" name="直線コネクタ 39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400" name="テキスト ボックス 39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401" name="直線コネクタ 40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2" name="テキスト ボックス 40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3" name="直線コネクタ 40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4" name="テキスト ボックス 40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135013</xdr:rowOff>
    </xdr:from>
    <xdr:to>
      <xdr:col>15</xdr:col>
      <xdr:colOff>180340</xdr:colOff>
      <xdr:row>79</xdr:row>
      <xdr:rowOff>98879</xdr:rowOff>
    </xdr:to>
    <xdr:cxnSp macro="">
      <xdr:nvCxnSpPr>
        <xdr:cNvPr id="408" name="直線コネクタ 407"/>
        <xdr:cNvCxnSpPr/>
      </xdr:nvCxnSpPr>
      <xdr:spPr>
        <a:xfrm flipV="1">
          <a:off x="10475595" y="12479413"/>
          <a:ext cx="1270" cy="1164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9"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10" name="直線コネクタ 409"/>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81690</xdr:rowOff>
    </xdr:from>
    <xdr:ext cx="534377" cy="259045"/>
    <xdr:sp macro="" textlink="">
      <xdr:nvSpPr>
        <xdr:cNvPr id="411" name="普通建設事業費 （ うち新規整備　）最大値テキスト"/>
        <xdr:cNvSpPr txBox="1"/>
      </xdr:nvSpPr>
      <xdr:spPr>
        <a:xfrm>
          <a:off x="10528300" y="1225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71,287</a:t>
          </a:r>
          <a:endParaRPr kumimoji="1" lang="ja-JP" altLang="en-US" sz="1000" b="1">
            <a:latin typeface="ＭＳ Ｐゴシック"/>
          </a:endParaRPr>
        </a:p>
      </xdr:txBody>
    </xdr:sp>
    <xdr:clientData/>
  </xdr:oneCellAnchor>
  <xdr:twoCellAnchor>
    <xdr:from>
      <xdr:col>15</xdr:col>
      <xdr:colOff>92075</xdr:colOff>
      <xdr:row>72</xdr:row>
      <xdr:rowOff>135013</xdr:rowOff>
    </xdr:from>
    <xdr:to>
      <xdr:col>15</xdr:col>
      <xdr:colOff>269875</xdr:colOff>
      <xdr:row>72</xdr:row>
      <xdr:rowOff>135013</xdr:rowOff>
    </xdr:to>
    <xdr:cxnSp macro="">
      <xdr:nvCxnSpPr>
        <xdr:cNvPr id="412" name="直線コネクタ 411"/>
        <xdr:cNvCxnSpPr/>
      </xdr:nvCxnSpPr>
      <xdr:spPr>
        <a:xfrm>
          <a:off x="10388600" y="1247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70</xdr:row>
      <xdr:rowOff>50219</xdr:rowOff>
    </xdr:from>
    <xdr:to>
      <xdr:col>15</xdr:col>
      <xdr:colOff>180975</xdr:colOff>
      <xdr:row>73</xdr:row>
      <xdr:rowOff>15309</xdr:rowOff>
    </xdr:to>
    <xdr:cxnSp macro="">
      <xdr:nvCxnSpPr>
        <xdr:cNvPr id="413" name="直線コネクタ 412"/>
        <xdr:cNvCxnSpPr/>
      </xdr:nvCxnSpPr>
      <xdr:spPr>
        <a:xfrm>
          <a:off x="9639300" y="12051719"/>
          <a:ext cx="838200" cy="479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31861</xdr:rowOff>
    </xdr:from>
    <xdr:ext cx="534377" cy="259045"/>
    <xdr:sp macro="" textlink="">
      <xdr:nvSpPr>
        <xdr:cNvPr id="414" name="普通建設事業費 （ うち新規整備　）平均値テキスト"/>
        <xdr:cNvSpPr txBox="1"/>
      </xdr:nvSpPr>
      <xdr:spPr>
        <a:xfrm>
          <a:off x="10528300" y="13233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20,672</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53434</xdr:rowOff>
    </xdr:from>
    <xdr:to>
      <xdr:col>15</xdr:col>
      <xdr:colOff>231775</xdr:colOff>
      <xdr:row>77</xdr:row>
      <xdr:rowOff>155034</xdr:rowOff>
    </xdr:to>
    <xdr:sp macro="" textlink="">
      <xdr:nvSpPr>
        <xdr:cNvPr id="415" name="フローチャート : 判断 414"/>
        <xdr:cNvSpPr/>
      </xdr:nvSpPr>
      <xdr:spPr>
        <a:xfrm>
          <a:off x="10426700" y="1325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70</xdr:row>
      <xdr:rowOff>50219</xdr:rowOff>
    </xdr:from>
    <xdr:to>
      <xdr:col>14</xdr:col>
      <xdr:colOff>28575</xdr:colOff>
      <xdr:row>78</xdr:row>
      <xdr:rowOff>131944</xdr:rowOff>
    </xdr:to>
    <xdr:cxnSp macro="">
      <xdr:nvCxnSpPr>
        <xdr:cNvPr id="416" name="直線コネクタ 415"/>
        <xdr:cNvCxnSpPr/>
      </xdr:nvCxnSpPr>
      <xdr:spPr>
        <a:xfrm flipV="1">
          <a:off x="8750300" y="12051719"/>
          <a:ext cx="889000" cy="145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74</xdr:row>
      <xdr:rowOff>144123</xdr:rowOff>
    </xdr:from>
    <xdr:to>
      <xdr:col>14</xdr:col>
      <xdr:colOff>79375</xdr:colOff>
      <xdr:row>75</xdr:row>
      <xdr:rowOff>74273</xdr:rowOff>
    </xdr:to>
    <xdr:sp macro="" textlink="">
      <xdr:nvSpPr>
        <xdr:cNvPr id="417" name="フローチャート : 判断 416"/>
        <xdr:cNvSpPr/>
      </xdr:nvSpPr>
      <xdr:spPr>
        <a:xfrm>
          <a:off x="9588500" y="1283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65400</xdr:rowOff>
    </xdr:from>
    <xdr:ext cx="534377" cy="259045"/>
    <xdr:sp macro="" textlink="">
      <xdr:nvSpPr>
        <xdr:cNvPr id="418" name="テキスト ボックス 417"/>
        <xdr:cNvSpPr txBox="1"/>
      </xdr:nvSpPr>
      <xdr:spPr>
        <a:xfrm>
          <a:off x="9372111" y="1292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104739</xdr:rowOff>
    </xdr:from>
    <xdr:to>
      <xdr:col>12</xdr:col>
      <xdr:colOff>561975</xdr:colOff>
      <xdr:row>77</xdr:row>
      <xdr:rowOff>34889</xdr:rowOff>
    </xdr:to>
    <xdr:sp macro="" textlink="">
      <xdr:nvSpPr>
        <xdr:cNvPr id="419" name="フローチャート : 判断 418"/>
        <xdr:cNvSpPr/>
      </xdr:nvSpPr>
      <xdr:spPr>
        <a:xfrm>
          <a:off x="8699500" y="1313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51416</xdr:rowOff>
    </xdr:from>
    <xdr:ext cx="534377" cy="259045"/>
    <xdr:sp macro="" textlink="">
      <xdr:nvSpPr>
        <xdr:cNvPr id="420" name="テキスト ボックス 419"/>
        <xdr:cNvSpPr txBox="1"/>
      </xdr:nvSpPr>
      <xdr:spPr>
        <a:xfrm>
          <a:off x="8483111" y="1291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72</xdr:row>
      <xdr:rowOff>135959</xdr:rowOff>
    </xdr:from>
    <xdr:to>
      <xdr:col>15</xdr:col>
      <xdr:colOff>231775</xdr:colOff>
      <xdr:row>73</xdr:row>
      <xdr:rowOff>66109</xdr:rowOff>
    </xdr:to>
    <xdr:sp macro="" textlink="">
      <xdr:nvSpPr>
        <xdr:cNvPr id="426" name="円/楕円 425"/>
        <xdr:cNvSpPr/>
      </xdr:nvSpPr>
      <xdr:spPr>
        <a:xfrm>
          <a:off x="10426700" y="1248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50886</xdr:rowOff>
    </xdr:from>
    <xdr:ext cx="534377" cy="259045"/>
    <xdr:sp macro="" textlink="">
      <xdr:nvSpPr>
        <xdr:cNvPr id="427" name="普通建設事業費 （ うち新規整備　）該当値テキスト"/>
        <xdr:cNvSpPr txBox="1"/>
      </xdr:nvSpPr>
      <xdr:spPr>
        <a:xfrm>
          <a:off x="10528300" y="12395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68,118</a:t>
          </a:r>
          <a:endParaRPr kumimoji="1" lang="ja-JP" altLang="en-US" sz="1000" b="1">
            <a:solidFill>
              <a:srgbClr val="FF0000"/>
            </a:solidFill>
            <a:latin typeface="ＭＳ Ｐゴシック"/>
          </a:endParaRPr>
        </a:p>
      </xdr:txBody>
    </xdr:sp>
    <xdr:clientData/>
  </xdr:oneCellAnchor>
  <xdr:twoCellAnchor>
    <xdr:from>
      <xdr:col>13</xdr:col>
      <xdr:colOff>663575</xdr:colOff>
      <xdr:row>69</xdr:row>
      <xdr:rowOff>170869</xdr:rowOff>
    </xdr:from>
    <xdr:to>
      <xdr:col>14</xdr:col>
      <xdr:colOff>79375</xdr:colOff>
      <xdr:row>70</xdr:row>
      <xdr:rowOff>101019</xdr:rowOff>
    </xdr:to>
    <xdr:sp macro="" textlink="">
      <xdr:nvSpPr>
        <xdr:cNvPr id="428" name="円/楕円 427"/>
        <xdr:cNvSpPr/>
      </xdr:nvSpPr>
      <xdr:spPr>
        <a:xfrm>
          <a:off x="9588500" y="1200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68</xdr:row>
      <xdr:rowOff>117546</xdr:rowOff>
    </xdr:from>
    <xdr:ext cx="534377" cy="259045"/>
    <xdr:sp macro="" textlink="">
      <xdr:nvSpPr>
        <xdr:cNvPr id="429" name="テキスト ボックス 428"/>
        <xdr:cNvSpPr txBox="1"/>
      </xdr:nvSpPr>
      <xdr:spPr>
        <a:xfrm>
          <a:off x="9372111" y="11776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97,480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81144</xdr:rowOff>
    </xdr:from>
    <xdr:to>
      <xdr:col>12</xdr:col>
      <xdr:colOff>561975</xdr:colOff>
      <xdr:row>79</xdr:row>
      <xdr:rowOff>11294</xdr:rowOff>
    </xdr:to>
    <xdr:sp macro="" textlink="">
      <xdr:nvSpPr>
        <xdr:cNvPr id="430" name="円/楕円 429"/>
        <xdr:cNvSpPr/>
      </xdr:nvSpPr>
      <xdr:spPr>
        <a:xfrm>
          <a:off x="8699500" y="1345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2421</xdr:rowOff>
    </xdr:from>
    <xdr:ext cx="469744" cy="259045"/>
    <xdr:sp macro="" textlink="">
      <xdr:nvSpPr>
        <xdr:cNvPr id="431" name="テキスト ボックス 430"/>
        <xdr:cNvSpPr txBox="1"/>
      </xdr:nvSpPr>
      <xdr:spPr>
        <a:xfrm>
          <a:off x="8515427" y="13546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24448</xdr:rowOff>
    </xdr:from>
    <xdr:to>
      <xdr:col>15</xdr:col>
      <xdr:colOff>180340</xdr:colOff>
      <xdr:row>99</xdr:row>
      <xdr:rowOff>44450</xdr:rowOff>
    </xdr:to>
    <xdr:cxnSp macro="">
      <xdr:nvCxnSpPr>
        <xdr:cNvPr id="455" name="直線コネクタ 454"/>
        <xdr:cNvCxnSpPr/>
      </xdr:nvCxnSpPr>
      <xdr:spPr>
        <a:xfrm flipV="1">
          <a:off x="10475595" y="15454948"/>
          <a:ext cx="1270" cy="1563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6"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7" name="直線コネクタ 456"/>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142575</xdr:rowOff>
    </xdr:from>
    <xdr:ext cx="599010" cy="259045"/>
    <xdr:sp macro="" textlink="">
      <xdr:nvSpPr>
        <xdr:cNvPr id="458" name="普通建設事業費 （ うち更新整備　）最大値テキスト"/>
        <xdr:cNvSpPr txBox="1"/>
      </xdr:nvSpPr>
      <xdr:spPr>
        <a:xfrm>
          <a:off x="10528300" y="1523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123,075</a:t>
          </a:r>
          <a:endParaRPr kumimoji="1" lang="ja-JP" altLang="en-US" sz="1000" b="1">
            <a:latin typeface="ＭＳ Ｐゴシック"/>
          </a:endParaRPr>
        </a:p>
      </xdr:txBody>
    </xdr:sp>
    <xdr:clientData/>
  </xdr:oneCellAnchor>
  <xdr:twoCellAnchor>
    <xdr:from>
      <xdr:col>15</xdr:col>
      <xdr:colOff>92075</xdr:colOff>
      <xdr:row>90</xdr:row>
      <xdr:rowOff>24448</xdr:rowOff>
    </xdr:from>
    <xdr:to>
      <xdr:col>15</xdr:col>
      <xdr:colOff>269875</xdr:colOff>
      <xdr:row>90</xdr:row>
      <xdr:rowOff>24448</xdr:rowOff>
    </xdr:to>
    <xdr:cxnSp macro="">
      <xdr:nvCxnSpPr>
        <xdr:cNvPr id="459" name="直線コネクタ 458"/>
        <xdr:cNvCxnSpPr/>
      </xdr:nvCxnSpPr>
      <xdr:spPr>
        <a:xfrm>
          <a:off x="10388600" y="1545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44450</xdr:rowOff>
    </xdr:from>
    <xdr:to>
      <xdr:col>15</xdr:col>
      <xdr:colOff>180975</xdr:colOff>
      <xdr:row>99</xdr:row>
      <xdr:rowOff>44450</xdr:rowOff>
    </xdr:to>
    <xdr:cxnSp macro="">
      <xdr:nvCxnSpPr>
        <xdr:cNvPr id="460" name="直線コネクタ 459"/>
        <xdr:cNvCxnSpPr/>
      </xdr:nvCxnSpPr>
      <xdr:spPr>
        <a:xfrm>
          <a:off x="9639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88244</xdr:rowOff>
    </xdr:from>
    <xdr:ext cx="534377" cy="259045"/>
    <xdr:sp macro="" textlink="">
      <xdr:nvSpPr>
        <xdr:cNvPr id="461" name="普通建設事業費 （ うち更新整備　）平均値テキスト"/>
        <xdr:cNvSpPr txBox="1"/>
      </xdr:nvSpPr>
      <xdr:spPr>
        <a:xfrm>
          <a:off x="10528300" y="16375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34,853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65367</xdr:rowOff>
    </xdr:from>
    <xdr:to>
      <xdr:col>15</xdr:col>
      <xdr:colOff>231775</xdr:colOff>
      <xdr:row>96</xdr:row>
      <xdr:rowOff>166967</xdr:rowOff>
    </xdr:to>
    <xdr:sp macro="" textlink="">
      <xdr:nvSpPr>
        <xdr:cNvPr id="462" name="フローチャート : 判断 461"/>
        <xdr:cNvSpPr/>
      </xdr:nvSpPr>
      <xdr:spPr>
        <a:xfrm>
          <a:off x="104267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89115</xdr:rowOff>
    </xdr:from>
    <xdr:to>
      <xdr:col>14</xdr:col>
      <xdr:colOff>28575</xdr:colOff>
      <xdr:row>99</xdr:row>
      <xdr:rowOff>44450</xdr:rowOff>
    </xdr:to>
    <xdr:cxnSp macro="">
      <xdr:nvCxnSpPr>
        <xdr:cNvPr id="463" name="直線コネクタ 462"/>
        <xdr:cNvCxnSpPr/>
      </xdr:nvCxnSpPr>
      <xdr:spPr>
        <a:xfrm>
          <a:off x="8750300" y="16376865"/>
          <a:ext cx="889000" cy="64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162610</xdr:rowOff>
    </xdr:from>
    <xdr:to>
      <xdr:col>14</xdr:col>
      <xdr:colOff>79375</xdr:colOff>
      <xdr:row>97</xdr:row>
      <xdr:rowOff>92760</xdr:rowOff>
    </xdr:to>
    <xdr:sp macro="" textlink="">
      <xdr:nvSpPr>
        <xdr:cNvPr id="464" name="フローチャート : 判断 463"/>
        <xdr:cNvSpPr/>
      </xdr:nvSpPr>
      <xdr:spPr>
        <a:xfrm>
          <a:off x="9588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109287</xdr:rowOff>
    </xdr:from>
    <xdr:ext cx="534377" cy="259045"/>
    <xdr:sp macro="" textlink="">
      <xdr:nvSpPr>
        <xdr:cNvPr id="465" name="テキスト ボックス 464"/>
        <xdr:cNvSpPr txBox="1"/>
      </xdr:nvSpPr>
      <xdr:spPr>
        <a:xfrm>
          <a:off x="9372111" y="1639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9092</xdr:rowOff>
    </xdr:from>
    <xdr:to>
      <xdr:col>12</xdr:col>
      <xdr:colOff>561975</xdr:colOff>
      <xdr:row>97</xdr:row>
      <xdr:rowOff>110692</xdr:rowOff>
    </xdr:to>
    <xdr:sp macro="" textlink="">
      <xdr:nvSpPr>
        <xdr:cNvPr id="466" name="フローチャート : 判断 465"/>
        <xdr:cNvSpPr/>
      </xdr:nvSpPr>
      <xdr:spPr>
        <a:xfrm>
          <a:off x="8699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101819</xdr:rowOff>
    </xdr:from>
    <xdr:ext cx="534377" cy="259045"/>
    <xdr:sp macro="" textlink="">
      <xdr:nvSpPr>
        <xdr:cNvPr id="467" name="テキスト ボックス 466"/>
        <xdr:cNvSpPr txBox="1"/>
      </xdr:nvSpPr>
      <xdr:spPr>
        <a:xfrm>
          <a:off x="8483111" y="1673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165100</xdr:rowOff>
    </xdr:from>
    <xdr:to>
      <xdr:col>15</xdr:col>
      <xdr:colOff>231775</xdr:colOff>
      <xdr:row>99</xdr:row>
      <xdr:rowOff>95250</xdr:rowOff>
    </xdr:to>
    <xdr:sp macro="" textlink="">
      <xdr:nvSpPr>
        <xdr:cNvPr id="473" name="円/楕円 472"/>
        <xdr:cNvSpPr/>
      </xdr:nvSpPr>
      <xdr:spPr>
        <a:xfrm>
          <a:off x="10426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80027</xdr:rowOff>
    </xdr:from>
    <xdr:ext cx="249299" cy="259045"/>
    <xdr:sp macro="" textlink="">
      <xdr:nvSpPr>
        <xdr:cNvPr id="474" name="普通建設事業費 （ うち更新整備　）該当値テキスト"/>
        <xdr:cNvSpPr txBox="1"/>
      </xdr:nvSpPr>
      <xdr:spPr>
        <a:xfrm>
          <a:off x="10528300" y="16882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165100</xdr:rowOff>
    </xdr:from>
    <xdr:to>
      <xdr:col>14</xdr:col>
      <xdr:colOff>79375</xdr:colOff>
      <xdr:row>99</xdr:row>
      <xdr:rowOff>95250</xdr:rowOff>
    </xdr:to>
    <xdr:sp macro="" textlink="">
      <xdr:nvSpPr>
        <xdr:cNvPr id="475" name="円/楕円 474"/>
        <xdr:cNvSpPr/>
      </xdr:nvSpPr>
      <xdr:spPr>
        <a:xfrm>
          <a:off x="9588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99</xdr:row>
      <xdr:rowOff>86377</xdr:rowOff>
    </xdr:from>
    <xdr:ext cx="249299" cy="259045"/>
    <xdr:sp macro="" textlink="">
      <xdr:nvSpPr>
        <xdr:cNvPr id="476" name="テキスト ボックス 475"/>
        <xdr:cNvSpPr txBox="1"/>
      </xdr:nvSpPr>
      <xdr:spPr>
        <a:xfrm>
          <a:off x="9514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38315</xdr:rowOff>
    </xdr:from>
    <xdr:to>
      <xdr:col>12</xdr:col>
      <xdr:colOff>561975</xdr:colOff>
      <xdr:row>95</xdr:row>
      <xdr:rowOff>139915</xdr:rowOff>
    </xdr:to>
    <xdr:sp macro="" textlink="">
      <xdr:nvSpPr>
        <xdr:cNvPr id="477" name="円/楕円 476"/>
        <xdr:cNvSpPr/>
      </xdr:nvSpPr>
      <xdr:spPr>
        <a:xfrm>
          <a:off x="8699500" y="1632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156442</xdr:rowOff>
    </xdr:from>
    <xdr:ext cx="534377" cy="259045"/>
    <xdr:sp macro="" textlink="">
      <xdr:nvSpPr>
        <xdr:cNvPr id="478" name="テキスト ボックス 477"/>
        <xdr:cNvSpPr txBox="1"/>
      </xdr:nvSpPr>
      <xdr:spPr>
        <a:xfrm>
          <a:off x="8483111" y="1610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50,483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9" name="正方形/長方形 47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0" name="正方形/長方形 47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1" name="正方形/長方形 48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2" name="正方形/長方形 48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3" name="正方形/長方形 48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4" name="正方形/長方形 48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5" name="正方形/長方形 48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6" name="正方形/長方形 48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7" name="テキスト ボックス 48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8" name="直線コネクタ 48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9" name="直線コネクタ 48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90" name="テキスト ボックス 48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1" name="直線コネクタ 49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2" name="テキスト ボックス 49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93" name="直線コネクタ 49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94" name="テキスト ボックス 49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95" name="直線コネクタ 49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96" name="テキスト ボックス 49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154262</xdr:rowOff>
    </xdr:from>
    <xdr:to>
      <xdr:col>23</xdr:col>
      <xdr:colOff>516889</xdr:colOff>
      <xdr:row>38</xdr:row>
      <xdr:rowOff>139700</xdr:rowOff>
    </xdr:to>
    <xdr:cxnSp macro="">
      <xdr:nvCxnSpPr>
        <xdr:cNvPr id="500" name="直線コネクタ 499"/>
        <xdr:cNvCxnSpPr/>
      </xdr:nvCxnSpPr>
      <xdr:spPr>
        <a:xfrm flipV="1">
          <a:off x="16317595" y="5469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501"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502" name="直線コネクタ 501"/>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100939</xdr:rowOff>
    </xdr:from>
    <xdr:ext cx="534377" cy="259045"/>
    <xdr:sp macro="" textlink="">
      <xdr:nvSpPr>
        <xdr:cNvPr id="503" name="災害復旧事業費最大値テキスト"/>
        <xdr:cNvSpPr txBox="1"/>
      </xdr:nvSpPr>
      <xdr:spPr>
        <a:xfrm>
          <a:off x="16370300" y="524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31</xdr:row>
      <xdr:rowOff>154262</xdr:rowOff>
    </xdr:from>
    <xdr:to>
      <xdr:col>23</xdr:col>
      <xdr:colOff>606425</xdr:colOff>
      <xdr:row>31</xdr:row>
      <xdr:rowOff>154262</xdr:rowOff>
    </xdr:to>
    <xdr:cxnSp macro="">
      <xdr:nvCxnSpPr>
        <xdr:cNvPr id="504" name="直線コネクタ 503"/>
        <xdr:cNvCxnSpPr/>
      </xdr:nvCxnSpPr>
      <xdr:spPr>
        <a:xfrm>
          <a:off x="16230600" y="546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91968</xdr:rowOff>
    </xdr:from>
    <xdr:to>
      <xdr:col>23</xdr:col>
      <xdr:colOff>517525</xdr:colOff>
      <xdr:row>38</xdr:row>
      <xdr:rowOff>139700</xdr:rowOff>
    </xdr:to>
    <xdr:cxnSp macro="">
      <xdr:nvCxnSpPr>
        <xdr:cNvPr id="505" name="直線コネクタ 504"/>
        <xdr:cNvCxnSpPr/>
      </xdr:nvCxnSpPr>
      <xdr:spPr>
        <a:xfrm>
          <a:off x="15481300" y="6607068"/>
          <a:ext cx="838200" cy="4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54078</xdr:rowOff>
    </xdr:from>
    <xdr:ext cx="469744" cy="259045"/>
    <xdr:sp macro="" textlink="">
      <xdr:nvSpPr>
        <xdr:cNvPr id="506" name="災害復旧事業費平均値テキスト"/>
        <xdr:cNvSpPr txBox="1"/>
      </xdr:nvSpPr>
      <xdr:spPr>
        <a:xfrm>
          <a:off x="16370300" y="6397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31201</xdr:rowOff>
    </xdr:from>
    <xdr:to>
      <xdr:col>23</xdr:col>
      <xdr:colOff>568325</xdr:colOff>
      <xdr:row>38</xdr:row>
      <xdr:rowOff>132801</xdr:rowOff>
    </xdr:to>
    <xdr:sp macro="" textlink="">
      <xdr:nvSpPr>
        <xdr:cNvPr id="507" name="フローチャート : 判断 506"/>
        <xdr:cNvSpPr/>
      </xdr:nvSpPr>
      <xdr:spPr>
        <a:xfrm>
          <a:off x="16268700" y="654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91968</xdr:rowOff>
    </xdr:from>
    <xdr:to>
      <xdr:col>22</xdr:col>
      <xdr:colOff>365125</xdr:colOff>
      <xdr:row>38</xdr:row>
      <xdr:rowOff>92471</xdr:rowOff>
    </xdr:to>
    <xdr:cxnSp macro="">
      <xdr:nvCxnSpPr>
        <xdr:cNvPr id="508" name="直線コネクタ 507"/>
        <xdr:cNvCxnSpPr/>
      </xdr:nvCxnSpPr>
      <xdr:spPr>
        <a:xfrm flipV="1">
          <a:off x="14592300" y="6607068"/>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119624</xdr:rowOff>
    </xdr:from>
    <xdr:to>
      <xdr:col>22</xdr:col>
      <xdr:colOff>415925</xdr:colOff>
      <xdr:row>38</xdr:row>
      <xdr:rowOff>49774</xdr:rowOff>
    </xdr:to>
    <xdr:sp macro="" textlink="">
      <xdr:nvSpPr>
        <xdr:cNvPr id="509" name="フローチャート : 判断 508"/>
        <xdr:cNvSpPr/>
      </xdr:nvSpPr>
      <xdr:spPr>
        <a:xfrm>
          <a:off x="15430500" y="6463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66301</xdr:rowOff>
    </xdr:from>
    <xdr:ext cx="469744" cy="259045"/>
    <xdr:sp macro="" textlink="">
      <xdr:nvSpPr>
        <xdr:cNvPr id="510" name="テキスト ボックス 509"/>
        <xdr:cNvSpPr txBox="1"/>
      </xdr:nvSpPr>
      <xdr:spPr>
        <a:xfrm>
          <a:off x="15246427" y="6238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92471</xdr:rowOff>
    </xdr:from>
    <xdr:to>
      <xdr:col>21</xdr:col>
      <xdr:colOff>161925</xdr:colOff>
      <xdr:row>38</xdr:row>
      <xdr:rowOff>125550</xdr:rowOff>
    </xdr:to>
    <xdr:cxnSp macro="">
      <xdr:nvCxnSpPr>
        <xdr:cNvPr id="511" name="直線コネクタ 510"/>
        <xdr:cNvCxnSpPr/>
      </xdr:nvCxnSpPr>
      <xdr:spPr>
        <a:xfrm flipV="1">
          <a:off x="13703300" y="6607571"/>
          <a:ext cx="889000" cy="33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171448</xdr:rowOff>
    </xdr:from>
    <xdr:to>
      <xdr:col>21</xdr:col>
      <xdr:colOff>212725</xdr:colOff>
      <xdr:row>38</xdr:row>
      <xdr:rowOff>101598</xdr:rowOff>
    </xdr:to>
    <xdr:sp macro="" textlink="">
      <xdr:nvSpPr>
        <xdr:cNvPr id="512" name="フローチャート : 判断 511"/>
        <xdr:cNvSpPr/>
      </xdr:nvSpPr>
      <xdr:spPr>
        <a:xfrm>
          <a:off x="14541500" y="6515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118124</xdr:rowOff>
    </xdr:from>
    <xdr:ext cx="469744" cy="259045"/>
    <xdr:sp macro="" textlink="">
      <xdr:nvSpPr>
        <xdr:cNvPr id="513" name="テキスト ボックス 512"/>
        <xdr:cNvSpPr txBox="1"/>
      </xdr:nvSpPr>
      <xdr:spPr>
        <a:xfrm>
          <a:off x="14357427" y="629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125550</xdr:rowOff>
    </xdr:from>
    <xdr:to>
      <xdr:col>19</xdr:col>
      <xdr:colOff>644525</xdr:colOff>
      <xdr:row>38</xdr:row>
      <xdr:rowOff>139403</xdr:rowOff>
    </xdr:to>
    <xdr:cxnSp macro="">
      <xdr:nvCxnSpPr>
        <xdr:cNvPr id="514" name="直線コネクタ 513"/>
        <xdr:cNvCxnSpPr/>
      </xdr:nvCxnSpPr>
      <xdr:spPr>
        <a:xfrm flipV="1">
          <a:off x="12814300" y="6640650"/>
          <a:ext cx="889000" cy="1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164841</xdr:rowOff>
    </xdr:from>
    <xdr:to>
      <xdr:col>20</xdr:col>
      <xdr:colOff>9525</xdr:colOff>
      <xdr:row>38</xdr:row>
      <xdr:rowOff>94991</xdr:rowOff>
    </xdr:to>
    <xdr:sp macro="" textlink="">
      <xdr:nvSpPr>
        <xdr:cNvPr id="515" name="フローチャート : 判断 514"/>
        <xdr:cNvSpPr/>
      </xdr:nvSpPr>
      <xdr:spPr>
        <a:xfrm>
          <a:off x="13652500" y="65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111518</xdr:rowOff>
    </xdr:from>
    <xdr:ext cx="469744" cy="259045"/>
    <xdr:sp macro="" textlink="">
      <xdr:nvSpPr>
        <xdr:cNvPr id="516" name="テキスト ボックス 515"/>
        <xdr:cNvSpPr txBox="1"/>
      </xdr:nvSpPr>
      <xdr:spPr>
        <a:xfrm>
          <a:off x="13468427" y="628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150302</xdr:rowOff>
    </xdr:from>
    <xdr:to>
      <xdr:col>18</xdr:col>
      <xdr:colOff>492125</xdr:colOff>
      <xdr:row>38</xdr:row>
      <xdr:rowOff>80452</xdr:rowOff>
    </xdr:to>
    <xdr:sp macro="" textlink="">
      <xdr:nvSpPr>
        <xdr:cNvPr id="517" name="フローチャート : 判断 516"/>
        <xdr:cNvSpPr/>
      </xdr:nvSpPr>
      <xdr:spPr>
        <a:xfrm>
          <a:off x="12763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96979</xdr:rowOff>
    </xdr:from>
    <xdr:ext cx="469744" cy="259045"/>
    <xdr:sp macro="" textlink="">
      <xdr:nvSpPr>
        <xdr:cNvPr id="518" name="テキスト ボックス 517"/>
        <xdr:cNvSpPr txBox="1"/>
      </xdr:nvSpPr>
      <xdr:spPr>
        <a:xfrm>
          <a:off x="12579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24" name="円/楕円 523"/>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9628</xdr:rowOff>
    </xdr:from>
    <xdr:ext cx="249299" cy="259045"/>
    <xdr:sp macro="" textlink="">
      <xdr:nvSpPr>
        <xdr:cNvPr id="525" name="災害復旧事業費該当値テキスト"/>
        <xdr:cNvSpPr txBox="1"/>
      </xdr:nvSpPr>
      <xdr:spPr>
        <a:xfrm>
          <a:off x="16370300" y="65247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41168</xdr:rowOff>
    </xdr:from>
    <xdr:to>
      <xdr:col>22</xdr:col>
      <xdr:colOff>415925</xdr:colOff>
      <xdr:row>38</xdr:row>
      <xdr:rowOff>142768</xdr:rowOff>
    </xdr:to>
    <xdr:sp macro="" textlink="">
      <xdr:nvSpPr>
        <xdr:cNvPr id="526" name="円/楕円 525"/>
        <xdr:cNvSpPr/>
      </xdr:nvSpPr>
      <xdr:spPr>
        <a:xfrm>
          <a:off x="15430500" y="655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133895</xdr:rowOff>
    </xdr:from>
    <xdr:ext cx="469744" cy="259045"/>
    <xdr:sp macro="" textlink="">
      <xdr:nvSpPr>
        <xdr:cNvPr id="527" name="テキスト ボックス 526"/>
        <xdr:cNvSpPr txBox="1"/>
      </xdr:nvSpPr>
      <xdr:spPr>
        <a:xfrm>
          <a:off x="15246427" y="664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41671</xdr:rowOff>
    </xdr:from>
    <xdr:to>
      <xdr:col>21</xdr:col>
      <xdr:colOff>212725</xdr:colOff>
      <xdr:row>38</xdr:row>
      <xdr:rowOff>143271</xdr:rowOff>
    </xdr:to>
    <xdr:sp macro="" textlink="">
      <xdr:nvSpPr>
        <xdr:cNvPr id="528" name="円/楕円 527"/>
        <xdr:cNvSpPr/>
      </xdr:nvSpPr>
      <xdr:spPr>
        <a:xfrm>
          <a:off x="14541500" y="655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134398</xdr:rowOff>
    </xdr:from>
    <xdr:ext cx="469744" cy="259045"/>
    <xdr:sp macro="" textlink="">
      <xdr:nvSpPr>
        <xdr:cNvPr id="529" name="テキスト ボックス 528"/>
        <xdr:cNvSpPr txBox="1"/>
      </xdr:nvSpPr>
      <xdr:spPr>
        <a:xfrm>
          <a:off x="14357427" y="664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74750</xdr:rowOff>
    </xdr:from>
    <xdr:to>
      <xdr:col>20</xdr:col>
      <xdr:colOff>9525</xdr:colOff>
      <xdr:row>39</xdr:row>
      <xdr:rowOff>4900</xdr:rowOff>
    </xdr:to>
    <xdr:sp macro="" textlink="">
      <xdr:nvSpPr>
        <xdr:cNvPr id="530" name="円/楕円 529"/>
        <xdr:cNvSpPr/>
      </xdr:nvSpPr>
      <xdr:spPr>
        <a:xfrm>
          <a:off x="13652500" y="658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167477</xdr:rowOff>
    </xdr:from>
    <xdr:ext cx="378565" cy="259045"/>
    <xdr:sp macro="" textlink="">
      <xdr:nvSpPr>
        <xdr:cNvPr id="531" name="テキスト ボックス 530"/>
        <xdr:cNvSpPr txBox="1"/>
      </xdr:nvSpPr>
      <xdr:spPr>
        <a:xfrm>
          <a:off x="13514017" y="6682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88603</xdr:rowOff>
    </xdr:from>
    <xdr:to>
      <xdr:col>18</xdr:col>
      <xdr:colOff>492125</xdr:colOff>
      <xdr:row>39</xdr:row>
      <xdr:rowOff>18753</xdr:rowOff>
    </xdr:to>
    <xdr:sp macro="" textlink="">
      <xdr:nvSpPr>
        <xdr:cNvPr id="532" name="円/楕円 531"/>
        <xdr:cNvSpPr/>
      </xdr:nvSpPr>
      <xdr:spPr>
        <a:xfrm>
          <a:off x="12763500" y="660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9880</xdr:rowOff>
    </xdr:from>
    <xdr:ext cx="313932" cy="259045"/>
    <xdr:sp macro="" textlink="">
      <xdr:nvSpPr>
        <xdr:cNvPr id="533" name="テキスト ボックス 532"/>
        <xdr:cNvSpPr txBox="1"/>
      </xdr:nvSpPr>
      <xdr:spPr>
        <a:xfrm>
          <a:off x="12657333" y="66964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フローチャート :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8" name="フローチャート :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9" name="テキスト ボックス 55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1" name="フローチャート :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2" name="テキスト ボックス 56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4" name="フローチャート :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5" name="テキスト ボックス 56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フローチャート :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7" name="テキスト ボックス 56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3" name="円/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5" name="円/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6" name="テキスト ボックス 57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7" name="円/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8" name="テキスト ボックス 57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9" name="円/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0" name="テキスト ボックス 57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1" name="円/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2" name="テキスト ボックス 58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58,709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6" name="テキスト ボックス 59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8" name="テキスト ボックス 59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00" name="テキスト ボックス 59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10046</xdr:rowOff>
    </xdr:from>
    <xdr:to>
      <xdr:col>23</xdr:col>
      <xdr:colOff>516889</xdr:colOff>
      <xdr:row>77</xdr:row>
      <xdr:rowOff>170687</xdr:rowOff>
    </xdr:to>
    <xdr:cxnSp macro="">
      <xdr:nvCxnSpPr>
        <xdr:cNvPr id="606" name="直線コネクタ 605"/>
        <xdr:cNvCxnSpPr/>
      </xdr:nvCxnSpPr>
      <xdr:spPr>
        <a:xfrm flipV="1">
          <a:off x="16317595" y="12011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3064</xdr:rowOff>
    </xdr:from>
    <xdr:ext cx="534377" cy="259045"/>
    <xdr:sp macro="" textlink="">
      <xdr:nvSpPr>
        <xdr:cNvPr id="607" name="公債費最小値テキスト"/>
        <xdr:cNvSpPr txBox="1"/>
      </xdr:nvSpPr>
      <xdr:spPr>
        <a:xfrm>
          <a:off x="16370300" y="1337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77</xdr:row>
      <xdr:rowOff>170687</xdr:rowOff>
    </xdr:from>
    <xdr:to>
      <xdr:col>23</xdr:col>
      <xdr:colOff>606425</xdr:colOff>
      <xdr:row>77</xdr:row>
      <xdr:rowOff>170687</xdr:rowOff>
    </xdr:to>
    <xdr:cxnSp macro="">
      <xdr:nvCxnSpPr>
        <xdr:cNvPr id="608" name="直線コネクタ 607"/>
        <xdr:cNvCxnSpPr/>
      </xdr:nvCxnSpPr>
      <xdr:spPr>
        <a:xfrm>
          <a:off x="16230600" y="1337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128173</xdr:rowOff>
    </xdr:from>
    <xdr:ext cx="599010" cy="259045"/>
    <xdr:sp macro="" textlink="">
      <xdr:nvSpPr>
        <xdr:cNvPr id="609" name="公債費最大値テキスト"/>
        <xdr:cNvSpPr txBox="1"/>
      </xdr:nvSpPr>
      <xdr:spPr>
        <a:xfrm>
          <a:off x="16370300" y="11786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70</xdr:row>
      <xdr:rowOff>10046</xdr:rowOff>
    </xdr:from>
    <xdr:to>
      <xdr:col>23</xdr:col>
      <xdr:colOff>606425</xdr:colOff>
      <xdr:row>70</xdr:row>
      <xdr:rowOff>10046</xdr:rowOff>
    </xdr:to>
    <xdr:cxnSp macro="">
      <xdr:nvCxnSpPr>
        <xdr:cNvPr id="610" name="直線コネクタ 609"/>
        <xdr:cNvCxnSpPr/>
      </xdr:nvCxnSpPr>
      <xdr:spPr>
        <a:xfrm>
          <a:off x="16230600" y="12011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28397</xdr:rowOff>
    </xdr:from>
    <xdr:to>
      <xdr:col>23</xdr:col>
      <xdr:colOff>517525</xdr:colOff>
      <xdr:row>73</xdr:row>
      <xdr:rowOff>32321</xdr:rowOff>
    </xdr:to>
    <xdr:cxnSp macro="">
      <xdr:nvCxnSpPr>
        <xdr:cNvPr id="611" name="直線コネクタ 610"/>
        <xdr:cNvCxnSpPr/>
      </xdr:nvCxnSpPr>
      <xdr:spPr>
        <a:xfrm flipV="1">
          <a:off x="15481300" y="12544247"/>
          <a:ext cx="838200" cy="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125861</xdr:rowOff>
    </xdr:from>
    <xdr:ext cx="534377" cy="259045"/>
    <xdr:sp macro="" textlink="">
      <xdr:nvSpPr>
        <xdr:cNvPr id="612" name="公債費平均値テキスト"/>
        <xdr:cNvSpPr txBox="1"/>
      </xdr:nvSpPr>
      <xdr:spPr>
        <a:xfrm>
          <a:off x="16370300" y="12813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147434</xdr:rowOff>
    </xdr:from>
    <xdr:to>
      <xdr:col>23</xdr:col>
      <xdr:colOff>568325</xdr:colOff>
      <xdr:row>75</xdr:row>
      <xdr:rowOff>77584</xdr:rowOff>
    </xdr:to>
    <xdr:sp macro="" textlink="">
      <xdr:nvSpPr>
        <xdr:cNvPr id="613" name="フローチャート : 判断 612"/>
        <xdr:cNvSpPr/>
      </xdr:nvSpPr>
      <xdr:spPr>
        <a:xfrm>
          <a:off x="162687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24308</xdr:rowOff>
    </xdr:from>
    <xdr:to>
      <xdr:col>22</xdr:col>
      <xdr:colOff>365125</xdr:colOff>
      <xdr:row>73</xdr:row>
      <xdr:rowOff>32321</xdr:rowOff>
    </xdr:to>
    <xdr:cxnSp macro="">
      <xdr:nvCxnSpPr>
        <xdr:cNvPr id="614" name="直線コネクタ 613"/>
        <xdr:cNvCxnSpPr/>
      </xdr:nvCxnSpPr>
      <xdr:spPr>
        <a:xfrm>
          <a:off x="14592300" y="12540158"/>
          <a:ext cx="889000" cy="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14377</xdr:rowOff>
    </xdr:from>
    <xdr:to>
      <xdr:col>22</xdr:col>
      <xdr:colOff>415925</xdr:colOff>
      <xdr:row>75</xdr:row>
      <xdr:rowOff>115977</xdr:rowOff>
    </xdr:to>
    <xdr:sp macro="" textlink="">
      <xdr:nvSpPr>
        <xdr:cNvPr id="615" name="フローチャート : 判断 614"/>
        <xdr:cNvSpPr/>
      </xdr:nvSpPr>
      <xdr:spPr>
        <a:xfrm>
          <a:off x="15430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107104</xdr:rowOff>
    </xdr:from>
    <xdr:ext cx="534377" cy="259045"/>
    <xdr:sp macro="" textlink="">
      <xdr:nvSpPr>
        <xdr:cNvPr id="616" name="テキスト ボックス 615"/>
        <xdr:cNvSpPr txBox="1"/>
      </xdr:nvSpPr>
      <xdr:spPr>
        <a:xfrm>
          <a:off x="15214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24308</xdr:rowOff>
    </xdr:from>
    <xdr:to>
      <xdr:col>21</xdr:col>
      <xdr:colOff>161925</xdr:colOff>
      <xdr:row>73</xdr:row>
      <xdr:rowOff>74676</xdr:rowOff>
    </xdr:to>
    <xdr:cxnSp macro="">
      <xdr:nvCxnSpPr>
        <xdr:cNvPr id="617" name="直線コネクタ 616"/>
        <xdr:cNvCxnSpPr/>
      </xdr:nvCxnSpPr>
      <xdr:spPr>
        <a:xfrm flipV="1">
          <a:off x="13703300" y="12540158"/>
          <a:ext cx="889000" cy="5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108115</xdr:rowOff>
    </xdr:from>
    <xdr:to>
      <xdr:col>21</xdr:col>
      <xdr:colOff>212725</xdr:colOff>
      <xdr:row>76</xdr:row>
      <xdr:rowOff>38264</xdr:rowOff>
    </xdr:to>
    <xdr:sp macro="" textlink="">
      <xdr:nvSpPr>
        <xdr:cNvPr id="618" name="フローチャート : 判断 617"/>
        <xdr:cNvSpPr/>
      </xdr:nvSpPr>
      <xdr:spPr>
        <a:xfrm>
          <a:off x="14541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29391</xdr:rowOff>
    </xdr:from>
    <xdr:ext cx="534377" cy="259045"/>
    <xdr:sp macro="" textlink="">
      <xdr:nvSpPr>
        <xdr:cNvPr id="619" name="テキスト ボックス 618"/>
        <xdr:cNvSpPr txBox="1"/>
      </xdr:nvSpPr>
      <xdr:spPr>
        <a:xfrm>
          <a:off x="14325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41122</xdr:rowOff>
    </xdr:from>
    <xdr:to>
      <xdr:col>19</xdr:col>
      <xdr:colOff>644525</xdr:colOff>
      <xdr:row>73</xdr:row>
      <xdr:rowOff>74676</xdr:rowOff>
    </xdr:to>
    <xdr:cxnSp macro="">
      <xdr:nvCxnSpPr>
        <xdr:cNvPr id="620" name="直線コネクタ 619"/>
        <xdr:cNvCxnSpPr/>
      </xdr:nvCxnSpPr>
      <xdr:spPr>
        <a:xfrm>
          <a:off x="12814300" y="12556972"/>
          <a:ext cx="889000" cy="33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110160</xdr:rowOff>
    </xdr:from>
    <xdr:to>
      <xdr:col>20</xdr:col>
      <xdr:colOff>9525</xdr:colOff>
      <xdr:row>76</xdr:row>
      <xdr:rowOff>40311</xdr:rowOff>
    </xdr:to>
    <xdr:sp macro="" textlink="">
      <xdr:nvSpPr>
        <xdr:cNvPr id="621" name="フローチャート : 判断 620"/>
        <xdr:cNvSpPr/>
      </xdr:nvSpPr>
      <xdr:spPr>
        <a:xfrm>
          <a:off x="13652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31436</xdr:rowOff>
    </xdr:from>
    <xdr:ext cx="534377" cy="259045"/>
    <xdr:sp macro="" textlink="">
      <xdr:nvSpPr>
        <xdr:cNvPr id="622" name="テキスト ボックス 621"/>
        <xdr:cNvSpPr txBox="1"/>
      </xdr:nvSpPr>
      <xdr:spPr>
        <a:xfrm>
          <a:off x="13436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108344</xdr:rowOff>
    </xdr:from>
    <xdr:to>
      <xdr:col>18</xdr:col>
      <xdr:colOff>492125</xdr:colOff>
      <xdr:row>76</xdr:row>
      <xdr:rowOff>38494</xdr:rowOff>
    </xdr:to>
    <xdr:sp macro="" textlink="">
      <xdr:nvSpPr>
        <xdr:cNvPr id="623" name="フローチャート : 判断 622"/>
        <xdr:cNvSpPr/>
      </xdr:nvSpPr>
      <xdr:spPr>
        <a:xfrm>
          <a:off x="12763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29621</xdr:rowOff>
    </xdr:from>
    <xdr:ext cx="534377" cy="259045"/>
    <xdr:sp macro="" textlink="">
      <xdr:nvSpPr>
        <xdr:cNvPr id="624" name="テキスト ボックス 623"/>
        <xdr:cNvSpPr txBox="1"/>
      </xdr:nvSpPr>
      <xdr:spPr>
        <a:xfrm>
          <a:off x="12547111" y="1305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72</xdr:row>
      <xdr:rowOff>149047</xdr:rowOff>
    </xdr:from>
    <xdr:to>
      <xdr:col>23</xdr:col>
      <xdr:colOff>568325</xdr:colOff>
      <xdr:row>73</xdr:row>
      <xdr:rowOff>79197</xdr:rowOff>
    </xdr:to>
    <xdr:sp macro="" textlink="">
      <xdr:nvSpPr>
        <xdr:cNvPr id="630" name="円/楕円 629"/>
        <xdr:cNvSpPr/>
      </xdr:nvSpPr>
      <xdr:spPr>
        <a:xfrm>
          <a:off x="16268700" y="1249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474</xdr:rowOff>
    </xdr:from>
    <xdr:ext cx="534377" cy="259045"/>
    <xdr:sp macro="" textlink="">
      <xdr:nvSpPr>
        <xdr:cNvPr id="631" name="公債費該当値テキスト"/>
        <xdr:cNvSpPr txBox="1"/>
      </xdr:nvSpPr>
      <xdr:spPr>
        <a:xfrm>
          <a:off x="16370300" y="1234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82,264</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152971</xdr:rowOff>
    </xdr:from>
    <xdr:to>
      <xdr:col>22</xdr:col>
      <xdr:colOff>415925</xdr:colOff>
      <xdr:row>73</xdr:row>
      <xdr:rowOff>83121</xdr:rowOff>
    </xdr:to>
    <xdr:sp macro="" textlink="">
      <xdr:nvSpPr>
        <xdr:cNvPr id="632" name="円/楕円 631"/>
        <xdr:cNvSpPr/>
      </xdr:nvSpPr>
      <xdr:spPr>
        <a:xfrm>
          <a:off x="15430500" y="1249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71</xdr:row>
      <xdr:rowOff>99648</xdr:rowOff>
    </xdr:from>
    <xdr:ext cx="534377" cy="259045"/>
    <xdr:sp macro="" textlink="">
      <xdr:nvSpPr>
        <xdr:cNvPr id="633" name="テキスト ボックス 632"/>
        <xdr:cNvSpPr txBox="1"/>
      </xdr:nvSpPr>
      <xdr:spPr>
        <a:xfrm>
          <a:off x="15214111" y="1227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81,955</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144958</xdr:rowOff>
    </xdr:from>
    <xdr:to>
      <xdr:col>21</xdr:col>
      <xdr:colOff>212725</xdr:colOff>
      <xdr:row>73</xdr:row>
      <xdr:rowOff>75108</xdr:rowOff>
    </xdr:to>
    <xdr:sp macro="" textlink="">
      <xdr:nvSpPr>
        <xdr:cNvPr id="634" name="円/楕円 633"/>
        <xdr:cNvSpPr/>
      </xdr:nvSpPr>
      <xdr:spPr>
        <a:xfrm>
          <a:off x="14541500" y="1248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91635</xdr:rowOff>
    </xdr:from>
    <xdr:ext cx="534377" cy="259045"/>
    <xdr:sp macro="" textlink="">
      <xdr:nvSpPr>
        <xdr:cNvPr id="635" name="テキスト ボックス 634"/>
        <xdr:cNvSpPr txBox="1"/>
      </xdr:nvSpPr>
      <xdr:spPr>
        <a:xfrm>
          <a:off x="14325111" y="1226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82,586</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23876</xdr:rowOff>
    </xdr:from>
    <xdr:to>
      <xdr:col>20</xdr:col>
      <xdr:colOff>9525</xdr:colOff>
      <xdr:row>73</xdr:row>
      <xdr:rowOff>125476</xdr:rowOff>
    </xdr:to>
    <xdr:sp macro="" textlink="">
      <xdr:nvSpPr>
        <xdr:cNvPr id="636" name="円/楕円 635"/>
        <xdr:cNvSpPr/>
      </xdr:nvSpPr>
      <xdr:spPr>
        <a:xfrm>
          <a:off x="13652500" y="1253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142003</xdr:rowOff>
    </xdr:from>
    <xdr:ext cx="534377" cy="259045"/>
    <xdr:sp macro="" textlink="">
      <xdr:nvSpPr>
        <xdr:cNvPr id="637" name="テキスト ボックス 636"/>
        <xdr:cNvSpPr txBox="1"/>
      </xdr:nvSpPr>
      <xdr:spPr>
        <a:xfrm>
          <a:off x="13436111" y="1231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78,620</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161772</xdr:rowOff>
    </xdr:from>
    <xdr:to>
      <xdr:col>18</xdr:col>
      <xdr:colOff>492125</xdr:colOff>
      <xdr:row>73</xdr:row>
      <xdr:rowOff>91922</xdr:rowOff>
    </xdr:to>
    <xdr:sp macro="" textlink="">
      <xdr:nvSpPr>
        <xdr:cNvPr id="638" name="円/楕円 637"/>
        <xdr:cNvSpPr/>
      </xdr:nvSpPr>
      <xdr:spPr>
        <a:xfrm>
          <a:off x="12763500" y="1250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108449</xdr:rowOff>
    </xdr:from>
    <xdr:ext cx="534377" cy="259045"/>
    <xdr:sp macro="" textlink="">
      <xdr:nvSpPr>
        <xdr:cNvPr id="639" name="テキスト ボックス 638"/>
        <xdr:cNvSpPr txBox="1"/>
      </xdr:nvSpPr>
      <xdr:spPr>
        <a:xfrm>
          <a:off x="12547111" y="1228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81,262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13,953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3" name="テキスト ボックス 65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5" name="テキスト ボックス 65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7" name="テキスト ボックス 65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101473</xdr:rowOff>
    </xdr:from>
    <xdr:to>
      <xdr:col>23</xdr:col>
      <xdr:colOff>516889</xdr:colOff>
      <xdr:row>99</xdr:row>
      <xdr:rowOff>41948</xdr:rowOff>
    </xdr:to>
    <xdr:cxnSp macro="">
      <xdr:nvCxnSpPr>
        <xdr:cNvPr id="663" name="直線コネクタ 662"/>
        <xdr:cNvCxnSpPr/>
      </xdr:nvCxnSpPr>
      <xdr:spPr>
        <a:xfrm flipV="1">
          <a:off x="16317595" y="15531973"/>
          <a:ext cx="1269" cy="148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45775</xdr:rowOff>
    </xdr:from>
    <xdr:ext cx="378565" cy="259045"/>
    <xdr:sp macro="" textlink="">
      <xdr:nvSpPr>
        <xdr:cNvPr id="664" name="積立金最小値テキスト"/>
        <xdr:cNvSpPr txBox="1"/>
      </xdr:nvSpPr>
      <xdr:spPr>
        <a:xfrm>
          <a:off x="16370300" y="17019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428625</xdr:colOff>
      <xdr:row>99</xdr:row>
      <xdr:rowOff>41948</xdr:rowOff>
    </xdr:from>
    <xdr:to>
      <xdr:col>23</xdr:col>
      <xdr:colOff>606425</xdr:colOff>
      <xdr:row>99</xdr:row>
      <xdr:rowOff>41948</xdr:rowOff>
    </xdr:to>
    <xdr:cxnSp macro="">
      <xdr:nvCxnSpPr>
        <xdr:cNvPr id="665" name="直線コネクタ 664"/>
        <xdr:cNvCxnSpPr/>
      </xdr:nvCxnSpPr>
      <xdr:spPr>
        <a:xfrm>
          <a:off x="16230600" y="17015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48150</xdr:rowOff>
    </xdr:from>
    <xdr:ext cx="599010" cy="259045"/>
    <xdr:sp macro="" textlink="">
      <xdr:nvSpPr>
        <xdr:cNvPr id="666" name="積立金最大値テキスト"/>
        <xdr:cNvSpPr txBox="1"/>
      </xdr:nvSpPr>
      <xdr:spPr>
        <a:xfrm>
          <a:off x="16370300" y="15307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117,010</a:t>
          </a:r>
          <a:endParaRPr kumimoji="1" lang="ja-JP" altLang="en-US" sz="1000" b="1">
            <a:latin typeface="ＭＳ Ｐゴシック"/>
          </a:endParaRPr>
        </a:p>
      </xdr:txBody>
    </xdr:sp>
    <xdr:clientData/>
  </xdr:oneCellAnchor>
  <xdr:twoCellAnchor>
    <xdr:from>
      <xdr:col>23</xdr:col>
      <xdr:colOff>428625</xdr:colOff>
      <xdr:row>90</xdr:row>
      <xdr:rowOff>101473</xdr:rowOff>
    </xdr:from>
    <xdr:to>
      <xdr:col>23</xdr:col>
      <xdr:colOff>606425</xdr:colOff>
      <xdr:row>90</xdr:row>
      <xdr:rowOff>101473</xdr:rowOff>
    </xdr:to>
    <xdr:cxnSp macro="">
      <xdr:nvCxnSpPr>
        <xdr:cNvPr id="667" name="直線コネクタ 666"/>
        <xdr:cNvCxnSpPr/>
      </xdr:nvCxnSpPr>
      <xdr:spPr>
        <a:xfrm>
          <a:off x="16230600" y="1553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15850</xdr:rowOff>
    </xdr:from>
    <xdr:to>
      <xdr:col>23</xdr:col>
      <xdr:colOff>517525</xdr:colOff>
      <xdr:row>99</xdr:row>
      <xdr:rowOff>27736</xdr:rowOff>
    </xdr:to>
    <xdr:cxnSp macro="">
      <xdr:nvCxnSpPr>
        <xdr:cNvPr id="668" name="直線コネクタ 667"/>
        <xdr:cNvCxnSpPr/>
      </xdr:nvCxnSpPr>
      <xdr:spPr>
        <a:xfrm>
          <a:off x="15481300" y="16989400"/>
          <a:ext cx="838200" cy="1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165219</xdr:rowOff>
    </xdr:from>
    <xdr:ext cx="534377" cy="259045"/>
    <xdr:sp macro="" textlink="">
      <xdr:nvSpPr>
        <xdr:cNvPr id="669" name="積立金平均値テキスト"/>
        <xdr:cNvSpPr txBox="1"/>
      </xdr:nvSpPr>
      <xdr:spPr>
        <a:xfrm>
          <a:off x="16370300" y="16624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142342</xdr:rowOff>
    </xdr:from>
    <xdr:to>
      <xdr:col>23</xdr:col>
      <xdr:colOff>568325</xdr:colOff>
      <xdr:row>98</xdr:row>
      <xdr:rowOff>72492</xdr:rowOff>
    </xdr:to>
    <xdr:sp macro="" textlink="">
      <xdr:nvSpPr>
        <xdr:cNvPr id="670" name="フローチャート : 判断 669"/>
        <xdr:cNvSpPr/>
      </xdr:nvSpPr>
      <xdr:spPr>
        <a:xfrm>
          <a:off x="16268700" y="1677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9627</xdr:rowOff>
    </xdr:from>
    <xdr:to>
      <xdr:col>22</xdr:col>
      <xdr:colOff>365125</xdr:colOff>
      <xdr:row>99</xdr:row>
      <xdr:rowOff>15850</xdr:rowOff>
    </xdr:to>
    <xdr:cxnSp macro="">
      <xdr:nvCxnSpPr>
        <xdr:cNvPr id="671" name="直線コネクタ 670"/>
        <xdr:cNvCxnSpPr/>
      </xdr:nvCxnSpPr>
      <xdr:spPr>
        <a:xfrm>
          <a:off x="14592300" y="16983177"/>
          <a:ext cx="889000" cy="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50851</xdr:rowOff>
    </xdr:from>
    <xdr:to>
      <xdr:col>22</xdr:col>
      <xdr:colOff>415925</xdr:colOff>
      <xdr:row>97</xdr:row>
      <xdr:rowOff>152451</xdr:rowOff>
    </xdr:to>
    <xdr:sp macro="" textlink="">
      <xdr:nvSpPr>
        <xdr:cNvPr id="672" name="フローチャート : 判断 671"/>
        <xdr:cNvSpPr/>
      </xdr:nvSpPr>
      <xdr:spPr>
        <a:xfrm>
          <a:off x="15430500" y="166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168978</xdr:rowOff>
    </xdr:from>
    <xdr:ext cx="534377" cy="259045"/>
    <xdr:sp macro="" textlink="">
      <xdr:nvSpPr>
        <xdr:cNvPr id="673" name="テキスト ボックス 672"/>
        <xdr:cNvSpPr txBox="1"/>
      </xdr:nvSpPr>
      <xdr:spPr>
        <a:xfrm>
          <a:off x="15214111" y="1645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9627</xdr:rowOff>
    </xdr:from>
    <xdr:to>
      <xdr:col>21</xdr:col>
      <xdr:colOff>161925</xdr:colOff>
      <xdr:row>99</xdr:row>
      <xdr:rowOff>21616</xdr:rowOff>
    </xdr:to>
    <xdr:cxnSp macro="">
      <xdr:nvCxnSpPr>
        <xdr:cNvPr id="674" name="直線コネクタ 673"/>
        <xdr:cNvCxnSpPr/>
      </xdr:nvCxnSpPr>
      <xdr:spPr>
        <a:xfrm flipV="1">
          <a:off x="13703300" y="16983177"/>
          <a:ext cx="889000" cy="1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117106</xdr:rowOff>
    </xdr:from>
    <xdr:to>
      <xdr:col>21</xdr:col>
      <xdr:colOff>212725</xdr:colOff>
      <xdr:row>98</xdr:row>
      <xdr:rowOff>47256</xdr:rowOff>
    </xdr:to>
    <xdr:sp macro="" textlink="">
      <xdr:nvSpPr>
        <xdr:cNvPr id="675" name="フローチャート : 判断 674"/>
        <xdr:cNvSpPr/>
      </xdr:nvSpPr>
      <xdr:spPr>
        <a:xfrm>
          <a:off x="14541500" y="167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63783</xdr:rowOff>
    </xdr:from>
    <xdr:ext cx="534377" cy="259045"/>
    <xdr:sp macro="" textlink="">
      <xdr:nvSpPr>
        <xdr:cNvPr id="676" name="テキスト ボックス 675"/>
        <xdr:cNvSpPr txBox="1"/>
      </xdr:nvSpPr>
      <xdr:spPr>
        <a:xfrm>
          <a:off x="14325111" y="1652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100279</xdr:rowOff>
    </xdr:from>
    <xdr:to>
      <xdr:col>19</xdr:col>
      <xdr:colOff>644525</xdr:colOff>
      <xdr:row>99</xdr:row>
      <xdr:rowOff>21616</xdr:rowOff>
    </xdr:to>
    <xdr:cxnSp macro="">
      <xdr:nvCxnSpPr>
        <xdr:cNvPr id="677" name="直線コネクタ 676"/>
        <xdr:cNvCxnSpPr/>
      </xdr:nvCxnSpPr>
      <xdr:spPr>
        <a:xfrm>
          <a:off x="12814300" y="16902379"/>
          <a:ext cx="889000" cy="9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84544</xdr:rowOff>
    </xdr:from>
    <xdr:to>
      <xdr:col>20</xdr:col>
      <xdr:colOff>9525</xdr:colOff>
      <xdr:row>98</xdr:row>
      <xdr:rowOff>14694</xdr:rowOff>
    </xdr:to>
    <xdr:sp macro="" textlink="">
      <xdr:nvSpPr>
        <xdr:cNvPr id="678" name="フローチャート : 判断 677"/>
        <xdr:cNvSpPr/>
      </xdr:nvSpPr>
      <xdr:spPr>
        <a:xfrm>
          <a:off x="13652500" y="1671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31221</xdr:rowOff>
    </xdr:from>
    <xdr:ext cx="534377" cy="259045"/>
    <xdr:sp macro="" textlink="">
      <xdr:nvSpPr>
        <xdr:cNvPr id="679" name="テキスト ボックス 678"/>
        <xdr:cNvSpPr txBox="1"/>
      </xdr:nvSpPr>
      <xdr:spPr>
        <a:xfrm>
          <a:off x="13436111" y="1649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167984</xdr:rowOff>
    </xdr:from>
    <xdr:to>
      <xdr:col>18</xdr:col>
      <xdr:colOff>492125</xdr:colOff>
      <xdr:row>97</xdr:row>
      <xdr:rowOff>98134</xdr:rowOff>
    </xdr:to>
    <xdr:sp macro="" textlink="">
      <xdr:nvSpPr>
        <xdr:cNvPr id="680" name="フローチャート : 判断 679"/>
        <xdr:cNvSpPr/>
      </xdr:nvSpPr>
      <xdr:spPr>
        <a:xfrm>
          <a:off x="12763500" y="1662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114661</xdr:rowOff>
    </xdr:from>
    <xdr:ext cx="534377" cy="259045"/>
    <xdr:sp macro="" textlink="">
      <xdr:nvSpPr>
        <xdr:cNvPr id="681" name="テキスト ボックス 680"/>
        <xdr:cNvSpPr txBox="1"/>
      </xdr:nvSpPr>
      <xdr:spPr>
        <a:xfrm>
          <a:off x="12547111" y="1640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148386</xdr:rowOff>
    </xdr:from>
    <xdr:to>
      <xdr:col>23</xdr:col>
      <xdr:colOff>568325</xdr:colOff>
      <xdr:row>99</xdr:row>
      <xdr:rowOff>78536</xdr:rowOff>
    </xdr:to>
    <xdr:sp macro="" textlink="">
      <xdr:nvSpPr>
        <xdr:cNvPr id="687" name="円/楕円 686"/>
        <xdr:cNvSpPr/>
      </xdr:nvSpPr>
      <xdr:spPr>
        <a:xfrm>
          <a:off x="16268700" y="1695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63313</xdr:rowOff>
    </xdr:from>
    <xdr:ext cx="469744" cy="259045"/>
    <xdr:sp macro="" textlink="">
      <xdr:nvSpPr>
        <xdr:cNvPr id="688" name="積立金該当値テキスト"/>
        <xdr:cNvSpPr txBox="1"/>
      </xdr:nvSpPr>
      <xdr:spPr>
        <a:xfrm>
          <a:off x="16370300" y="1686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136500</xdr:rowOff>
    </xdr:from>
    <xdr:to>
      <xdr:col>22</xdr:col>
      <xdr:colOff>415925</xdr:colOff>
      <xdr:row>99</xdr:row>
      <xdr:rowOff>66650</xdr:rowOff>
    </xdr:to>
    <xdr:sp macro="" textlink="">
      <xdr:nvSpPr>
        <xdr:cNvPr id="689" name="円/楕円 688"/>
        <xdr:cNvSpPr/>
      </xdr:nvSpPr>
      <xdr:spPr>
        <a:xfrm>
          <a:off x="15430500" y="1693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57777</xdr:rowOff>
    </xdr:from>
    <xdr:ext cx="469744" cy="259045"/>
    <xdr:sp macro="" textlink="">
      <xdr:nvSpPr>
        <xdr:cNvPr id="690" name="テキスト ボックス 689"/>
        <xdr:cNvSpPr txBox="1"/>
      </xdr:nvSpPr>
      <xdr:spPr>
        <a:xfrm>
          <a:off x="15246427" y="1703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130277</xdr:rowOff>
    </xdr:from>
    <xdr:to>
      <xdr:col>21</xdr:col>
      <xdr:colOff>212725</xdr:colOff>
      <xdr:row>99</xdr:row>
      <xdr:rowOff>60427</xdr:rowOff>
    </xdr:to>
    <xdr:sp macro="" textlink="">
      <xdr:nvSpPr>
        <xdr:cNvPr id="691" name="円/楕円 690"/>
        <xdr:cNvSpPr/>
      </xdr:nvSpPr>
      <xdr:spPr>
        <a:xfrm>
          <a:off x="14541500" y="1693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51554</xdr:rowOff>
    </xdr:from>
    <xdr:ext cx="469744" cy="259045"/>
    <xdr:sp macro="" textlink="">
      <xdr:nvSpPr>
        <xdr:cNvPr id="692" name="テキスト ボックス 691"/>
        <xdr:cNvSpPr txBox="1"/>
      </xdr:nvSpPr>
      <xdr:spPr>
        <a:xfrm>
          <a:off x="14357427" y="1702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142266</xdr:rowOff>
    </xdr:from>
    <xdr:to>
      <xdr:col>20</xdr:col>
      <xdr:colOff>9525</xdr:colOff>
      <xdr:row>99</xdr:row>
      <xdr:rowOff>72416</xdr:rowOff>
    </xdr:to>
    <xdr:sp macro="" textlink="">
      <xdr:nvSpPr>
        <xdr:cNvPr id="693" name="円/楕円 692"/>
        <xdr:cNvSpPr/>
      </xdr:nvSpPr>
      <xdr:spPr>
        <a:xfrm>
          <a:off x="13652500" y="1694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63543</xdr:rowOff>
    </xdr:from>
    <xdr:ext cx="469744" cy="259045"/>
    <xdr:sp macro="" textlink="">
      <xdr:nvSpPr>
        <xdr:cNvPr id="694" name="テキスト ボックス 693"/>
        <xdr:cNvSpPr txBox="1"/>
      </xdr:nvSpPr>
      <xdr:spPr>
        <a:xfrm>
          <a:off x="13468427" y="1703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49479</xdr:rowOff>
    </xdr:from>
    <xdr:to>
      <xdr:col>18</xdr:col>
      <xdr:colOff>492125</xdr:colOff>
      <xdr:row>98</xdr:row>
      <xdr:rowOff>151079</xdr:rowOff>
    </xdr:to>
    <xdr:sp macro="" textlink="">
      <xdr:nvSpPr>
        <xdr:cNvPr id="695" name="円/楕円 694"/>
        <xdr:cNvSpPr/>
      </xdr:nvSpPr>
      <xdr:spPr>
        <a:xfrm>
          <a:off x="12763500" y="1685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142206</xdr:rowOff>
    </xdr:from>
    <xdr:ext cx="469744" cy="259045"/>
    <xdr:sp macro="" textlink="">
      <xdr:nvSpPr>
        <xdr:cNvPr id="696" name="テキスト ボックス 695"/>
        <xdr:cNvSpPr txBox="1"/>
      </xdr:nvSpPr>
      <xdr:spPr>
        <a:xfrm>
          <a:off x="12579427" y="16944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7" name="直線コネクタ 70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8" name="テキスト ボックス 70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9" name="直線コネクタ 70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10" name="テキスト ボックス 709"/>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1" name="直線コネクタ 71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12" name="テキスト ボックス 711"/>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3" name="直線コネクタ 71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14" name="テキスト ボックス 713"/>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5" name="直線コネクタ 71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16" name="テキスト ボックス 715"/>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7" name="直線コネクタ 71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29</xdr:row>
      <xdr:rowOff>38299</xdr:rowOff>
    </xdr:from>
    <xdr:ext cx="595419" cy="259045"/>
    <xdr:sp macro="" textlink="">
      <xdr:nvSpPr>
        <xdr:cNvPr id="718" name="テキスト ボックス 717"/>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9" name="直線コネクタ 71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20" name="テキスト ボックス 719"/>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38</xdr:row>
      <xdr:rowOff>81293</xdr:rowOff>
    </xdr:from>
    <xdr:to>
      <xdr:col>32</xdr:col>
      <xdr:colOff>186689</xdr:colOff>
      <xdr:row>39</xdr:row>
      <xdr:rowOff>98878</xdr:rowOff>
    </xdr:to>
    <xdr:cxnSp macro="">
      <xdr:nvCxnSpPr>
        <xdr:cNvPr id="722" name="直線コネクタ 721"/>
        <xdr:cNvCxnSpPr/>
      </xdr:nvCxnSpPr>
      <xdr:spPr>
        <a:xfrm flipV="1">
          <a:off x="22159595" y="6596393"/>
          <a:ext cx="1269" cy="189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125420</xdr:rowOff>
    </xdr:from>
    <xdr:ext cx="249299" cy="259045"/>
    <xdr:sp macro="" textlink="">
      <xdr:nvSpPr>
        <xdr:cNvPr id="723" name="投資及び出資金最小値テキスト"/>
        <xdr:cNvSpPr txBox="1"/>
      </xdr:nvSpPr>
      <xdr:spPr>
        <a:xfrm>
          <a:off x="22212300" y="68119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4" name="直線コネクタ 72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27970</xdr:rowOff>
    </xdr:from>
    <xdr:ext cx="534377" cy="259045"/>
    <xdr:sp macro="" textlink="">
      <xdr:nvSpPr>
        <xdr:cNvPr id="725" name="投資及び出資金最大値テキスト"/>
        <xdr:cNvSpPr txBox="1"/>
      </xdr:nvSpPr>
      <xdr:spPr>
        <a:xfrm>
          <a:off x="22212300" y="637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11,577</a:t>
          </a:r>
          <a:endParaRPr kumimoji="1" lang="ja-JP" altLang="en-US" sz="1000" b="1">
            <a:latin typeface="ＭＳ Ｐゴシック"/>
          </a:endParaRPr>
        </a:p>
      </xdr:txBody>
    </xdr:sp>
    <xdr:clientData/>
  </xdr:oneCellAnchor>
  <xdr:twoCellAnchor>
    <xdr:from>
      <xdr:col>32</xdr:col>
      <xdr:colOff>98425</xdr:colOff>
      <xdr:row>38</xdr:row>
      <xdr:rowOff>81293</xdr:rowOff>
    </xdr:from>
    <xdr:to>
      <xdr:col>32</xdr:col>
      <xdr:colOff>276225</xdr:colOff>
      <xdr:row>38</xdr:row>
      <xdr:rowOff>81293</xdr:rowOff>
    </xdr:to>
    <xdr:cxnSp macro="">
      <xdr:nvCxnSpPr>
        <xdr:cNvPr id="726" name="直線コネクタ 725"/>
        <xdr:cNvCxnSpPr/>
      </xdr:nvCxnSpPr>
      <xdr:spPr>
        <a:xfrm>
          <a:off x="22072600" y="6596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4255</xdr:rowOff>
    </xdr:from>
    <xdr:to>
      <xdr:col>32</xdr:col>
      <xdr:colOff>187325</xdr:colOff>
      <xdr:row>39</xdr:row>
      <xdr:rowOff>7847</xdr:rowOff>
    </xdr:to>
    <xdr:cxnSp macro="">
      <xdr:nvCxnSpPr>
        <xdr:cNvPr id="727" name="直線コネクタ 726"/>
        <xdr:cNvCxnSpPr/>
      </xdr:nvCxnSpPr>
      <xdr:spPr>
        <a:xfrm flipV="1">
          <a:off x="21323300" y="6690805"/>
          <a:ext cx="8382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169870</xdr:rowOff>
    </xdr:from>
    <xdr:ext cx="469744" cy="259045"/>
    <xdr:sp macro="" textlink="">
      <xdr:nvSpPr>
        <xdr:cNvPr id="728" name="投資及び出資金平均値テキスト"/>
        <xdr:cNvSpPr txBox="1"/>
      </xdr:nvSpPr>
      <xdr:spPr>
        <a:xfrm>
          <a:off x="22212300" y="6684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1,720</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19993</xdr:rowOff>
    </xdr:from>
    <xdr:to>
      <xdr:col>32</xdr:col>
      <xdr:colOff>238125</xdr:colOff>
      <xdr:row>39</xdr:row>
      <xdr:rowOff>121593</xdr:rowOff>
    </xdr:to>
    <xdr:sp macro="" textlink="">
      <xdr:nvSpPr>
        <xdr:cNvPr id="729" name="フローチャート : 判断 728"/>
        <xdr:cNvSpPr/>
      </xdr:nvSpPr>
      <xdr:spPr>
        <a:xfrm>
          <a:off x="22110700" y="670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159800</xdr:rowOff>
    </xdr:from>
    <xdr:to>
      <xdr:col>31</xdr:col>
      <xdr:colOff>34925</xdr:colOff>
      <xdr:row>39</xdr:row>
      <xdr:rowOff>7847</xdr:rowOff>
    </xdr:to>
    <xdr:cxnSp macro="">
      <xdr:nvCxnSpPr>
        <xdr:cNvPr id="730" name="直線コネクタ 729"/>
        <xdr:cNvCxnSpPr/>
      </xdr:nvCxnSpPr>
      <xdr:spPr>
        <a:xfrm>
          <a:off x="20434300" y="6674900"/>
          <a:ext cx="889000" cy="1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18083</xdr:rowOff>
    </xdr:from>
    <xdr:to>
      <xdr:col>31</xdr:col>
      <xdr:colOff>85725</xdr:colOff>
      <xdr:row>39</xdr:row>
      <xdr:rowOff>119683</xdr:rowOff>
    </xdr:to>
    <xdr:sp macro="" textlink="">
      <xdr:nvSpPr>
        <xdr:cNvPr id="731" name="フローチャート : 判断 730"/>
        <xdr:cNvSpPr/>
      </xdr:nvSpPr>
      <xdr:spPr>
        <a:xfrm>
          <a:off x="21272500" y="670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110810</xdr:rowOff>
    </xdr:from>
    <xdr:ext cx="469744" cy="259045"/>
    <xdr:sp macro="" textlink="">
      <xdr:nvSpPr>
        <xdr:cNvPr id="732" name="テキスト ボックス 731"/>
        <xdr:cNvSpPr txBox="1"/>
      </xdr:nvSpPr>
      <xdr:spPr>
        <a:xfrm>
          <a:off x="21088427" y="6797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28</xdr:col>
      <xdr:colOff>314325</xdr:colOff>
      <xdr:row>30</xdr:row>
      <xdr:rowOff>29417</xdr:rowOff>
    </xdr:from>
    <xdr:to>
      <xdr:col>29</xdr:col>
      <xdr:colOff>517525</xdr:colOff>
      <xdr:row>38</xdr:row>
      <xdr:rowOff>159800</xdr:rowOff>
    </xdr:to>
    <xdr:cxnSp macro="">
      <xdr:nvCxnSpPr>
        <xdr:cNvPr id="733" name="直線コネクタ 732"/>
        <xdr:cNvCxnSpPr/>
      </xdr:nvCxnSpPr>
      <xdr:spPr>
        <a:xfrm>
          <a:off x="19545300" y="5172917"/>
          <a:ext cx="889000" cy="150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27749</xdr:rowOff>
    </xdr:from>
    <xdr:to>
      <xdr:col>29</xdr:col>
      <xdr:colOff>568325</xdr:colOff>
      <xdr:row>39</xdr:row>
      <xdr:rowOff>129349</xdr:rowOff>
    </xdr:to>
    <xdr:sp macro="" textlink="">
      <xdr:nvSpPr>
        <xdr:cNvPr id="734" name="フローチャート : 判断 733"/>
        <xdr:cNvSpPr/>
      </xdr:nvSpPr>
      <xdr:spPr>
        <a:xfrm>
          <a:off x="20383500" y="6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120476</xdr:rowOff>
    </xdr:from>
    <xdr:ext cx="469744" cy="259045"/>
    <xdr:sp macro="" textlink="">
      <xdr:nvSpPr>
        <xdr:cNvPr id="735" name="テキスト ボックス 734"/>
        <xdr:cNvSpPr txBox="1"/>
      </xdr:nvSpPr>
      <xdr:spPr>
        <a:xfrm>
          <a:off x="20199427" y="680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30</xdr:row>
      <xdr:rowOff>29417</xdr:rowOff>
    </xdr:from>
    <xdr:to>
      <xdr:col>28</xdr:col>
      <xdr:colOff>314325</xdr:colOff>
      <xdr:row>36</xdr:row>
      <xdr:rowOff>118408</xdr:rowOff>
    </xdr:to>
    <xdr:cxnSp macro="">
      <xdr:nvCxnSpPr>
        <xdr:cNvPr id="736" name="直線コネクタ 735"/>
        <xdr:cNvCxnSpPr/>
      </xdr:nvCxnSpPr>
      <xdr:spPr>
        <a:xfrm flipV="1">
          <a:off x="18656300" y="5172917"/>
          <a:ext cx="889000" cy="111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20565</xdr:rowOff>
    </xdr:from>
    <xdr:to>
      <xdr:col>28</xdr:col>
      <xdr:colOff>365125</xdr:colOff>
      <xdr:row>39</xdr:row>
      <xdr:rowOff>122165</xdr:rowOff>
    </xdr:to>
    <xdr:sp macro="" textlink="">
      <xdr:nvSpPr>
        <xdr:cNvPr id="737" name="フローチャート : 判断 736"/>
        <xdr:cNvSpPr/>
      </xdr:nvSpPr>
      <xdr:spPr>
        <a:xfrm>
          <a:off x="19494500" y="670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113292</xdr:rowOff>
    </xdr:from>
    <xdr:ext cx="469744" cy="259045"/>
    <xdr:sp macro="" textlink="">
      <xdr:nvSpPr>
        <xdr:cNvPr id="738" name="テキスト ボックス 737"/>
        <xdr:cNvSpPr txBox="1"/>
      </xdr:nvSpPr>
      <xdr:spPr>
        <a:xfrm>
          <a:off x="19310427" y="679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23896</xdr:rowOff>
    </xdr:from>
    <xdr:to>
      <xdr:col>27</xdr:col>
      <xdr:colOff>161925</xdr:colOff>
      <xdr:row>39</xdr:row>
      <xdr:rowOff>125496</xdr:rowOff>
    </xdr:to>
    <xdr:sp macro="" textlink="">
      <xdr:nvSpPr>
        <xdr:cNvPr id="739" name="フローチャート : 判断 738"/>
        <xdr:cNvSpPr/>
      </xdr:nvSpPr>
      <xdr:spPr>
        <a:xfrm>
          <a:off x="18605500" y="671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116623</xdr:rowOff>
    </xdr:from>
    <xdr:ext cx="469744" cy="259045"/>
    <xdr:sp macro="" textlink="">
      <xdr:nvSpPr>
        <xdr:cNvPr id="740" name="テキスト ボックス 739"/>
        <xdr:cNvSpPr txBox="1"/>
      </xdr:nvSpPr>
      <xdr:spPr>
        <a:xfrm>
          <a:off x="18421427" y="680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1" name="テキスト ボックス 74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2" name="テキスト ボックス 74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3" name="テキスト ボックス 74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4" name="テキスト ボックス 74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5" name="テキスト ボックス 74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124905</xdr:rowOff>
    </xdr:from>
    <xdr:to>
      <xdr:col>32</xdr:col>
      <xdr:colOff>238125</xdr:colOff>
      <xdr:row>39</xdr:row>
      <xdr:rowOff>55055</xdr:rowOff>
    </xdr:to>
    <xdr:sp macro="" textlink="">
      <xdr:nvSpPr>
        <xdr:cNvPr id="746" name="円/楕円 745"/>
        <xdr:cNvSpPr/>
      </xdr:nvSpPr>
      <xdr:spPr>
        <a:xfrm>
          <a:off x="22110700" y="664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154970</xdr:rowOff>
    </xdr:from>
    <xdr:ext cx="469744" cy="259045"/>
    <xdr:sp macro="" textlink="">
      <xdr:nvSpPr>
        <xdr:cNvPr id="747" name="投資及び出資金該当値テキスト"/>
        <xdr:cNvSpPr txBox="1"/>
      </xdr:nvSpPr>
      <xdr:spPr>
        <a:xfrm>
          <a:off x="22212300" y="649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5,795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128497</xdr:rowOff>
    </xdr:from>
    <xdr:to>
      <xdr:col>31</xdr:col>
      <xdr:colOff>85725</xdr:colOff>
      <xdr:row>39</xdr:row>
      <xdr:rowOff>58647</xdr:rowOff>
    </xdr:to>
    <xdr:sp macro="" textlink="">
      <xdr:nvSpPr>
        <xdr:cNvPr id="748" name="円/楕円 747"/>
        <xdr:cNvSpPr/>
      </xdr:nvSpPr>
      <xdr:spPr>
        <a:xfrm>
          <a:off x="21272500" y="664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75174</xdr:rowOff>
    </xdr:from>
    <xdr:ext cx="469744" cy="259045"/>
    <xdr:sp macro="" textlink="">
      <xdr:nvSpPr>
        <xdr:cNvPr id="749" name="テキスト ボックス 748"/>
        <xdr:cNvSpPr txBox="1"/>
      </xdr:nvSpPr>
      <xdr:spPr>
        <a:xfrm>
          <a:off x="21088427" y="641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5,575</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109000</xdr:rowOff>
    </xdr:from>
    <xdr:to>
      <xdr:col>29</xdr:col>
      <xdr:colOff>568325</xdr:colOff>
      <xdr:row>39</xdr:row>
      <xdr:rowOff>39150</xdr:rowOff>
    </xdr:to>
    <xdr:sp macro="" textlink="">
      <xdr:nvSpPr>
        <xdr:cNvPr id="750" name="円/楕円 749"/>
        <xdr:cNvSpPr/>
      </xdr:nvSpPr>
      <xdr:spPr>
        <a:xfrm>
          <a:off x="20383500" y="66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55677</xdr:rowOff>
    </xdr:from>
    <xdr:ext cx="469744" cy="259045"/>
    <xdr:sp macro="" textlink="">
      <xdr:nvSpPr>
        <xdr:cNvPr id="751" name="テキスト ボックス 750"/>
        <xdr:cNvSpPr txBox="1"/>
      </xdr:nvSpPr>
      <xdr:spPr>
        <a:xfrm>
          <a:off x="20199427" y="639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6,769</a:t>
          </a:r>
          <a:endParaRPr kumimoji="1" lang="ja-JP" altLang="en-US" sz="1000" b="1">
            <a:solidFill>
              <a:srgbClr val="FF0000"/>
            </a:solidFill>
            <a:latin typeface="ＭＳ Ｐゴシック"/>
          </a:endParaRPr>
        </a:p>
      </xdr:txBody>
    </xdr:sp>
    <xdr:clientData/>
  </xdr:oneCellAnchor>
  <xdr:twoCellAnchor>
    <xdr:from>
      <xdr:col>28</xdr:col>
      <xdr:colOff>263525</xdr:colOff>
      <xdr:row>29</xdr:row>
      <xdr:rowOff>150067</xdr:rowOff>
    </xdr:from>
    <xdr:to>
      <xdr:col>28</xdr:col>
      <xdr:colOff>365125</xdr:colOff>
      <xdr:row>30</xdr:row>
      <xdr:rowOff>80217</xdr:rowOff>
    </xdr:to>
    <xdr:sp macro="" textlink="">
      <xdr:nvSpPr>
        <xdr:cNvPr id="752" name="円/楕円 751"/>
        <xdr:cNvSpPr/>
      </xdr:nvSpPr>
      <xdr:spPr>
        <a:xfrm>
          <a:off x="19494500" y="512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28</xdr:row>
      <xdr:rowOff>96744</xdr:rowOff>
    </xdr:from>
    <xdr:ext cx="534377" cy="259045"/>
    <xdr:sp macro="" textlink="">
      <xdr:nvSpPr>
        <xdr:cNvPr id="753" name="テキスト ボックス 752"/>
        <xdr:cNvSpPr txBox="1"/>
      </xdr:nvSpPr>
      <xdr:spPr>
        <a:xfrm>
          <a:off x="19278111" y="489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98,754</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67608</xdr:rowOff>
    </xdr:from>
    <xdr:to>
      <xdr:col>27</xdr:col>
      <xdr:colOff>161925</xdr:colOff>
      <xdr:row>36</xdr:row>
      <xdr:rowOff>169208</xdr:rowOff>
    </xdr:to>
    <xdr:sp macro="" textlink="">
      <xdr:nvSpPr>
        <xdr:cNvPr id="754" name="円/楕円 753"/>
        <xdr:cNvSpPr/>
      </xdr:nvSpPr>
      <xdr:spPr>
        <a:xfrm>
          <a:off x="18605500" y="623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35</xdr:row>
      <xdr:rowOff>14285</xdr:rowOff>
    </xdr:from>
    <xdr:ext cx="534377" cy="259045"/>
    <xdr:sp macro="" textlink="">
      <xdr:nvSpPr>
        <xdr:cNvPr id="755" name="テキスト ボックス 754"/>
        <xdr:cNvSpPr txBox="1"/>
      </xdr:nvSpPr>
      <xdr:spPr>
        <a:xfrm>
          <a:off x="18389111" y="601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30,304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6" name="正方形/長方形 75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7" name="正方形/長方形 75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8" name="正方形/長方形 75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9" name="正方形/長方形 75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0" name="正方形/長方形 75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1" name="正方形/長方形 76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2" name="正方形/長方形 76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3" name="正方形/長方形 76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4" name="テキスト ボックス 76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5" name="直線コネクタ 76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6" name="直線コネクタ 76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7" name="テキスト ボックス 76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8" name="直線コネクタ 76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9" name="テキスト ボックス 76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0" name="直線コネクタ 76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71" name="テキスト ボックス 77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2" name="直線コネクタ 77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73" name="テキスト ボックス 77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4" name="直線コネクタ 77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5" name="テキスト ボックス 77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124269</xdr:rowOff>
    </xdr:from>
    <xdr:to>
      <xdr:col>32</xdr:col>
      <xdr:colOff>186689</xdr:colOff>
      <xdr:row>59</xdr:row>
      <xdr:rowOff>44450</xdr:rowOff>
    </xdr:to>
    <xdr:cxnSp macro="">
      <xdr:nvCxnSpPr>
        <xdr:cNvPr id="779" name="直線コネクタ 778"/>
        <xdr:cNvCxnSpPr/>
      </xdr:nvCxnSpPr>
      <xdr:spPr>
        <a:xfrm flipV="1">
          <a:off x="22159595" y="8696769"/>
          <a:ext cx="1269" cy="1463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80"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1" name="直線コネクタ 78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70946</xdr:rowOff>
    </xdr:from>
    <xdr:ext cx="534377" cy="259045"/>
    <xdr:sp macro="" textlink="">
      <xdr:nvSpPr>
        <xdr:cNvPr id="782" name="貸付金最大値テキスト"/>
        <xdr:cNvSpPr txBox="1"/>
      </xdr:nvSpPr>
      <xdr:spPr>
        <a:xfrm>
          <a:off x="22212300" y="847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38,405</a:t>
          </a:r>
          <a:endParaRPr kumimoji="1" lang="ja-JP" altLang="en-US" sz="1000" b="1">
            <a:latin typeface="ＭＳ Ｐゴシック"/>
          </a:endParaRPr>
        </a:p>
      </xdr:txBody>
    </xdr:sp>
    <xdr:clientData/>
  </xdr:oneCellAnchor>
  <xdr:twoCellAnchor>
    <xdr:from>
      <xdr:col>32</xdr:col>
      <xdr:colOff>98425</xdr:colOff>
      <xdr:row>50</xdr:row>
      <xdr:rowOff>124269</xdr:rowOff>
    </xdr:from>
    <xdr:to>
      <xdr:col>32</xdr:col>
      <xdr:colOff>276225</xdr:colOff>
      <xdr:row>50</xdr:row>
      <xdr:rowOff>124269</xdr:rowOff>
    </xdr:to>
    <xdr:cxnSp macro="">
      <xdr:nvCxnSpPr>
        <xdr:cNvPr id="783" name="直線コネクタ 782"/>
        <xdr:cNvCxnSpPr/>
      </xdr:nvCxnSpPr>
      <xdr:spPr>
        <a:xfrm>
          <a:off x="22072600" y="869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36906</xdr:rowOff>
    </xdr:from>
    <xdr:to>
      <xdr:col>32</xdr:col>
      <xdr:colOff>187325</xdr:colOff>
      <xdr:row>59</xdr:row>
      <xdr:rowOff>39535</xdr:rowOff>
    </xdr:to>
    <xdr:cxnSp macro="">
      <xdr:nvCxnSpPr>
        <xdr:cNvPr id="784" name="直線コネクタ 783"/>
        <xdr:cNvCxnSpPr/>
      </xdr:nvCxnSpPr>
      <xdr:spPr>
        <a:xfrm>
          <a:off x="21323300" y="10152456"/>
          <a:ext cx="8382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131246</xdr:rowOff>
    </xdr:from>
    <xdr:ext cx="469744" cy="259045"/>
    <xdr:sp macro="" textlink="">
      <xdr:nvSpPr>
        <xdr:cNvPr id="785" name="貸付金平均値テキスト"/>
        <xdr:cNvSpPr txBox="1"/>
      </xdr:nvSpPr>
      <xdr:spPr>
        <a:xfrm>
          <a:off x="22212300" y="9732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108369</xdr:rowOff>
    </xdr:from>
    <xdr:to>
      <xdr:col>32</xdr:col>
      <xdr:colOff>238125</xdr:colOff>
      <xdr:row>58</xdr:row>
      <xdr:rowOff>38519</xdr:rowOff>
    </xdr:to>
    <xdr:sp macro="" textlink="">
      <xdr:nvSpPr>
        <xdr:cNvPr id="786" name="フローチャート : 判断 785"/>
        <xdr:cNvSpPr/>
      </xdr:nvSpPr>
      <xdr:spPr>
        <a:xfrm>
          <a:off x="221107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165227</xdr:rowOff>
    </xdr:from>
    <xdr:to>
      <xdr:col>31</xdr:col>
      <xdr:colOff>34925</xdr:colOff>
      <xdr:row>59</xdr:row>
      <xdr:rowOff>36906</xdr:rowOff>
    </xdr:to>
    <xdr:cxnSp macro="">
      <xdr:nvCxnSpPr>
        <xdr:cNvPr id="787" name="直線コネクタ 786"/>
        <xdr:cNvCxnSpPr/>
      </xdr:nvCxnSpPr>
      <xdr:spPr>
        <a:xfrm>
          <a:off x="20434300" y="10109327"/>
          <a:ext cx="889000" cy="4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87490</xdr:rowOff>
    </xdr:from>
    <xdr:to>
      <xdr:col>31</xdr:col>
      <xdr:colOff>85725</xdr:colOff>
      <xdr:row>58</xdr:row>
      <xdr:rowOff>17640</xdr:rowOff>
    </xdr:to>
    <xdr:sp macro="" textlink="">
      <xdr:nvSpPr>
        <xdr:cNvPr id="788" name="フローチャート : 判断 787"/>
        <xdr:cNvSpPr/>
      </xdr:nvSpPr>
      <xdr:spPr>
        <a:xfrm>
          <a:off x="21272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34167</xdr:rowOff>
    </xdr:from>
    <xdr:ext cx="469744" cy="259045"/>
    <xdr:sp macro="" textlink="">
      <xdr:nvSpPr>
        <xdr:cNvPr id="789" name="テキスト ボックス 788"/>
        <xdr:cNvSpPr txBox="1"/>
      </xdr:nvSpPr>
      <xdr:spPr>
        <a:xfrm>
          <a:off x="21088427"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165227</xdr:rowOff>
    </xdr:from>
    <xdr:to>
      <xdr:col>29</xdr:col>
      <xdr:colOff>517525</xdr:colOff>
      <xdr:row>58</xdr:row>
      <xdr:rowOff>166598</xdr:rowOff>
    </xdr:to>
    <xdr:cxnSp macro="">
      <xdr:nvCxnSpPr>
        <xdr:cNvPr id="790" name="直線コネクタ 789"/>
        <xdr:cNvCxnSpPr/>
      </xdr:nvCxnSpPr>
      <xdr:spPr>
        <a:xfrm flipV="1">
          <a:off x="19545300" y="10109327"/>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162090</xdr:rowOff>
    </xdr:from>
    <xdr:to>
      <xdr:col>29</xdr:col>
      <xdr:colOff>568325</xdr:colOff>
      <xdr:row>58</xdr:row>
      <xdr:rowOff>92240</xdr:rowOff>
    </xdr:to>
    <xdr:sp macro="" textlink="">
      <xdr:nvSpPr>
        <xdr:cNvPr id="791" name="フローチャート : 判断 790"/>
        <xdr:cNvSpPr/>
      </xdr:nvSpPr>
      <xdr:spPr>
        <a:xfrm>
          <a:off x="20383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108767</xdr:rowOff>
    </xdr:from>
    <xdr:ext cx="469744" cy="259045"/>
    <xdr:sp macro="" textlink="">
      <xdr:nvSpPr>
        <xdr:cNvPr id="792" name="テキスト ボックス 791"/>
        <xdr:cNvSpPr txBox="1"/>
      </xdr:nvSpPr>
      <xdr:spPr>
        <a:xfrm>
          <a:off x="20199427"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166598</xdr:rowOff>
    </xdr:from>
    <xdr:to>
      <xdr:col>28</xdr:col>
      <xdr:colOff>314325</xdr:colOff>
      <xdr:row>58</xdr:row>
      <xdr:rowOff>166904</xdr:rowOff>
    </xdr:to>
    <xdr:cxnSp macro="">
      <xdr:nvCxnSpPr>
        <xdr:cNvPr id="793" name="直線コネクタ 792"/>
        <xdr:cNvCxnSpPr/>
      </xdr:nvCxnSpPr>
      <xdr:spPr>
        <a:xfrm flipV="1">
          <a:off x="18656300" y="10110698"/>
          <a:ext cx="8890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91377</xdr:rowOff>
    </xdr:from>
    <xdr:to>
      <xdr:col>28</xdr:col>
      <xdr:colOff>365125</xdr:colOff>
      <xdr:row>58</xdr:row>
      <xdr:rowOff>21527</xdr:rowOff>
    </xdr:to>
    <xdr:sp macro="" textlink="">
      <xdr:nvSpPr>
        <xdr:cNvPr id="794" name="フローチャート : 判断 793"/>
        <xdr:cNvSpPr/>
      </xdr:nvSpPr>
      <xdr:spPr>
        <a:xfrm>
          <a:off x="19494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38054</xdr:rowOff>
    </xdr:from>
    <xdr:ext cx="469744" cy="259045"/>
    <xdr:sp macro="" textlink="">
      <xdr:nvSpPr>
        <xdr:cNvPr id="795" name="テキスト ボックス 794"/>
        <xdr:cNvSpPr txBox="1"/>
      </xdr:nvSpPr>
      <xdr:spPr>
        <a:xfrm>
          <a:off x="19310427"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96444</xdr:rowOff>
    </xdr:from>
    <xdr:to>
      <xdr:col>27</xdr:col>
      <xdr:colOff>161925</xdr:colOff>
      <xdr:row>58</xdr:row>
      <xdr:rowOff>26594</xdr:rowOff>
    </xdr:to>
    <xdr:sp macro="" textlink="">
      <xdr:nvSpPr>
        <xdr:cNvPr id="796" name="フローチャート : 判断 795"/>
        <xdr:cNvSpPr/>
      </xdr:nvSpPr>
      <xdr:spPr>
        <a:xfrm>
          <a:off x="18605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43121</xdr:rowOff>
    </xdr:from>
    <xdr:ext cx="469744" cy="259045"/>
    <xdr:sp macro="" textlink="">
      <xdr:nvSpPr>
        <xdr:cNvPr id="797" name="テキスト ボックス 796"/>
        <xdr:cNvSpPr txBox="1"/>
      </xdr:nvSpPr>
      <xdr:spPr>
        <a:xfrm>
          <a:off x="18421427" y="964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160185</xdr:rowOff>
    </xdr:from>
    <xdr:to>
      <xdr:col>32</xdr:col>
      <xdr:colOff>238125</xdr:colOff>
      <xdr:row>59</xdr:row>
      <xdr:rowOff>90335</xdr:rowOff>
    </xdr:to>
    <xdr:sp macro="" textlink="">
      <xdr:nvSpPr>
        <xdr:cNvPr id="803" name="円/楕円 802"/>
        <xdr:cNvSpPr/>
      </xdr:nvSpPr>
      <xdr:spPr>
        <a:xfrm>
          <a:off x="22110700" y="1010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75112</xdr:rowOff>
    </xdr:from>
    <xdr:ext cx="378565" cy="259045"/>
    <xdr:sp macro="" textlink="">
      <xdr:nvSpPr>
        <xdr:cNvPr id="804" name="貸付金該当値テキスト"/>
        <xdr:cNvSpPr txBox="1"/>
      </xdr:nvSpPr>
      <xdr:spPr>
        <a:xfrm>
          <a:off x="22212300" y="100192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157556</xdr:rowOff>
    </xdr:from>
    <xdr:to>
      <xdr:col>31</xdr:col>
      <xdr:colOff>85725</xdr:colOff>
      <xdr:row>59</xdr:row>
      <xdr:rowOff>87706</xdr:rowOff>
    </xdr:to>
    <xdr:sp macro="" textlink="">
      <xdr:nvSpPr>
        <xdr:cNvPr id="805" name="円/楕円 804"/>
        <xdr:cNvSpPr/>
      </xdr:nvSpPr>
      <xdr:spPr>
        <a:xfrm>
          <a:off x="21272500" y="1010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78833</xdr:rowOff>
    </xdr:from>
    <xdr:ext cx="378565" cy="259045"/>
    <xdr:sp macro="" textlink="">
      <xdr:nvSpPr>
        <xdr:cNvPr id="806" name="テキスト ボックス 805"/>
        <xdr:cNvSpPr txBox="1"/>
      </xdr:nvSpPr>
      <xdr:spPr>
        <a:xfrm>
          <a:off x="21134017" y="10194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114427</xdr:rowOff>
    </xdr:from>
    <xdr:to>
      <xdr:col>29</xdr:col>
      <xdr:colOff>568325</xdr:colOff>
      <xdr:row>59</xdr:row>
      <xdr:rowOff>44577</xdr:rowOff>
    </xdr:to>
    <xdr:sp macro="" textlink="">
      <xdr:nvSpPr>
        <xdr:cNvPr id="807" name="円/楕円 806"/>
        <xdr:cNvSpPr/>
      </xdr:nvSpPr>
      <xdr:spPr>
        <a:xfrm>
          <a:off x="20383500" y="1005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35704</xdr:rowOff>
    </xdr:from>
    <xdr:ext cx="469744" cy="259045"/>
    <xdr:sp macro="" textlink="">
      <xdr:nvSpPr>
        <xdr:cNvPr id="808" name="テキスト ボックス 807"/>
        <xdr:cNvSpPr txBox="1"/>
      </xdr:nvSpPr>
      <xdr:spPr>
        <a:xfrm>
          <a:off x="20199427" y="10151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115798</xdr:rowOff>
    </xdr:from>
    <xdr:to>
      <xdr:col>28</xdr:col>
      <xdr:colOff>365125</xdr:colOff>
      <xdr:row>59</xdr:row>
      <xdr:rowOff>45948</xdr:rowOff>
    </xdr:to>
    <xdr:sp macro="" textlink="">
      <xdr:nvSpPr>
        <xdr:cNvPr id="809" name="円/楕円 808"/>
        <xdr:cNvSpPr/>
      </xdr:nvSpPr>
      <xdr:spPr>
        <a:xfrm>
          <a:off x="19494500" y="1005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37075</xdr:rowOff>
    </xdr:from>
    <xdr:ext cx="469744" cy="259045"/>
    <xdr:sp macro="" textlink="">
      <xdr:nvSpPr>
        <xdr:cNvPr id="810" name="テキスト ボックス 809"/>
        <xdr:cNvSpPr txBox="1"/>
      </xdr:nvSpPr>
      <xdr:spPr>
        <a:xfrm>
          <a:off x="19310427" y="10152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116104</xdr:rowOff>
    </xdr:from>
    <xdr:to>
      <xdr:col>27</xdr:col>
      <xdr:colOff>161925</xdr:colOff>
      <xdr:row>59</xdr:row>
      <xdr:rowOff>46254</xdr:rowOff>
    </xdr:to>
    <xdr:sp macro="" textlink="">
      <xdr:nvSpPr>
        <xdr:cNvPr id="811" name="円/楕円 810"/>
        <xdr:cNvSpPr/>
      </xdr:nvSpPr>
      <xdr:spPr>
        <a:xfrm>
          <a:off x="18605500" y="1006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37381</xdr:rowOff>
    </xdr:from>
    <xdr:ext cx="469744" cy="259045"/>
    <xdr:sp macro="" textlink="">
      <xdr:nvSpPr>
        <xdr:cNvPr id="812" name="テキスト ボックス 811"/>
        <xdr:cNvSpPr txBox="1"/>
      </xdr:nvSpPr>
      <xdr:spPr>
        <a:xfrm>
          <a:off x="18421427" y="10152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50,462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4" name="直線コネクタ 82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5" name="テキスト ボックス 82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6" name="直線コネクタ 82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7" name="テキスト ボックス 82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8" name="直線コネクタ 82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9" name="テキスト ボックス 82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0" name="直線コネクタ 82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1" name="テキスト ボックス 83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2" name="直線コネクタ 83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3" name="テキスト ボックス 83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144120</xdr:rowOff>
    </xdr:from>
    <xdr:to>
      <xdr:col>32</xdr:col>
      <xdr:colOff>186689</xdr:colOff>
      <xdr:row>78</xdr:row>
      <xdr:rowOff>120898</xdr:rowOff>
    </xdr:to>
    <xdr:cxnSp macro="">
      <xdr:nvCxnSpPr>
        <xdr:cNvPr id="837" name="直線コネクタ 836"/>
        <xdr:cNvCxnSpPr/>
      </xdr:nvCxnSpPr>
      <xdr:spPr>
        <a:xfrm flipV="1">
          <a:off x="22159595" y="12317070"/>
          <a:ext cx="1269" cy="117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124725</xdr:rowOff>
    </xdr:from>
    <xdr:ext cx="534377" cy="259045"/>
    <xdr:sp macro="" textlink="">
      <xdr:nvSpPr>
        <xdr:cNvPr id="838" name="繰出金最小値テキスト"/>
        <xdr:cNvSpPr txBox="1"/>
      </xdr:nvSpPr>
      <xdr:spPr>
        <a:xfrm>
          <a:off x="22212300" y="1349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24,987</a:t>
          </a:r>
          <a:endParaRPr kumimoji="1" lang="ja-JP" altLang="en-US" sz="1000" b="1">
            <a:latin typeface="ＭＳ Ｐゴシック"/>
          </a:endParaRPr>
        </a:p>
      </xdr:txBody>
    </xdr:sp>
    <xdr:clientData/>
  </xdr:oneCellAnchor>
  <xdr:twoCellAnchor>
    <xdr:from>
      <xdr:col>32</xdr:col>
      <xdr:colOff>98425</xdr:colOff>
      <xdr:row>78</xdr:row>
      <xdr:rowOff>120898</xdr:rowOff>
    </xdr:from>
    <xdr:to>
      <xdr:col>32</xdr:col>
      <xdr:colOff>276225</xdr:colOff>
      <xdr:row>78</xdr:row>
      <xdr:rowOff>120898</xdr:rowOff>
    </xdr:to>
    <xdr:cxnSp macro="">
      <xdr:nvCxnSpPr>
        <xdr:cNvPr id="839" name="直線コネクタ 838"/>
        <xdr:cNvCxnSpPr/>
      </xdr:nvCxnSpPr>
      <xdr:spPr>
        <a:xfrm>
          <a:off x="22072600" y="1349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90797</xdr:rowOff>
    </xdr:from>
    <xdr:ext cx="534377" cy="259045"/>
    <xdr:sp macro="" textlink="">
      <xdr:nvSpPr>
        <xdr:cNvPr id="840" name="繰出金最大値テキスト"/>
        <xdr:cNvSpPr txBox="1"/>
      </xdr:nvSpPr>
      <xdr:spPr>
        <a:xfrm>
          <a:off x="22212300" y="1209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86,768</a:t>
          </a:r>
          <a:endParaRPr kumimoji="1" lang="ja-JP" altLang="en-US" sz="1000" b="1">
            <a:latin typeface="ＭＳ Ｐゴシック"/>
          </a:endParaRPr>
        </a:p>
      </xdr:txBody>
    </xdr:sp>
    <xdr:clientData/>
  </xdr:oneCellAnchor>
  <xdr:twoCellAnchor>
    <xdr:from>
      <xdr:col>32</xdr:col>
      <xdr:colOff>98425</xdr:colOff>
      <xdr:row>71</xdr:row>
      <xdr:rowOff>144120</xdr:rowOff>
    </xdr:from>
    <xdr:to>
      <xdr:col>32</xdr:col>
      <xdr:colOff>276225</xdr:colOff>
      <xdr:row>71</xdr:row>
      <xdr:rowOff>144120</xdr:rowOff>
    </xdr:to>
    <xdr:cxnSp macro="">
      <xdr:nvCxnSpPr>
        <xdr:cNvPr id="841" name="直線コネクタ 840"/>
        <xdr:cNvCxnSpPr/>
      </xdr:nvCxnSpPr>
      <xdr:spPr>
        <a:xfrm>
          <a:off x="22072600" y="1231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82302</xdr:rowOff>
    </xdr:from>
    <xdr:to>
      <xdr:col>32</xdr:col>
      <xdr:colOff>187325</xdr:colOff>
      <xdr:row>76</xdr:row>
      <xdr:rowOff>103924</xdr:rowOff>
    </xdr:to>
    <xdr:cxnSp macro="">
      <xdr:nvCxnSpPr>
        <xdr:cNvPr id="842" name="直線コネクタ 841"/>
        <xdr:cNvCxnSpPr/>
      </xdr:nvCxnSpPr>
      <xdr:spPr>
        <a:xfrm>
          <a:off x="21323300" y="13112502"/>
          <a:ext cx="838200" cy="2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117606</xdr:rowOff>
    </xdr:from>
    <xdr:ext cx="534377" cy="259045"/>
    <xdr:sp macro="" textlink="">
      <xdr:nvSpPr>
        <xdr:cNvPr id="843" name="繰出金平均値テキスト"/>
        <xdr:cNvSpPr txBox="1"/>
      </xdr:nvSpPr>
      <xdr:spPr>
        <a:xfrm>
          <a:off x="22212300" y="12804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50,694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94729</xdr:rowOff>
    </xdr:from>
    <xdr:to>
      <xdr:col>32</xdr:col>
      <xdr:colOff>238125</xdr:colOff>
      <xdr:row>76</xdr:row>
      <xdr:rowOff>24879</xdr:rowOff>
    </xdr:to>
    <xdr:sp macro="" textlink="">
      <xdr:nvSpPr>
        <xdr:cNvPr id="844" name="フローチャート : 判断 843"/>
        <xdr:cNvSpPr/>
      </xdr:nvSpPr>
      <xdr:spPr>
        <a:xfrm>
          <a:off x="221107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82302</xdr:rowOff>
    </xdr:from>
    <xdr:to>
      <xdr:col>31</xdr:col>
      <xdr:colOff>34925</xdr:colOff>
      <xdr:row>76</xdr:row>
      <xdr:rowOff>145910</xdr:rowOff>
    </xdr:to>
    <xdr:cxnSp macro="">
      <xdr:nvCxnSpPr>
        <xdr:cNvPr id="845" name="直線コネクタ 844"/>
        <xdr:cNvCxnSpPr/>
      </xdr:nvCxnSpPr>
      <xdr:spPr>
        <a:xfrm flipV="1">
          <a:off x="20434300" y="13112502"/>
          <a:ext cx="889000" cy="63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78289</xdr:rowOff>
    </xdr:from>
    <xdr:to>
      <xdr:col>31</xdr:col>
      <xdr:colOff>85725</xdr:colOff>
      <xdr:row>76</xdr:row>
      <xdr:rowOff>8440</xdr:rowOff>
    </xdr:to>
    <xdr:sp macro="" textlink="">
      <xdr:nvSpPr>
        <xdr:cNvPr id="846" name="フローチャート : 判断 845"/>
        <xdr:cNvSpPr/>
      </xdr:nvSpPr>
      <xdr:spPr>
        <a:xfrm>
          <a:off x="21272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24966</xdr:rowOff>
    </xdr:from>
    <xdr:ext cx="534377" cy="259045"/>
    <xdr:sp macro="" textlink="">
      <xdr:nvSpPr>
        <xdr:cNvPr id="847" name="テキスト ボックス 846"/>
        <xdr:cNvSpPr txBox="1"/>
      </xdr:nvSpPr>
      <xdr:spPr>
        <a:xfrm>
          <a:off x="21056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145910</xdr:rowOff>
    </xdr:from>
    <xdr:to>
      <xdr:col>29</xdr:col>
      <xdr:colOff>517525</xdr:colOff>
      <xdr:row>77</xdr:row>
      <xdr:rowOff>19819</xdr:rowOff>
    </xdr:to>
    <xdr:cxnSp macro="">
      <xdr:nvCxnSpPr>
        <xdr:cNvPr id="848" name="直線コネクタ 847"/>
        <xdr:cNvCxnSpPr/>
      </xdr:nvCxnSpPr>
      <xdr:spPr>
        <a:xfrm flipV="1">
          <a:off x="19545300" y="13176110"/>
          <a:ext cx="889000" cy="4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75088</xdr:rowOff>
    </xdr:from>
    <xdr:to>
      <xdr:col>29</xdr:col>
      <xdr:colOff>568325</xdr:colOff>
      <xdr:row>77</xdr:row>
      <xdr:rowOff>5238</xdr:rowOff>
    </xdr:to>
    <xdr:sp macro="" textlink="">
      <xdr:nvSpPr>
        <xdr:cNvPr id="849" name="フローチャート : 判断 848"/>
        <xdr:cNvSpPr/>
      </xdr:nvSpPr>
      <xdr:spPr>
        <a:xfrm>
          <a:off x="20383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21765</xdr:rowOff>
    </xdr:from>
    <xdr:ext cx="534377" cy="259045"/>
    <xdr:sp macro="" textlink="">
      <xdr:nvSpPr>
        <xdr:cNvPr id="850" name="テキスト ボックス 849"/>
        <xdr:cNvSpPr txBox="1"/>
      </xdr:nvSpPr>
      <xdr:spPr>
        <a:xfrm>
          <a:off x="20167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166122</xdr:rowOff>
    </xdr:from>
    <xdr:to>
      <xdr:col>28</xdr:col>
      <xdr:colOff>314325</xdr:colOff>
      <xdr:row>77</xdr:row>
      <xdr:rowOff>19819</xdr:rowOff>
    </xdr:to>
    <xdr:cxnSp macro="">
      <xdr:nvCxnSpPr>
        <xdr:cNvPr id="851" name="直線コネクタ 850"/>
        <xdr:cNvCxnSpPr/>
      </xdr:nvCxnSpPr>
      <xdr:spPr>
        <a:xfrm>
          <a:off x="18656300" y="13196322"/>
          <a:ext cx="889000" cy="2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101530</xdr:rowOff>
    </xdr:from>
    <xdr:to>
      <xdr:col>28</xdr:col>
      <xdr:colOff>365125</xdr:colOff>
      <xdr:row>77</xdr:row>
      <xdr:rowOff>31680</xdr:rowOff>
    </xdr:to>
    <xdr:sp macro="" textlink="">
      <xdr:nvSpPr>
        <xdr:cNvPr id="852" name="フローチャート : 判断 851"/>
        <xdr:cNvSpPr/>
      </xdr:nvSpPr>
      <xdr:spPr>
        <a:xfrm>
          <a:off x="19494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48207</xdr:rowOff>
    </xdr:from>
    <xdr:ext cx="534377" cy="259045"/>
    <xdr:sp macro="" textlink="">
      <xdr:nvSpPr>
        <xdr:cNvPr id="853" name="テキスト ボックス 852"/>
        <xdr:cNvSpPr txBox="1"/>
      </xdr:nvSpPr>
      <xdr:spPr>
        <a:xfrm>
          <a:off x="19278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109322</xdr:rowOff>
    </xdr:from>
    <xdr:to>
      <xdr:col>27</xdr:col>
      <xdr:colOff>161925</xdr:colOff>
      <xdr:row>77</xdr:row>
      <xdr:rowOff>39472</xdr:rowOff>
    </xdr:to>
    <xdr:sp macro="" textlink="">
      <xdr:nvSpPr>
        <xdr:cNvPr id="854" name="フローチャート : 判断 853"/>
        <xdr:cNvSpPr/>
      </xdr:nvSpPr>
      <xdr:spPr>
        <a:xfrm>
          <a:off x="18605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55998</xdr:rowOff>
    </xdr:from>
    <xdr:ext cx="534377" cy="259045"/>
    <xdr:sp macro="" textlink="">
      <xdr:nvSpPr>
        <xdr:cNvPr id="855" name="テキスト ボックス 854"/>
        <xdr:cNvSpPr txBox="1"/>
      </xdr:nvSpPr>
      <xdr:spPr>
        <a:xfrm>
          <a:off x="18389111" y="1291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53124</xdr:rowOff>
    </xdr:from>
    <xdr:to>
      <xdr:col>32</xdr:col>
      <xdr:colOff>238125</xdr:colOff>
      <xdr:row>76</xdr:row>
      <xdr:rowOff>154724</xdr:rowOff>
    </xdr:to>
    <xdr:sp macro="" textlink="">
      <xdr:nvSpPr>
        <xdr:cNvPr id="861" name="円/楕円 860"/>
        <xdr:cNvSpPr/>
      </xdr:nvSpPr>
      <xdr:spPr>
        <a:xfrm>
          <a:off x="22110700" y="1308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31551</xdr:rowOff>
    </xdr:from>
    <xdr:ext cx="534377" cy="259045"/>
    <xdr:sp macro="" textlink="">
      <xdr:nvSpPr>
        <xdr:cNvPr id="862" name="繰出金該当値テキスト"/>
        <xdr:cNvSpPr txBox="1"/>
      </xdr:nvSpPr>
      <xdr:spPr>
        <a:xfrm>
          <a:off x="22212300" y="1306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43,878</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31502</xdr:rowOff>
    </xdr:from>
    <xdr:to>
      <xdr:col>31</xdr:col>
      <xdr:colOff>85725</xdr:colOff>
      <xdr:row>76</xdr:row>
      <xdr:rowOff>133102</xdr:rowOff>
    </xdr:to>
    <xdr:sp macro="" textlink="">
      <xdr:nvSpPr>
        <xdr:cNvPr id="863" name="円/楕円 862"/>
        <xdr:cNvSpPr/>
      </xdr:nvSpPr>
      <xdr:spPr>
        <a:xfrm>
          <a:off x="21272500" y="1306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124229</xdr:rowOff>
    </xdr:from>
    <xdr:ext cx="534377" cy="259045"/>
    <xdr:sp macro="" textlink="">
      <xdr:nvSpPr>
        <xdr:cNvPr id="864" name="テキスト ボックス 863"/>
        <xdr:cNvSpPr txBox="1"/>
      </xdr:nvSpPr>
      <xdr:spPr>
        <a:xfrm>
          <a:off x="21056111" y="1315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45,013</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95110</xdr:rowOff>
    </xdr:from>
    <xdr:to>
      <xdr:col>29</xdr:col>
      <xdr:colOff>568325</xdr:colOff>
      <xdr:row>77</xdr:row>
      <xdr:rowOff>25260</xdr:rowOff>
    </xdr:to>
    <xdr:sp macro="" textlink="">
      <xdr:nvSpPr>
        <xdr:cNvPr id="865" name="円/楕円 864"/>
        <xdr:cNvSpPr/>
      </xdr:nvSpPr>
      <xdr:spPr>
        <a:xfrm>
          <a:off x="20383500" y="1312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16387</xdr:rowOff>
    </xdr:from>
    <xdr:ext cx="534377" cy="259045"/>
    <xdr:sp macro="" textlink="">
      <xdr:nvSpPr>
        <xdr:cNvPr id="866" name="テキスト ボックス 865"/>
        <xdr:cNvSpPr txBox="1"/>
      </xdr:nvSpPr>
      <xdr:spPr>
        <a:xfrm>
          <a:off x="20167111" y="1321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41,674</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140469</xdr:rowOff>
    </xdr:from>
    <xdr:to>
      <xdr:col>28</xdr:col>
      <xdr:colOff>365125</xdr:colOff>
      <xdr:row>77</xdr:row>
      <xdr:rowOff>70619</xdr:rowOff>
    </xdr:to>
    <xdr:sp macro="" textlink="">
      <xdr:nvSpPr>
        <xdr:cNvPr id="867" name="円/楕円 866"/>
        <xdr:cNvSpPr/>
      </xdr:nvSpPr>
      <xdr:spPr>
        <a:xfrm>
          <a:off x="19494500" y="1317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61746</xdr:rowOff>
    </xdr:from>
    <xdr:ext cx="534377" cy="259045"/>
    <xdr:sp macro="" textlink="">
      <xdr:nvSpPr>
        <xdr:cNvPr id="868" name="テキスト ボックス 867"/>
        <xdr:cNvSpPr txBox="1"/>
      </xdr:nvSpPr>
      <xdr:spPr>
        <a:xfrm>
          <a:off x="19278111" y="1326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39,293</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115322</xdr:rowOff>
    </xdr:from>
    <xdr:to>
      <xdr:col>27</xdr:col>
      <xdr:colOff>161925</xdr:colOff>
      <xdr:row>77</xdr:row>
      <xdr:rowOff>45472</xdr:rowOff>
    </xdr:to>
    <xdr:sp macro="" textlink="">
      <xdr:nvSpPr>
        <xdr:cNvPr id="869" name="円/楕円 868"/>
        <xdr:cNvSpPr/>
      </xdr:nvSpPr>
      <xdr:spPr>
        <a:xfrm>
          <a:off x="18605500" y="1314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36599</xdr:rowOff>
    </xdr:from>
    <xdr:ext cx="534377" cy="259045"/>
    <xdr:sp macro="" textlink="">
      <xdr:nvSpPr>
        <xdr:cNvPr id="870" name="テキスト ボックス 869"/>
        <xdr:cNvSpPr txBox="1"/>
      </xdr:nvSpPr>
      <xdr:spPr>
        <a:xfrm>
          <a:off x="18389111" y="1323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40,613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3" name="フローチャート :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5" name="フローチャート :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6" name="テキスト ボックス 89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8" name="フローチャート :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9" name="テキスト ボックス 89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1" name="フローチャート :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2" name="テキスト ボックス 90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フローチャート :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4" name="テキスト ボックス 90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0" name="円/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2" name="円/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3" name="テキスト ボックス 91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4" name="円/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5" name="テキスト ボックス 91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6" name="円/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7" name="テキスト ボックス 91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8" name="円/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9" name="テキスト ボックス 91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住民一人当たりのコストが最も高いのは扶助費（一人当たり</a:t>
          </a:r>
          <a:r>
            <a:rPr kumimoji="1" lang="en-US" altLang="ja-JP" sz="1300">
              <a:latin typeface="ＭＳ Ｐゴシック"/>
            </a:rPr>
            <a:t>141,020</a:t>
          </a:r>
          <a:r>
            <a:rPr kumimoji="1" lang="ja-JP" altLang="en-US" sz="1300">
              <a:latin typeface="ＭＳ Ｐゴシック"/>
            </a:rPr>
            <a:t>円）であり、類似団体平均（一人当たり</a:t>
          </a:r>
          <a:r>
            <a:rPr kumimoji="1" lang="en-US" altLang="ja-JP" sz="1300">
              <a:latin typeface="ＭＳ Ｐゴシック"/>
            </a:rPr>
            <a:t>93,855</a:t>
          </a:r>
          <a:r>
            <a:rPr kumimoji="1" lang="ja-JP" altLang="en-US" sz="1300">
              <a:latin typeface="ＭＳ Ｐゴシック"/>
            </a:rPr>
            <a:t>円）を大幅に上回っている。生活保護費の増加や障害福祉サービス費の増加によるもののほか、臨時福祉給付金も含まれているため、大幅な増額（前年比</a:t>
          </a:r>
          <a:r>
            <a:rPr kumimoji="1" lang="en-US" altLang="ja-JP" sz="1300">
              <a:latin typeface="ＭＳ Ｐゴシック"/>
            </a:rPr>
            <a:t>12,490</a:t>
          </a:r>
          <a:r>
            <a:rPr kumimoji="1" lang="ja-JP" altLang="en-US" sz="1300">
              <a:latin typeface="ＭＳ Ｐゴシック"/>
            </a:rPr>
            <a:t>円）となっている。</a:t>
          </a:r>
          <a:endParaRPr kumimoji="1" lang="en-US" altLang="ja-JP" sz="1300">
            <a:latin typeface="ＭＳ Ｐゴシック"/>
          </a:endParaRPr>
        </a:p>
        <a:p>
          <a:r>
            <a:rPr kumimoji="1" lang="ja-JP" altLang="en-US" sz="1300">
              <a:latin typeface="ＭＳ Ｐゴシック"/>
            </a:rPr>
            <a:t>また、公債費についても住民一人当たりのコストが</a:t>
          </a:r>
          <a:r>
            <a:rPr kumimoji="1" lang="en-US" altLang="ja-JP" sz="1300">
              <a:latin typeface="ＭＳ Ｐゴシック"/>
            </a:rPr>
            <a:t>82,264</a:t>
          </a:r>
          <a:r>
            <a:rPr kumimoji="1" lang="ja-JP" altLang="en-US" sz="1300">
              <a:latin typeface="ＭＳ Ｐゴシック"/>
            </a:rPr>
            <a:t>円と、類似団体平均（</a:t>
          </a:r>
          <a:r>
            <a:rPr kumimoji="1" lang="en-US" altLang="ja-JP" sz="1300">
              <a:latin typeface="ＭＳ Ｐゴシック"/>
            </a:rPr>
            <a:t>55,391</a:t>
          </a:r>
          <a:r>
            <a:rPr kumimoji="1" lang="ja-JP" altLang="en-US" sz="1300">
              <a:latin typeface="ＭＳ Ｐゴシック"/>
            </a:rPr>
            <a:t>円）を大幅に上回っている。現在、市役所新庁舎建設などの大型事業を行っているところであり、今後も高い水準で推移していくものと予想されるため、市債の新規発行にあたっては、普通交付税算入率の大きいものを活用するとともに、新規の建設事業を厳選し、市債の新規発行を最小限に抑制していくことが必要である。</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青森県五所川原市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56,575
56,484
404.18
31,716,379
30,919,122
743,759
16,893,939
52,192,759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141.2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33630</xdr:rowOff>
    </xdr:from>
    <xdr:to>
      <xdr:col>6</xdr:col>
      <xdr:colOff>510540</xdr:colOff>
      <xdr:row>37</xdr:row>
      <xdr:rowOff>43688</xdr:rowOff>
    </xdr:to>
    <xdr:cxnSp macro="">
      <xdr:nvCxnSpPr>
        <xdr:cNvPr id="54" name="直線コネクタ 53"/>
        <xdr:cNvCxnSpPr/>
      </xdr:nvCxnSpPr>
      <xdr:spPr>
        <a:xfrm flipV="1">
          <a:off x="4633595" y="5177130"/>
          <a:ext cx="1270" cy="121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47515</xdr:rowOff>
    </xdr:from>
    <xdr:ext cx="469744" cy="259045"/>
    <xdr:sp macro="" textlink="">
      <xdr:nvSpPr>
        <xdr:cNvPr id="55" name="議会費最小値テキスト"/>
        <xdr:cNvSpPr txBox="1"/>
      </xdr:nvSpPr>
      <xdr:spPr>
        <a:xfrm>
          <a:off x="4686300"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2,585</a:t>
          </a:r>
          <a:endParaRPr kumimoji="1" lang="ja-JP" altLang="en-US" sz="1000" b="1">
            <a:latin typeface="ＭＳ Ｐゴシック"/>
          </a:endParaRPr>
        </a:p>
      </xdr:txBody>
    </xdr:sp>
    <xdr:clientData/>
  </xdr:oneCellAnchor>
  <xdr:twoCellAnchor>
    <xdr:from>
      <xdr:col>6</xdr:col>
      <xdr:colOff>422275</xdr:colOff>
      <xdr:row>37</xdr:row>
      <xdr:rowOff>43688</xdr:rowOff>
    </xdr:from>
    <xdr:to>
      <xdr:col>6</xdr:col>
      <xdr:colOff>600075</xdr:colOff>
      <xdr:row>37</xdr:row>
      <xdr:rowOff>43688</xdr:rowOff>
    </xdr:to>
    <xdr:cxnSp macro="">
      <xdr:nvCxnSpPr>
        <xdr:cNvPr id="56" name="直線コネクタ 55"/>
        <xdr:cNvCxnSpPr/>
      </xdr:nvCxnSpPr>
      <xdr:spPr>
        <a:xfrm>
          <a:off x="4546600" y="638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151757</xdr:rowOff>
    </xdr:from>
    <xdr:ext cx="469744" cy="259045"/>
    <xdr:sp macro="" textlink="">
      <xdr:nvSpPr>
        <xdr:cNvPr id="57" name="議会費最大値テキスト"/>
        <xdr:cNvSpPr txBox="1"/>
      </xdr:nvSpPr>
      <xdr:spPr>
        <a:xfrm>
          <a:off x="4686300" y="495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5,232</a:t>
          </a:r>
          <a:endParaRPr kumimoji="1" lang="ja-JP" altLang="en-US" sz="1000" b="1">
            <a:latin typeface="ＭＳ Ｐゴシック"/>
          </a:endParaRPr>
        </a:p>
      </xdr:txBody>
    </xdr:sp>
    <xdr:clientData/>
  </xdr:oneCellAnchor>
  <xdr:twoCellAnchor>
    <xdr:from>
      <xdr:col>6</xdr:col>
      <xdr:colOff>422275</xdr:colOff>
      <xdr:row>30</xdr:row>
      <xdr:rowOff>33630</xdr:rowOff>
    </xdr:from>
    <xdr:to>
      <xdr:col>6</xdr:col>
      <xdr:colOff>600075</xdr:colOff>
      <xdr:row>30</xdr:row>
      <xdr:rowOff>33630</xdr:rowOff>
    </xdr:to>
    <xdr:cxnSp macro="">
      <xdr:nvCxnSpPr>
        <xdr:cNvPr id="58" name="直線コネクタ 57"/>
        <xdr:cNvCxnSpPr/>
      </xdr:nvCxnSpPr>
      <xdr:spPr>
        <a:xfrm>
          <a:off x="4546600" y="517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135128</xdr:rowOff>
    </xdr:from>
    <xdr:to>
      <xdr:col>6</xdr:col>
      <xdr:colOff>511175</xdr:colOff>
      <xdr:row>32</xdr:row>
      <xdr:rowOff>136499</xdr:rowOff>
    </xdr:to>
    <xdr:cxnSp macro="">
      <xdr:nvCxnSpPr>
        <xdr:cNvPr id="59" name="直線コネクタ 58"/>
        <xdr:cNvCxnSpPr/>
      </xdr:nvCxnSpPr>
      <xdr:spPr>
        <a:xfrm>
          <a:off x="3797300" y="5450078"/>
          <a:ext cx="838200" cy="17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64584</xdr:rowOff>
    </xdr:from>
    <xdr:ext cx="469744" cy="259045"/>
    <xdr:sp macro="" textlink="">
      <xdr:nvSpPr>
        <xdr:cNvPr id="60" name="議会費平均値テキスト"/>
        <xdr:cNvSpPr txBox="1"/>
      </xdr:nvSpPr>
      <xdr:spPr>
        <a:xfrm>
          <a:off x="4686300" y="5893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86157</xdr:rowOff>
    </xdr:from>
    <xdr:to>
      <xdr:col>6</xdr:col>
      <xdr:colOff>561975</xdr:colOff>
      <xdr:row>35</xdr:row>
      <xdr:rowOff>16307</xdr:rowOff>
    </xdr:to>
    <xdr:sp macro="" textlink="">
      <xdr:nvSpPr>
        <xdr:cNvPr id="61" name="フローチャート : 判断 60"/>
        <xdr:cNvSpPr/>
      </xdr:nvSpPr>
      <xdr:spPr>
        <a:xfrm>
          <a:off x="45847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135128</xdr:rowOff>
    </xdr:from>
    <xdr:to>
      <xdr:col>5</xdr:col>
      <xdr:colOff>358775</xdr:colOff>
      <xdr:row>32</xdr:row>
      <xdr:rowOff>51460</xdr:rowOff>
    </xdr:to>
    <xdr:cxnSp macro="">
      <xdr:nvCxnSpPr>
        <xdr:cNvPr id="62" name="直線コネクタ 61"/>
        <xdr:cNvCxnSpPr/>
      </xdr:nvCxnSpPr>
      <xdr:spPr>
        <a:xfrm flipV="1">
          <a:off x="2908300" y="5450078"/>
          <a:ext cx="889000" cy="8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93015</xdr:rowOff>
    </xdr:from>
    <xdr:to>
      <xdr:col>5</xdr:col>
      <xdr:colOff>409575</xdr:colOff>
      <xdr:row>34</xdr:row>
      <xdr:rowOff>23165</xdr:rowOff>
    </xdr:to>
    <xdr:sp macro="" textlink="">
      <xdr:nvSpPr>
        <xdr:cNvPr id="63" name="フローチャート : 判断 62"/>
        <xdr:cNvSpPr/>
      </xdr:nvSpPr>
      <xdr:spPr>
        <a:xfrm>
          <a:off x="3746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14292</xdr:rowOff>
    </xdr:from>
    <xdr:ext cx="469744" cy="259045"/>
    <xdr:sp macro="" textlink="">
      <xdr:nvSpPr>
        <xdr:cNvPr id="64" name="テキスト ボックス 63"/>
        <xdr:cNvSpPr txBox="1"/>
      </xdr:nvSpPr>
      <xdr:spPr>
        <a:xfrm>
          <a:off x="3562427"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51460</xdr:rowOff>
    </xdr:from>
    <xdr:to>
      <xdr:col>4</xdr:col>
      <xdr:colOff>155575</xdr:colOff>
      <xdr:row>32</xdr:row>
      <xdr:rowOff>117754</xdr:rowOff>
    </xdr:to>
    <xdr:cxnSp macro="">
      <xdr:nvCxnSpPr>
        <xdr:cNvPr id="65" name="直線コネクタ 64"/>
        <xdr:cNvCxnSpPr/>
      </xdr:nvCxnSpPr>
      <xdr:spPr>
        <a:xfrm flipV="1">
          <a:off x="2019300" y="5537860"/>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116247</xdr:rowOff>
    </xdr:from>
    <xdr:ext cx="469744" cy="259045"/>
    <xdr:sp macro="" textlink="">
      <xdr:nvSpPr>
        <xdr:cNvPr id="67" name="テキスト ボックス 66"/>
        <xdr:cNvSpPr txBox="1"/>
      </xdr:nvSpPr>
      <xdr:spPr>
        <a:xfrm>
          <a:off x="2673427"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81636</xdr:rowOff>
    </xdr:from>
    <xdr:to>
      <xdr:col>2</xdr:col>
      <xdr:colOff>638175</xdr:colOff>
      <xdr:row>32</xdr:row>
      <xdr:rowOff>117754</xdr:rowOff>
    </xdr:to>
    <xdr:cxnSp macro="">
      <xdr:nvCxnSpPr>
        <xdr:cNvPr id="68" name="直線コネクタ 67"/>
        <xdr:cNvCxnSpPr/>
      </xdr:nvCxnSpPr>
      <xdr:spPr>
        <a:xfrm>
          <a:off x="1130300" y="5568036"/>
          <a:ext cx="889000" cy="3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131792</xdr:rowOff>
    </xdr:from>
    <xdr:ext cx="469744" cy="259045"/>
    <xdr:sp macro="" textlink="">
      <xdr:nvSpPr>
        <xdr:cNvPr id="70" name="テキスト ボックス 69"/>
        <xdr:cNvSpPr txBox="1"/>
      </xdr:nvSpPr>
      <xdr:spPr>
        <a:xfrm>
          <a:off x="1784427"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64584</xdr:rowOff>
    </xdr:from>
    <xdr:ext cx="469744" cy="259045"/>
    <xdr:sp macro="" textlink="">
      <xdr:nvSpPr>
        <xdr:cNvPr id="72" name="テキスト ボックス 71"/>
        <xdr:cNvSpPr txBox="1"/>
      </xdr:nvSpPr>
      <xdr:spPr>
        <a:xfrm>
          <a:off x="895427" y="58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85699</xdr:rowOff>
    </xdr:from>
    <xdr:to>
      <xdr:col>6</xdr:col>
      <xdr:colOff>561975</xdr:colOff>
      <xdr:row>33</xdr:row>
      <xdr:rowOff>15849</xdr:rowOff>
    </xdr:to>
    <xdr:sp macro="" textlink="">
      <xdr:nvSpPr>
        <xdr:cNvPr id="78" name="円/楕円 77"/>
        <xdr:cNvSpPr/>
      </xdr:nvSpPr>
      <xdr:spPr>
        <a:xfrm>
          <a:off x="4584700" y="557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108576</xdr:rowOff>
    </xdr:from>
    <xdr:ext cx="469744" cy="259045"/>
    <xdr:sp macro="" textlink="">
      <xdr:nvSpPr>
        <xdr:cNvPr id="79" name="議会費該当値テキスト"/>
        <xdr:cNvSpPr txBox="1"/>
      </xdr:nvSpPr>
      <xdr:spPr>
        <a:xfrm>
          <a:off x="4686300" y="5423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4,257</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84328</xdr:rowOff>
    </xdr:from>
    <xdr:to>
      <xdr:col>5</xdr:col>
      <xdr:colOff>409575</xdr:colOff>
      <xdr:row>32</xdr:row>
      <xdr:rowOff>14478</xdr:rowOff>
    </xdr:to>
    <xdr:sp macro="" textlink="">
      <xdr:nvSpPr>
        <xdr:cNvPr id="80" name="円/楕円 79"/>
        <xdr:cNvSpPr/>
      </xdr:nvSpPr>
      <xdr:spPr>
        <a:xfrm>
          <a:off x="3746500" y="539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31005</xdr:rowOff>
    </xdr:from>
    <xdr:ext cx="469744" cy="259045"/>
    <xdr:sp macro="" textlink="">
      <xdr:nvSpPr>
        <xdr:cNvPr id="81" name="テキスト ボックス 80"/>
        <xdr:cNvSpPr txBox="1"/>
      </xdr:nvSpPr>
      <xdr:spPr>
        <a:xfrm>
          <a:off x="3562427" y="5174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4,635</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660</xdr:rowOff>
    </xdr:from>
    <xdr:to>
      <xdr:col>4</xdr:col>
      <xdr:colOff>206375</xdr:colOff>
      <xdr:row>32</xdr:row>
      <xdr:rowOff>102260</xdr:rowOff>
    </xdr:to>
    <xdr:sp macro="" textlink="">
      <xdr:nvSpPr>
        <xdr:cNvPr id="82" name="円/楕円 81"/>
        <xdr:cNvSpPr/>
      </xdr:nvSpPr>
      <xdr:spPr>
        <a:xfrm>
          <a:off x="2857500" y="548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30</xdr:row>
      <xdr:rowOff>118787</xdr:rowOff>
    </xdr:from>
    <xdr:ext cx="469744" cy="259045"/>
    <xdr:sp macro="" textlink="">
      <xdr:nvSpPr>
        <xdr:cNvPr id="83" name="テキスト ボックス 82"/>
        <xdr:cNvSpPr txBox="1"/>
      </xdr:nvSpPr>
      <xdr:spPr>
        <a:xfrm>
          <a:off x="2673427" y="526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4,443</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66954</xdr:rowOff>
    </xdr:from>
    <xdr:to>
      <xdr:col>3</xdr:col>
      <xdr:colOff>3175</xdr:colOff>
      <xdr:row>32</xdr:row>
      <xdr:rowOff>168554</xdr:rowOff>
    </xdr:to>
    <xdr:sp macro="" textlink="">
      <xdr:nvSpPr>
        <xdr:cNvPr id="84" name="円/楕円 83"/>
        <xdr:cNvSpPr/>
      </xdr:nvSpPr>
      <xdr:spPr>
        <a:xfrm>
          <a:off x="1968500" y="555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13631</xdr:rowOff>
    </xdr:from>
    <xdr:ext cx="469744" cy="259045"/>
    <xdr:sp macro="" textlink="">
      <xdr:nvSpPr>
        <xdr:cNvPr id="85" name="テキスト ボックス 84"/>
        <xdr:cNvSpPr txBox="1"/>
      </xdr:nvSpPr>
      <xdr:spPr>
        <a:xfrm>
          <a:off x="1784427" y="5328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4,298</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30836</xdr:rowOff>
    </xdr:from>
    <xdr:to>
      <xdr:col>1</xdr:col>
      <xdr:colOff>485775</xdr:colOff>
      <xdr:row>32</xdr:row>
      <xdr:rowOff>132436</xdr:rowOff>
    </xdr:to>
    <xdr:sp macro="" textlink="">
      <xdr:nvSpPr>
        <xdr:cNvPr id="86" name="円/楕円 85"/>
        <xdr:cNvSpPr/>
      </xdr:nvSpPr>
      <xdr:spPr>
        <a:xfrm>
          <a:off x="1079500" y="551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148963</xdr:rowOff>
    </xdr:from>
    <xdr:ext cx="469744" cy="259045"/>
    <xdr:sp macro="" textlink="">
      <xdr:nvSpPr>
        <xdr:cNvPr id="87" name="テキスト ボックス 86"/>
        <xdr:cNvSpPr txBox="1"/>
      </xdr:nvSpPr>
      <xdr:spPr>
        <a:xfrm>
          <a:off x="895427" y="529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122677</xdr:rowOff>
    </xdr:from>
    <xdr:to>
      <xdr:col>6</xdr:col>
      <xdr:colOff>510540</xdr:colOff>
      <xdr:row>58</xdr:row>
      <xdr:rowOff>4856</xdr:rowOff>
    </xdr:to>
    <xdr:cxnSp macro="">
      <xdr:nvCxnSpPr>
        <xdr:cNvPr id="111" name="直線コネクタ 110"/>
        <xdr:cNvCxnSpPr/>
      </xdr:nvCxnSpPr>
      <xdr:spPr>
        <a:xfrm flipV="1">
          <a:off x="4633595" y="8523727"/>
          <a:ext cx="1270" cy="142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8683</xdr:rowOff>
    </xdr:from>
    <xdr:ext cx="534377" cy="259045"/>
    <xdr:sp macro="" textlink="">
      <xdr:nvSpPr>
        <xdr:cNvPr id="112" name="総務費最小値テキスト"/>
        <xdr:cNvSpPr txBox="1"/>
      </xdr:nvSpPr>
      <xdr:spPr>
        <a:xfrm>
          <a:off x="4686300" y="995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27,696</a:t>
          </a:r>
          <a:endParaRPr kumimoji="1" lang="ja-JP" altLang="en-US" sz="1000" b="1">
            <a:latin typeface="ＭＳ Ｐゴシック"/>
          </a:endParaRPr>
        </a:p>
      </xdr:txBody>
    </xdr:sp>
    <xdr:clientData/>
  </xdr:oneCellAnchor>
  <xdr:twoCellAnchor>
    <xdr:from>
      <xdr:col>6</xdr:col>
      <xdr:colOff>422275</xdr:colOff>
      <xdr:row>58</xdr:row>
      <xdr:rowOff>4856</xdr:rowOff>
    </xdr:from>
    <xdr:to>
      <xdr:col>6</xdr:col>
      <xdr:colOff>600075</xdr:colOff>
      <xdr:row>58</xdr:row>
      <xdr:rowOff>4856</xdr:rowOff>
    </xdr:to>
    <xdr:cxnSp macro="">
      <xdr:nvCxnSpPr>
        <xdr:cNvPr id="113" name="直線コネクタ 112"/>
        <xdr:cNvCxnSpPr/>
      </xdr:nvCxnSpPr>
      <xdr:spPr>
        <a:xfrm>
          <a:off x="4546600" y="9948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69354</xdr:rowOff>
    </xdr:from>
    <xdr:ext cx="599010" cy="259045"/>
    <xdr:sp macro="" textlink="">
      <xdr:nvSpPr>
        <xdr:cNvPr id="114" name="総務費最大値テキスト"/>
        <xdr:cNvSpPr txBox="1"/>
      </xdr:nvSpPr>
      <xdr:spPr>
        <a:xfrm>
          <a:off x="4686300" y="8298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214,734</a:t>
          </a:r>
          <a:endParaRPr kumimoji="1" lang="ja-JP" altLang="en-US" sz="1000" b="1">
            <a:latin typeface="ＭＳ Ｐゴシック"/>
          </a:endParaRPr>
        </a:p>
      </xdr:txBody>
    </xdr:sp>
    <xdr:clientData/>
  </xdr:oneCellAnchor>
  <xdr:twoCellAnchor>
    <xdr:from>
      <xdr:col>6</xdr:col>
      <xdr:colOff>422275</xdr:colOff>
      <xdr:row>49</xdr:row>
      <xdr:rowOff>122677</xdr:rowOff>
    </xdr:from>
    <xdr:to>
      <xdr:col>6</xdr:col>
      <xdr:colOff>600075</xdr:colOff>
      <xdr:row>49</xdr:row>
      <xdr:rowOff>122677</xdr:rowOff>
    </xdr:to>
    <xdr:cxnSp macro="">
      <xdr:nvCxnSpPr>
        <xdr:cNvPr id="115" name="直線コネクタ 114"/>
        <xdr:cNvCxnSpPr/>
      </xdr:nvCxnSpPr>
      <xdr:spPr>
        <a:xfrm>
          <a:off x="4546600" y="852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8027</xdr:rowOff>
    </xdr:from>
    <xdr:to>
      <xdr:col>6</xdr:col>
      <xdr:colOff>511175</xdr:colOff>
      <xdr:row>56</xdr:row>
      <xdr:rowOff>76827</xdr:rowOff>
    </xdr:to>
    <xdr:cxnSp macro="">
      <xdr:nvCxnSpPr>
        <xdr:cNvPr id="116" name="直線コネクタ 115"/>
        <xdr:cNvCxnSpPr/>
      </xdr:nvCxnSpPr>
      <xdr:spPr>
        <a:xfrm flipV="1">
          <a:off x="3797300" y="9609227"/>
          <a:ext cx="838200" cy="68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143603</xdr:rowOff>
    </xdr:from>
    <xdr:ext cx="534377" cy="259045"/>
    <xdr:sp macro="" textlink="">
      <xdr:nvSpPr>
        <xdr:cNvPr id="117" name="総務費平均値テキスト"/>
        <xdr:cNvSpPr txBox="1"/>
      </xdr:nvSpPr>
      <xdr:spPr>
        <a:xfrm>
          <a:off x="4686300" y="9573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67,490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165176</xdr:rowOff>
    </xdr:from>
    <xdr:to>
      <xdr:col>6</xdr:col>
      <xdr:colOff>561975</xdr:colOff>
      <xdr:row>56</xdr:row>
      <xdr:rowOff>95326</xdr:rowOff>
    </xdr:to>
    <xdr:sp macro="" textlink="">
      <xdr:nvSpPr>
        <xdr:cNvPr id="118" name="フローチャート : 判断 117"/>
        <xdr:cNvSpPr/>
      </xdr:nvSpPr>
      <xdr:spPr>
        <a:xfrm>
          <a:off x="45847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76827</xdr:rowOff>
    </xdr:from>
    <xdr:to>
      <xdr:col>5</xdr:col>
      <xdr:colOff>358775</xdr:colOff>
      <xdr:row>57</xdr:row>
      <xdr:rowOff>49929</xdr:rowOff>
    </xdr:to>
    <xdr:cxnSp macro="">
      <xdr:nvCxnSpPr>
        <xdr:cNvPr id="119" name="直線コネクタ 118"/>
        <xdr:cNvCxnSpPr/>
      </xdr:nvCxnSpPr>
      <xdr:spPr>
        <a:xfrm flipV="1">
          <a:off x="2908300" y="9678027"/>
          <a:ext cx="889000" cy="14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124851</xdr:rowOff>
    </xdr:from>
    <xdr:to>
      <xdr:col>5</xdr:col>
      <xdr:colOff>409575</xdr:colOff>
      <xdr:row>56</xdr:row>
      <xdr:rowOff>55001</xdr:rowOff>
    </xdr:to>
    <xdr:sp macro="" textlink="">
      <xdr:nvSpPr>
        <xdr:cNvPr id="120" name="フローチャート : 判断 119"/>
        <xdr:cNvSpPr/>
      </xdr:nvSpPr>
      <xdr:spPr>
        <a:xfrm>
          <a:off x="3746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71528</xdr:rowOff>
    </xdr:from>
    <xdr:ext cx="534377" cy="259045"/>
    <xdr:sp macro="" textlink="">
      <xdr:nvSpPr>
        <xdr:cNvPr id="121" name="テキスト ボックス 120"/>
        <xdr:cNvSpPr txBox="1"/>
      </xdr:nvSpPr>
      <xdr:spPr>
        <a:xfrm>
          <a:off x="3530111" y="932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117945</xdr:rowOff>
    </xdr:from>
    <xdr:to>
      <xdr:col>4</xdr:col>
      <xdr:colOff>155575</xdr:colOff>
      <xdr:row>57</xdr:row>
      <xdr:rowOff>49929</xdr:rowOff>
    </xdr:to>
    <xdr:cxnSp macro="">
      <xdr:nvCxnSpPr>
        <xdr:cNvPr id="122" name="直線コネクタ 121"/>
        <xdr:cNvCxnSpPr/>
      </xdr:nvCxnSpPr>
      <xdr:spPr>
        <a:xfrm>
          <a:off x="2019300" y="9719145"/>
          <a:ext cx="889000" cy="10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171152</xdr:rowOff>
    </xdr:from>
    <xdr:ext cx="534377" cy="259045"/>
    <xdr:sp macro="" textlink="">
      <xdr:nvSpPr>
        <xdr:cNvPr id="124" name="テキスト ボックス 123"/>
        <xdr:cNvSpPr txBox="1"/>
      </xdr:nvSpPr>
      <xdr:spPr>
        <a:xfrm>
          <a:off x="2641111" y="942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117945</xdr:rowOff>
    </xdr:from>
    <xdr:to>
      <xdr:col>2</xdr:col>
      <xdr:colOff>638175</xdr:colOff>
      <xdr:row>57</xdr:row>
      <xdr:rowOff>24654</xdr:rowOff>
    </xdr:to>
    <xdr:cxnSp macro="">
      <xdr:nvCxnSpPr>
        <xdr:cNvPr id="125" name="直線コネクタ 124"/>
        <xdr:cNvCxnSpPr/>
      </xdr:nvCxnSpPr>
      <xdr:spPr>
        <a:xfrm flipV="1">
          <a:off x="1130300" y="9719145"/>
          <a:ext cx="889000" cy="78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140893</xdr:rowOff>
    </xdr:from>
    <xdr:ext cx="534377" cy="259045"/>
    <xdr:sp macro="" textlink="">
      <xdr:nvSpPr>
        <xdr:cNvPr id="127" name="テキスト ボックス 126"/>
        <xdr:cNvSpPr txBox="1"/>
      </xdr:nvSpPr>
      <xdr:spPr>
        <a:xfrm>
          <a:off x="1752111" y="93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104088</xdr:rowOff>
    </xdr:from>
    <xdr:ext cx="534377" cy="259045"/>
    <xdr:sp macro="" textlink="">
      <xdr:nvSpPr>
        <xdr:cNvPr id="129" name="テキスト ボックス 128"/>
        <xdr:cNvSpPr txBox="1"/>
      </xdr:nvSpPr>
      <xdr:spPr>
        <a:xfrm>
          <a:off x="863111" y="93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128677</xdr:rowOff>
    </xdr:from>
    <xdr:to>
      <xdr:col>6</xdr:col>
      <xdr:colOff>561975</xdr:colOff>
      <xdr:row>56</xdr:row>
      <xdr:rowOff>58827</xdr:rowOff>
    </xdr:to>
    <xdr:sp macro="" textlink="">
      <xdr:nvSpPr>
        <xdr:cNvPr id="135" name="円/楕円 134"/>
        <xdr:cNvSpPr/>
      </xdr:nvSpPr>
      <xdr:spPr>
        <a:xfrm>
          <a:off x="4584700" y="955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151554</xdr:rowOff>
    </xdr:from>
    <xdr:ext cx="534377" cy="259045"/>
    <xdr:sp macro="" textlink="">
      <xdr:nvSpPr>
        <xdr:cNvPr id="136" name="総務費該当値テキスト"/>
        <xdr:cNvSpPr txBox="1"/>
      </xdr:nvSpPr>
      <xdr:spPr>
        <a:xfrm>
          <a:off x="4686300" y="940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72,280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26027</xdr:rowOff>
    </xdr:from>
    <xdr:to>
      <xdr:col>5</xdr:col>
      <xdr:colOff>409575</xdr:colOff>
      <xdr:row>56</xdr:row>
      <xdr:rowOff>127627</xdr:rowOff>
    </xdr:to>
    <xdr:sp macro="" textlink="">
      <xdr:nvSpPr>
        <xdr:cNvPr id="137" name="円/楕円 136"/>
        <xdr:cNvSpPr/>
      </xdr:nvSpPr>
      <xdr:spPr>
        <a:xfrm>
          <a:off x="3746500" y="962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118754</xdr:rowOff>
    </xdr:from>
    <xdr:ext cx="534377" cy="259045"/>
    <xdr:sp macro="" textlink="">
      <xdr:nvSpPr>
        <xdr:cNvPr id="138" name="テキスト ボックス 137"/>
        <xdr:cNvSpPr txBox="1"/>
      </xdr:nvSpPr>
      <xdr:spPr>
        <a:xfrm>
          <a:off x="3530111" y="971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63,251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170579</xdr:rowOff>
    </xdr:from>
    <xdr:to>
      <xdr:col>4</xdr:col>
      <xdr:colOff>206375</xdr:colOff>
      <xdr:row>57</xdr:row>
      <xdr:rowOff>100729</xdr:rowOff>
    </xdr:to>
    <xdr:sp macro="" textlink="">
      <xdr:nvSpPr>
        <xdr:cNvPr id="139" name="円/楕円 138"/>
        <xdr:cNvSpPr/>
      </xdr:nvSpPr>
      <xdr:spPr>
        <a:xfrm>
          <a:off x="2857500" y="977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91856</xdr:rowOff>
    </xdr:from>
    <xdr:ext cx="534377" cy="259045"/>
    <xdr:sp macro="" textlink="">
      <xdr:nvSpPr>
        <xdr:cNvPr id="140" name="テキスト ボックス 139"/>
        <xdr:cNvSpPr txBox="1"/>
      </xdr:nvSpPr>
      <xdr:spPr>
        <a:xfrm>
          <a:off x="2641111" y="986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44,281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67145</xdr:rowOff>
    </xdr:from>
    <xdr:to>
      <xdr:col>3</xdr:col>
      <xdr:colOff>3175</xdr:colOff>
      <xdr:row>56</xdr:row>
      <xdr:rowOff>168745</xdr:rowOff>
    </xdr:to>
    <xdr:sp macro="" textlink="">
      <xdr:nvSpPr>
        <xdr:cNvPr id="141" name="円/楕円 140"/>
        <xdr:cNvSpPr/>
      </xdr:nvSpPr>
      <xdr:spPr>
        <a:xfrm>
          <a:off x="1968500" y="966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159872</xdr:rowOff>
    </xdr:from>
    <xdr:ext cx="534377" cy="259045"/>
    <xdr:sp macro="" textlink="">
      <xdr:nvSpPr>
        <xdr:cNvPr id="142" name="テキスト ボックス 141"/>
        <xdr:cNvSpPr txBox="1"/>
      </xdr:nvSpPr>
      <xdr:spPr>
        <a:xfrm>
          <a:off x="1752111" y="976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57,855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145304</xdr:rowOff>
    </xdr:from>
    <xdr:to>
      <xdr:col>1</xdr:col>
      <xdr:colOff>485775</xdr:colOff>
      <xdr:row>57</xdr:row>
      <xdr:rowOff>75454</xdr:rowOff>
    </xdr:to>
    <xdr:sp macro="" textlink="">
      <xdr:nvSpPr>
        <xdr:cNvPr id="143" name="円/楕円 142"/>
        <xdr:cNvSpPr/>
      </xdr:nvSpPr>
      <xdr:spPr>
        <a:xfrm>
          <a:off x="1079500" y="974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66581</xdr:rowOff>
    </xdr:from>
    <xdr:ext cx="534377" cy="259045"/>
    <xdr:sp macro="" textlink="">
      <xdr:nvSpPr>
        <xdr:cNvPr id="144" name="テキスト ボックス 143"/>
        <xdr:cNvSpPr txBox="1"/>
      </xdr:nvSpPr>
      <xdr:spPr>
        <a:xfrm>
          <a:off x="863111" y="983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47,598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37986</xdr:rowOff>
    </xdr:from>
    <xdr:to>
      <xdr:col>6</xdr:col>
      <xdr:colOff>510540</xdr:colOff>
      <xdr:row>79</xdr:row>
      <xdr:rowOff>56578</xdr:rowOff>
    </xdr:to>
    <xdr:cxnSp macro="">
      <xdr:nvCxnSpPr>
        <xdr:cNvPr id="169" name="直線コネクタ 168"/>
        <xdr:cNvCxnSpPr/>
      </xdr:nvCxnSpPr>
      <xdr:spPr>
        <a:xfrm flipV="1">
          <a:off x="4633595" y="12210936"/>
          <a:ext cx="1270" cy="139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60405</xdr:rowOff>
    </xdr:from>
    <xdr:ext cx="599010" cy="259045"/>
    <xdr:sp macro="" textlink="">
      <xdr:nvSpPr>
        <xdr:cNvPr id="170" name="民生費最小値テキスト"/>
        <xdr:cNvSpPr txBox="1"/>
      </xdr:nvSpPr>
      <xdr:spPr>
        <a:xfrm>
          <a:off x="4686300" y="13604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119,045</a:t>
          </a:r>
          <a:endParaRPr kumimoji="1" lang="ja-JP" altLang="en-US" sz="1000" b="1">
            <a:latin typeface="ＭＳ Ｐゴシック"/>
          </a:endParaRPr>
        </a:p>
      </xdr:txBody>
    </xdr:sp>
    <xdr:clientData/>
  </xdr:oneCellAnchor>
  <xdr:twoCellAnchor>
    <xdr:from>
      <xdr:col>6</xdr:col>
      <xdr:colOff>422275</xdr:colOff>
      <xdr:row>79</xdr:row>
      <xdr:rowOff>56578</xdr:rowOff>
    </xdr:from>
    <xdr:to>
      <xdr:col>6</xdr:col>
      <xdr:colOff>600075</xdr:colOff>
      <xdr:row>79</xdr:row>
      <xdr:rowOff>56578</xdr:rowOff>
    </xdr:to>
    <xdr:cxnSp macro="">
      <xdr:nvCxnSpPr>
        <xdr:cNvPr id="171" name="直線コネクタ 170"/>
        <xdr:cNvCxnSpPr/>
      </xdr:nvCxnSpPr>
      <xdr:spPr>
        <a:xfrm>
          <a:off x="4546600" y="1360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156113</xdr:rowOff>
    </xdr:from>
    <xdr:ext cx="599010" cy="259045"/>
    <xdr:sp macro="" textlink="">
      <xdr:nvSpPr>
        <xdr:cNvPr id="172" name="民生費最大値テキスト"/>
        <xdr:cNvSpPr txBox="1"/>
      </xdr:nvSpPr>
      <xdr:spPr>
        <a:xfrm>
          <a:off x="4686300" y="1198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228,509</a:t>
          </a:r>
          <a:endParaRPr kumimoji="1" lang="ja-JP" altLang="en-US" sz="1000" b="1">
            <a:latin typeface="ＭＳ Ｐゴシック"/>
          </a:endParaRPr>
        </a:p>
      </xdr:txBody>
    </xdr:sp>
    <xdr:clientData/>
  </xdr:oneCellAnchor>
  <xdr:twoCellAnchor>
    <xdr:from>
      <xdr:col>6</xdr:col>
      <xdr:colOff>422275</xdr:colOff>
      <xdr:row>71</xdr:row>
      <xdr:rowOff>37986</xdr:rowOff>
    </xdr:from>
    <xdr:to>
      <xdr:col>6</xdr:col>
      <xdr:colOff>600075</xdr:colOff>
      <xdr:row>71</xdr:row>
      <xdr:rowOff>37986</xdr:rowOff>
    </xdr:to>
    <xdr:cxnSp macro="">
      <xdr:nvCxnSpPr>
        <xdr:cNvPr id="173" name="直線コネクタ 172"/>
        <xdr:cNvCxnSpPr/>
      </xdr:nvCxnSpPr>
      <xdr:spPr>
        <a:xfrm>
          <a:off x="4546600" y="1221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65951</xdr:rowOff>
    </xdr:from>
    <xdr:to>
      <xdr:col>6</xdr:col>
      <xdr:colOff>511175</xdr:colOff>
      <xdr:row>74</xdr:row>
      <xdr:rowOff>42926</xdr:rowOff>
    </xdr:to>
    <xdr:cxnSp macro="">
      <xdr:nvCxnSpPr>
        <xdr:cNvPr id="174" name="直線コネクタ 173"/>
        <xdr:cNvCxnSpPr/>
      </xdr:nvCxnSpPr>
      <xdr:spPr>
        <a:xfrm flipV="1">
          <a:off x="3797300" y="12581801"/>
          <a:ext cx="838200" cy="14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133278</xdr:rowOff>
    </xdr:from>
    <xdr:ext cx="599010" cy="259045"/>
    <xdr:sp macro="" textlink="">
      <xdr:nvSpPr>
        <xdr:cNvPr id="175" name="民生費平均値テキスト"/>
        <xdr:cNvSpPr txBox="1"/>
      </xdr:nvSpPr>
      <xdr:spPr>
        <a:xfrm>
          <a:off x="4686300" y="12992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161,307</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154851</xdr:rowOff>
    </xdr:from>
    <xdr:to>
      <xdr:col>6</xdr:col>
      <xdr:colOff>561975</xdr:colOff>
      <xdr:row>76</xdr:row>
      <xdr:rowOff>85001</xdr:rowOff>
    </xdr:to>
    <xdr:sp macro="" textlink="">
      <xdr:nvSpPr>
        <xdr:cNvPr id="176" name="フローチャート : 判断 175"/>
        <xdr:cNvSpPr/>
      </xdr:nvSpPr>
      <xdr:spPr>
        <a:xfrm>
          <a:off x="45847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42926</xdr:rowOff>
    </xdr:from>
    <xdr:to>
      <xdr:col>5</xdr:col>
      <xdr:colOff>358775</xdr:colOff>
      <xdr:row>74</xdr:row>
      <xdr:rowOff>132080</xdr:rowOff>
    </xdr:to>
    <xdr:cxnSp macro="">
      <xdr:nvCxnSpPr>
        <xdr:cNvPr id="177" name="直線コネクタ 176"/>
        <xdr:cNvCxnSpPr/>
      </xdr:nvCxnSpPr>
      <xdr:spPr>
        <a:xfrm flipV="1">
          <a:off x="2908300" y="12730226"/>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69202</xdr:rowOff>
    </xdr:from>
    <xdr:to>
      <xdr:col>5</xdr:col>
      <xdr:colOff>409575</xdr:colOff>
      <xdr:row>75</xdr:row>
      <xdr:rowOff>170802</xdr:rowOff>
    </xdr:to>
    <xdr:sp macro="" textlink="">
      <xdr:nvSpPr>
        <xdr:cNvPr id="178" name="フローチャート : 判断 177"/>
        <xdr:cNvSpPr/>
      </xdr:nvSpPr>
      <xdr:spPr>
        <a:xfrm>
          <a:off x="3746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161929</xdr:rowOff>
    </xdr:from>
    <xdr:ext cx="599010" cy="259045"/>
    <xdr:sp macro="" textlink="">
      <xdr:nvSpPr>
        <xdr:cNvPr id="179" name="テキスト ボックス 178"/>
        <xdr:cNvSpPr txBox="1"/>
      </xdr:nvSpPr>
      <xdr:spPr>
        <a:xfrm>
          <a:off x="3497794" y="1302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132080</xdr:rowOff>
    </xdr:from>
    <xdr:to>
      <xdr:col>4</xdr:col>
      <xdr:colOff>155575</xdr:colOff>
      <xdr:row>75</xdr:row>
      <xdr:rowOff>59322</xdr:rowOff>
    </xdr:to>
    <xdr:cxnSp macro="">
      <xdr:nvCxnSpPr>
        <xdr:cNvPr id="180" name="直線コネクタ 179"/>
        <xdr:cNvCxnSpPr/>
      </xdr:nvCxnSpPr>
      <xdr:spPr>
        <a:xfrm flipV="1">
          <a:off x="2019300" y="12819380"/>
          <a:ext cx="889000" cy="9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28930</xdr:rowOff>
    </xdr:from>
    <xdr:to>
      <xdr:col>4</xdr:col>
      <xdr:colOff>206375</xdr:colOff>
      <xdr:row>77</xdr:row>
      <xdr:rowOff>130530</xdr:rowOff>
    </xdr:to>
    <xdr:sp macro="" textlink="">
      <xdr:nvSpPr>
        <xdr:cNvPr id="181" name="フローチャート : 判断 180"/>
        <xdr:cNvSpPr/>
      </xdr:nvSpPr>
      <xdr:spPr>
        <a:xfrm>
          <a:off x="2857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121657</xdr:rowOff>
    </xdr:from>
    <xdr:ext cx="599010" cy="259045"/>
    <xdr:sp macro="" textlink="">
      <xdr:nvSpPr>
        <xdr:cNvPr id="182" name="テキスト ボックス 181"/>
        <xdr:cNvSpPr txBox="1"/>
      </xdr:nvSpPr>
      <xdr:spPr>
        <a:xfrm>
          <a:off x="2608794"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59322</xdr:rowOff>
    </xdr:from>
    <xdr:to>
      <xdr:col>2</xdr:col>
      <xdr:colOff>638175</xdr:colOff>
      <xdr:row>75</xdr:row>
      <xdr:rowOff>128969</xdr:rowOff>
    </xdr:to>
    <xdr:cxnSp macro="">
      <xdr:nvCxnSpPr>
        <xdr:cNvPr id="183" name="直線コネクタ 182"/>
        <xdr:cNvCxnSpPr/>
      </xdr:nvCxnSpPr>
      <xdr:spPr>
        <a:xfrm flipV="1">
          <a:off x="1130300" y="12918072"/>
          <a:ext cx="889000" cy="6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112713</xdr:rowOff>
    </xdr:from>
    <xdr:to>
      <xdr:col>3</xdr:col>
      <xdr:colOff>3175</xdr:colOff>
      <xdr:row>78</xdr:row>
      <xdr:rowOff>42863</xdr:rowOff>
    </xdr:to>
    <xdr:sp macro="" textlink="">
      <xdr:nvSpPr>
        <xdr:cNvPr id="184" name="フローチャート : 判断 183"/>
        <xdr:cNvSpPr/>
      </xdr:nvSpPr>
      <xdr:spPr>
        <a:xfrm>
          <a:off x="1968500" y="1331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33990</xdr:rowOff>
    </xdr:from>
    <xdr:ext cx="599010" cy="259045"/>
    <xdr:sp macro="" textlink="">
      <xdr:nvSpPr>
        <xdr:cNvPr id="185" name="テキスト ボックス 184"/>
        <xdr:cNvSpPr txBox="1"/>
      </xdr:nvSpPr>
      <xdr:spPr>
        <a:xfrm>
          <a:off x="1719794" y="1340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11836</xdr:rowOff>
    </xdr:from>
    <xdr:to>
      <xdr:col>1</xdr:col>
      <xdr:colOff>485775</xdr:colOff>
      <xdr:row>78</xdr:row>
      <xdr:rowOff>113436</xdr:rowOff>
    </xdr:to>
    <xdr:sp macro="" textlink="">
      <xdr:nvSpPr>
        <xdr:cNvPr id="186" name="フローチャート : 判断 185"/>
        <xdr:cNvSpPr/>
      </xdr:nvSpPr>
      <xdr:spPr>
        <a:xfrm>
          <a:off x="1079500" y="13384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104563</xdr:rowOff>
    </xdr:from>
    <xdr:ext cx="599010" cy="259045"/>
    <xdr:sp macro="" textlink="">
      <xdr:nvSpPr>
        <xdr:cNvPr id="187" name="テキスト ボックス 186"/>
        <xdr:cNvSpPr txBox="1"/>
      </xdr:nvSpPr>
      <xdr:spPr>
        <a:xfrm>
          <a:off x="830794" y="1347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15151</xdr:rowOff>
    </xdr:from>
    <xdr:to>
      <xdr:col>6</xdr:col>
      <xdr:colOff>561975</xdr:colOff>
      <xdr:row>73</xdr:row>
      <xdr:rowOff>116751</xdr:rowOff>
    </xdr:to>
    <xdr:sp macro="" textlink="">
      <xdr:nvSpPr>
        <xdr:cNvPr id="193" name="円/楕円 192"/>
        <xdr:cNvSpPr/>
      </xdr:nvSpPr>
      <xdr:spPr>
        <a:xfrm>
          <a:off x="4584700" y="1253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38028</xdr:rowOff>
    </xdr:from>
    <xdr:ext cx="599010" cy="259045"/>
    <xdr:sp macro="" textlink="">
      <xdr:nvSpPr>
        <xdr:cNvPr id="194" name="民生費該当値テキスト"/>
        <xdr:cNvSpPr txBox="1"/>
      </xdr:nvSpPr>
      <xdr:spPr>
        <a:xfrm>
          <a:off x="4686300" y="12382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199,307</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163576</xdr:rowOff>
    </xdr:from>
    <xdr:to>
      <xdr:col>5</xdr:col>
      <xdr:colOff>409575</xdr:colOff>
      <xdr:row>74</xdr:row>
      <xdr:rowOff>93726</xdr:rowOff>
    </xdr:to>
    <xdr:sp macro="" textlink="">
      <xdr:nvSpPr>
        <xdr:cNvPr id="195" name="円/楕円 194"/>
        <xdr:cNvSpPr/>
      </xdr:nvSpPr>
      <xdr:spPr>
        <a:xfrm>
          <a:off x="3746500" y="1267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110253</xdr:rowOff>
    </xdr:from>
    <xdr:ext cx="599010" cy="259045"/>
    <xdr:sp macro="" textlink="">
      <xdr:nvSpPr>
        <xdr:cNvPr id="196" name="テキスト ボックス 195"/>
        <xdr:cNvSpPr txBox="1"/>
      </xdr:nvSpPr>
      <xdr:spPr>
        <a:xfrm>
          <a:off x="3497794" y="12454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187,620</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81280</xdr:rowOff>
    </xdr:from>
    <xdr:to>
      <xdr:col>4</xdr:col>
      <xdr:colOff>206375</xdr:colOff>
      <xdr:row>75</xdr:row>
      <xdr:rowOff>11430</xdr:rowOff>
    </xdr:to>
    <xdr:sp macro="" textlink="">
      <xdr:nvSpPr>
        <xdr:cNvPr id="197" name="円/楕円 196"/>
        <xdr:cNvSpPr/>
      </xdr:nvSpPr>
      <xdr:spPr>
        <a:xfrm>
          <a:off x="2857500" y="1276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27957</xdr:rowOff>
    </xdr:from>
    <xdr:ext cx="599010" cy="259045"/>
    <xdr:sp macro="" textlink="">
      <xdr:nvSpPr>
        <xdr:cNvPr id="198" name="テキスト ボックス 197"/>
        <xdr:cNvSpPr txBox="1"/>
      </xdr:nvSpPr>
      <xdr:spPr>
        <a:xfrm>
          <a:off x="2608794" y="12543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180,600</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8522</xdr:rowOff>
    </xdr:from>
    <xdr:to>
      <xdr:col>3</xdr:col>
      <xdr:colOff>3175</xdr:colOff>
      <xdr:row>75</xdr:row>
      <xdr:rowOff>110122</xdr:rowOff>
    </xdr:to>
    <xdr:sp macro="" textlink="">
      <xdr:nvSpPr>
        <xdr:cNvPr id="199" name="円/楕円 198"/>
        <xdr:cNvSpPr/>
      </xdr:nvSpPr>
      <xdr:spPr>
        <a:xfrm>
          <a:off x="1968500" y="128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126649</xdr:rowOff>
    </xdr:from>
    <xdr:ext cx="599010" cy="259045"/>
    <xdr:sp macro="" textlink="">
      <xdr:nvSpPr>
        <xdr:cNvPr id="200" name="テキスト ボックス 199"/>
        <xdr:cNvSpPr txBox="1"/>
      </xdr:nvSpPr>
      <xdr:spPr>
        <a:xfrm>
          <a:off x="1719794" y="1264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172,829</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78169</xdr:rowOff>
    </xdr:from>
    <xdr:to>
      <xdr:col>1</xdr:col>
      <xdr:colOff>485775</xdr:colOff>
      <xdr:row>76</xdr:row>
      <xdr:rowOff>8319</xdr:rowOff>
    </xdr:to>
    <xdr:sp macro="" textlink="">
      <xdr:nvSpPr>
        <xdr:cNvPr id="201" name="円/楕円 200"/>
        <xdr:cNvSpPr/>
      </xdr:nvSpPr>
      <xdr:spPr>
        <a:xfrm>
          <a:off x="1079500" y="1293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24846</xdr:rowOff>
    </xdr:from>
    <xdr:ext cx="599010" cy="259045"/>
    <xdr:sp macro="" textlink="">
      <xdr:nvSpPr>
        <xdr:cNvPr id="202" name="テキスト ボックス 201"/>
        <xdr:cNvSpPr txBox="1"/>
      </xdr:nvSpPr>
      <xdr:spPr>
        <a:xfrm>
          <a:off x="830794" y="12712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167,345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93</xdr:row>
      <xdr:rowOff>46637</xdr:rowOff>
    </xdr:from>
    <xdr:to>
      <xdr:col>6</xdr:col>
      <xdr:colOff>510540</xdr:colOff>
      <xdr:row>98</xdr:row>
      <xdr:rowOff>60289</xdr:rowOff>
    </xdr:to>
    <xdr:cxnSp macro="">
      <xdr:nvCxnSpPr>
        <xdr:cNvPr id="228" name="直線コネクタ 227"/>
        <xdr:cNvCxnSpPr/>
      </xdr:nvCxnSpPr>
      <xdr:spPr>
        <a:xfrm flipV="1">
          <a:off x="4633595" y="15991487"/>
          <a:ext cx="1270" cy="870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64116</xdr:rowOff>
    </xdr:from>
    <xdr:ext cx="534377" cy="259045"/>
    <xdr:sp macro="" textlink="">
      <xdr:nvSpPr>
        <xdr:cNvPr id="229" name="衛生費最小値テキスト"/>
        <xdr:cNvSpPr txBox="1"/>
      </xdr:nvSpPr>
      <xdr:spPr>
        <a:xfrm>
          <a:off x="4686300" y="1686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19,295</a:t>
          </a:r>
          <a:endParaRPr kumimoji="1" lang="ja-JP" altLang="en-US" sz="1000" b="1">
            <a:latin typeface="ＭＳ Ｐゴシック"/>
          </a:endParaRPr>
        </a:p>
      </xdr:txBody>
    </xdr:sp>
    <xdr:clientData/>
  </xdr:oneCellAnchor>
  <xdr:twoCellAnchor>
    <xdr:from>
      <xdr:col>6</xdr:col>
      <xdr:colOff>422275</xdr:colOff>
      <xdr:row>98</xdr:row>
      <xdr:rowOff>60289</xdr:rowOff>
    </xdr:from>
    <xdr:to>
      <xdr:col>6</xdr:col>
      <xdr:colOff>600075</xdr:colOff>
      <xdr:row>98</xdr:row>
      <xdr:rowOff>60289</xdr:rowOff>
    </xdr:to>
    <xdr:cxnSp macro="">
      <xdr:nvCxnSpPr>
        <xdr:cNvPr id="230" name="直線コネクタ 229"/>
        <xdr:cNvCxnSpPr/>
      </xdr:nvCxnSpPr>
      <xdr:spPr>
        <a:xfrm>
          <a:off x="4546600" y="16862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91</xdr:row>
      <xdr:rowOff>164764</xdr:rowOff>
    </xdr:from>
    <xdr:ext cx="534377" cy="259045"/>
    <xdr:sp macro="" textlink="">
      <xdr:nvSpPr>
        <xdr:cNvPr id="231" name="衛生費最大値テキスト"/>
        <xdr:cNvSpPr txBox="1"/>
      </xdr:nvSpPr>
      <xdr:spPr>
        <a:xfrm>
          <a:off x="4686300" y="1576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99,299</a:t>
          </a:r>
          <a:endParaRPr kumimoji="1" lang="ja-JP" altLang="en-US" sz="1000" b="1">
            <a:latin typeface="ＭＳ Ｐゴシック"/>
          </a:endParaRPr>
        </a:p>
      </xdr:txBody>
    </xdr:sp>
    <xdr:clientData/>
  </xdr:oneCellAnchor>
  <xdr:twoCellAnchor>
    <xdr:from>
      <xdr:col>6</xdr:col>
      <xdr:colOff>422275</xdr:colOff>
      <xdr:row>93</xdr:row>
      <xdr:rowOff>46637</xdr:rowOff>
    </xdr:from>
    <xdr:to>
      <xdr:col>6</xdr:col>
      <xdr:colOff>600075</xdr:colOff>
      <xdr:row>93</xdr:row>
      <xdr:rowOff>46637</xdr:rowOff>
    </xdr:to>
    <xdr:cxnSp macro="">
      <xdr:nvCxnSpPr>
        <xdr:cNvPr id="232" name="直線コネクタ 231"/>
        <xdr:cNvCxnSpPr/>
      </xdr:nvCxnSpPr>
      <xdr:spPr>
        <a:xfrm>
          <a:off x="4546600" y="1599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93937</xdr:rowOff>
    </xdr:from>
    <xdr:to>
      <xdr:col>6</xdr:col>
      <xdr:colOff>511175</xdr:colOff>
      <xdr:row>96</xdr:row>
      <xdr:rowOff>121749</xdr:rowOff>
    </xdr:to>
    <xdr:cxnSp macro="">
      <xdr:nvCxnSpPr>
        <xdr:cNvPr id="233" name="直線コネクタ 232"/>
        <xdr:cNvCxnSpPr/>
      </xdr:nvCxnSpPr>
      <xdr:spPr>
        <a:xfrm>
          <a:off x="3797300" y="16553137"/>
          <a:ext cx="838200" cy="2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114636</xdr:rowOff>
    </xdr:from>
    <xdr:ext cx="534377" cy="259045"/>
    <xdr:sp macro="" textlink="">
      <xdr:nvSpPr>
        <xdr:cNvPr id="234" name="衛生費平均値テキスト"/>
        <xdr:cNvSpPr txBox="1"/>
      </xdr:nvSpPr>
      <xdr:spPr>
        <a:xfrm>
          <a:off x="4686300" y="16573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39,154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136209</xdr:rowOff>
    </xdr:from>
    <xdr:to>
      <xdr:col>6</xdr:col>
      <xdr:colOff>561975</xdr:colOff>
      <xdr:row>97</xdr:row>
      <xdr:rowOff>66359</xdr:rowOff>
    </xdr:to>
    <xdr:sp macro="" textlink="">
      <xdr:nvSpPr>
        <xdr:cNvPr id="235" name="フローチャート : 判断 234"/>
        <xdr:cNvSpPr/>
      </xdr:nvSpPr>
      <xdr:spPr>
        <a:xfrm>
          <a:off x="4584700" y="165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93937</xdr:rowOff>
    </xdr:from>
    <xdr:to>
      <xdr:col>5</xdr:col>
      <xdr:colOff>358775</xdr:colOff>
      <xdr:row>96</xdr:row>
      <xdr:rowOff>108556</xdr:rowOff>
    </xdr:to>
    <xdr:cxnSp macro="">
      <xdr:nvCxnSpPr>
        <xdr:cNvPr id="236" name="直線コネクタ 235"/>
        <xdr:cNvCxnSpPr/>
      </xdr:nvCxnSpPr>
      <xdr:spPr>
        <a:xfrm flipV="1">
          <a:off x="2908300" y="16553137"/>
          <a:ext cx="889000" cy="14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103400</xdr:rowOff>
    </xdr:from>
    <xdr:to>
      <xdr:col>5</xdr:col>
      <xdr:colOff>409575</xdr:colOff>
      <xdr:row>97</xdr:row>
      <xdr:rowOff>33550</xdr:rowOff>
    </xdr:to>
    <xdr:sp macro="" textlink="">
      <xdr:nvSpPr>
        <xdr:cNvPr id="237" name="フローチャート : 判断 236"/>
        <xdr:cNvSpPr/>
      </xdr:nvSpPr>
      <xdr:spPr>
        <a:xfrm>
          <a:off x="3746500" y="165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24677</xdr:rowOff>
    </xdr:from>
    <xdr:ext cx="534377" cy="259045"/>
    <xdr:sp macro="" textlink="">
      <xdr:nvSpPr>
        <xdr:cNvPr id="238" name="テキスト ボックス 237"/>
        <xdr:cNvSpPr txBox="1"/>
      </xdr:nvSpPr>
      <xdr:spPr>
        <a:xfrm>
          <a:off x="3530111" y="1665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2</xdr:col>
      <xdr:colOff>638175</xdr:colOff>
      <xdr:row>90</xdr:row>
      <xdr:rowOff>153220</xdr:rowOff>
    </xdr:from>
    <xdr:to>
      <xdr:col>4</xdr:col>
      <xdr:colOff>155575</xdr:colOff>
      <xdr:row>96</xdr:row>
      <xdr:rowOff>108556</xdr:rowOff>
    </xdr:to>
    <xdr:cxnSp macro="">
      <xdr:nvCxnSpPr>
        <xdr:cNvPr id="239" name="直線コネクタ 238"/>
        <xdr:cNvCxnSpPr/>
      </xdr:nvCxnSpPr>
      <xdr:spPr>
        <a:xfrm>
          <a:off x="2019300" y="15583720"/>
          <a:ext cx="889000" cy="98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162347</xdr:rowOff>
    </xdr:from>
    <xdr:to>
      <xdr:col>4</xdr:col>
      <xdr:colOff>206375</xdr:colOff>
      <xdr:row>97</xdr:row>
      <xdr:rowOff>92497</xdr:rowOff>
    </xdr:to>
    <xdr:sp macro="" textlink="">
      <xdr:nvSpPr>
        <xdr:cNvPr id="240" name="フローチャート : 判断 239"/>
        <xdr:cNvSpPr/>
      </xdr:nvSpPr>
      <xdr:spPr>
        <a:xfrm>
          <a:off x="2857500" y="1662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83624</xdr:rowOff>
    </xdr:from>
    <xdr:ext cx="534377" cy="259045"/>
    <xdr:sp macro="" textlink="">
      <xdr:nvSpPr>
        <xdr:cNvPr id="241" name="テキスト ボックス 240"/>
        <xdr:cNvSpPr txBox="1"/>
      </xdr:nvSpPr>
      <xdr:spPr>
        <a:xfrm>
          <a:off x="2641111" y="1671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90</xdr:row>
      <xdr:rowOff>153220</xdr:rowOff>
    </xdr:from>
    <xdr:to>
      <xdr:col>2</xdr:col>
      <xdr:colOff>638175</xdr:colOff>
      <xdr:row>95</xdr:row>
      <xdr:rowOff>83345</xdr:rowOff>
    </xdr:to>
    <xdr:cxnSp macro="">
      <xdr:nvCxnSpPr>
        <xdr:cNvPr id="242" name="直線コネクタ 241"/>
        <xdr:cNvCxnSpPr/>
      </xdr:nvCxnSpPr>
      <xdr:spPr>
        <a:xfrm flipV="1">
          <a:off x="1130300" y="15583720"/>
          <a:ext cx="889000" cy="78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151940</xdr:rowOff>
    </xdr:from>
    <xdr:to>
      <xdr:col>3</xdr:col>
      <xdr:colOff>3175</xdr:colOff>
      <xdr:row>97</xdr:row>
      <xdr:rowOff>82090</xdr:rowOff>
    </xdr:to>
    <xdr:sp macro="" textlink="">
      <xdr:nvSpPr>
        <xdr:cNvPr id="243" name="フローチャート : 判断 242"/>
        <xdr:cNvSpPr/>
      </xdr:nvSpPr>
      <xdr:spPr>
        <a:xfrm>
          <a:off x="1968500" y="1661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73217</xdr:rowOff>
    </xdr:from>
    <xdr:ext cx="534377" cy="259045"/>
    <xdr:sp macro="" textlink="">
      <xdr:nvSpPr>
        <xdr:cNvPr id="244" name="テキスト ボックス 243"/>
        <xdr:cNvSpPr txBox="1"/>
      </xdr:nvSpPr>
      <xdr:spPr>
        <a:xfrm>
          <a:off x="1752111" y="1670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1118</xdr:rowOff>
    </xdr:from>
    <xdr:to>
      <xdr:col>1</xdr:col>
      <xdr:colOff>485775</xdr:colOff>
      <xdr:row>97</xdr:row>
      <xdr:rowOff>102718</xdr:rowOff>
    </xdr:to>
    <xdr:sp macro="" textlink="">
      <xdr:nvSpPr>
        <xdr:cNvPr id="245" name="フローチャート : 判断 244"/>
        <xdr:cNvSpPr/>
      </xdr:nvSpPr>
      <xdr:spPr>
        <a:xfrm>
          <a:off x="1079500" y="1663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93845</xdr:rowOff>
    </xdr:from>
    <xdr:ext cx="534377" cy="259045"/>
    <xdr:sp macro="" textlink="">
      <xdr:nvSpPr>
        <xdr:cNvPr id="246" name="テキスト ボックス 245"/>
        <xdr:cNvSpPr txBox="1"/>
      </xdr:nvSpPr>
      <xdr:spPr>
        <a:xfrm>
          <a:off x="863111" y="1672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70949</xdr:rowOff>
    </xdr:from>
    <xdr:to>
      <xdr:col>6</xdr:col>
      <xdr:colOff>561975</xdr:colOff>
      <xdr:row>97</xdr:row>
      <xdr:rowOff>1099</xdr:rowOff>
    </xdr:to>
    <xdr:sp macro="" textlink="">
      <xdr:nvSpPr>
        <xdr:cNvPr id="252" name="円/楕円 251"/>
        <xdr:cNvSpPr/>
      </xdr:nvSpPr>
      <xdr:spPr>
        <a:xfrm>
          <a:off x="4584700" y="1653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93826</xdr:rowOff>
    </xdr:from>
    <xdr:ext cx="534377" cy="259045"/>
    <xdr:sp macro="" textlink="">
      <xdr:nvSpPr>
        <xdr:cNvPr id="253" name="衛生費該当値テキスト"/>
        <xdr:cNvSpPr txBox="1"/>
      </xdr:nvSpPr>
      <xdr:spPr>
        <a:xfrm>
          <a:off x="4686300" y="1638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45,149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43137</xdr:rowOff>
    </xdr:from>
    <xdr:to>
      <xdr:col>5</xdr:col>
      <xdr:colOff>409575</xdr:colOff>
      <xdr:row>96</xdr:row>
      <xdr:rowOff>144737</xdr:rowOff>
    </xdr:to>
    <xdr:sp macro="" textlink="">
      <xdr:nvSpPr>
        <xdr:cNvPr id="254" name="円/楕円 253"/>
        <xdr:cNvSpPr/>
      </xdr:nvSpPr>
      <xdr:spPr>
        <a:xfrm>
          <a:off x="3746500" y="1650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161264</xdr:rowOff>
    </xdr:from>
    <xdr:ext cx="534377" cy="259045"/>
    <xdr:sp macro="" textlink="">
      <xdr:nvSpPr>
        <xdr:cNvPr id="255" name="テキスト ボックス 254"/>
        <xdr:cNvSpPr txBox="1"/>
      </xdr:nvSpPr>
      <xdr:spPr>
        <a:xfrm>
          <a:off x="3530111" y="16277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47,704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57756</xdr:rowOff>
    </xdr:from>
    <xdr:to>
      <xdr:col>4</xdr:col>
      <xdr:colOff>206375</xdr:colOff>
      <xdr:row>96</xdr:row>
      <xdr:rowOff>159356</xdr:rowOff>
    </xdr:to>
    <xdr:sp macro="" textlink="">
      <xdr:nvSpPr>
        <xdr:cNvPr id="256" name="円/楕円 255"/>
        <xdr:cNvSpPr/>
      </xdr:nvSpPr>
      <xdr:spPr>
        <a:xfrm>
          <a:off x="2857500" y="1651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4433</xdr:rowOff>
    </xdr:from>
    <xdr:ext cx="534377" cy="259045"/>
    <xdr:sp macro="" textlink="">
      <xdr:nvSpPr>
        <xdr:cNvPr id="257" name="テキスト ボックス 256"/>
        <xdr:cNvSpPr txBox="1"/>
      </xdr:nvSpPr>
      <xdr:spPr>
        <a:xfrm>
          <a:off x="2641111" y="1629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46,361</a:t>
          </a:r>
          <a:endParaRPr kumimoji="1" lang="ja-JP" altLang="en-US" sz="1000" b="1">
            <a:solidFill>
              <a:srgbClr val="FF0000"/>
            </a:solidFill>
            <a:latin typeface="ＭＳ Ｐゴシック"/>
          </a:endParaRPr>
        </a:p>
      </xdr:txBody>
    </xdr:sp>
    <xdr:clientData/>
  </xdr:oneCellAnchor>
  <xdr:twoCellAnchor>
    <xdr:from>
      <xdr:col>2</xdr:col>
      <xdr:colOff>587375</xdr:colOff>
      <xdr:row>90</xdr:row>
      <xdr:rowOff>102420</xdr:rowOff>
    </xdr:from>
    <xdr:to>
      <xdr:col>3</xdr:col>
      <xdr:colOff>3175</xdr:colOff>
      <xdr:row>91</xdr:row>
      <xdr:rowOff>32570</xdr:rowOff>
    </xdr:to>
    <xdr:sp macro="" textlink="">
      <xdr:nvSpPr>
        <xdr:cNvPr id="258" name="円/楕円 257"/>
        <xdr:cNvSpPr/>
      </xdr:nvSpPr>
      <xdr:spPr>
        <a:xfrm>
          <a:off x="1968500" y="1553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89</xdr:row>
      <xdr:rowOff>49097</xdr:rowOff>
    </xdr:from>
    <xdr:ext cx="599010" cy="259045"/>
    <xdr:sp macro="" textlink="">
      <xdr:nvSpPr>
        <xdr:cNvPr id="259" name="テキスト ボックス 258"/>
        <xdr:cNvSpPr txBox="1"/>
      </xdr:nvSpPr>
      <xdr:spPr>
        <a:xfrm>
          <a:off x="1719794" y="15308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136,758</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32545</xdr:rowOff>
    </xdr:from>
    <xdr:to>
      <xdr:col>1</xdr:col>
      <xdr:colOff>485775</xdr:colOff>
      <xdr:row>95</xdr:row>
      <xdr:rowOff>134145</xdr:rowOff>
    </xdr:to>
    <xdr:sp macro="" textlink="">
      <xdr:nvSpPr>
        <xdr:cNvPr id="260" name="円/楕円 259"/>
        <xdr:cNvSpPr/>
      </xdr:nvSpPr>
      <xdr:spPr>
        <a:xfrm>
          <a:off x="1079500" y="1632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150672</xdr:rowOff>
    </xdr:from>
    <xdr:ext cx="534377" cy="259045"/>
    <xdr:sp macro="" textlink="">
      <xdr:nvSpPr>
        <xdr:cNvPr id="261" name="テキスト ボックス 260"/>
        <xdr:cNvSpPr txBox="1"/>
      </xdr:nvSpPr>
      <xdr:spPr>
        <a:xfrm>
          <a:off x="863111" y="16095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64,427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5" name="テキスト ボックス 274"/>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7" name="テキスト ボックス 276"/>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9" name="テキスト ボックス 278"/>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152044</xdr:rowOff>
    </xdr:from>
    <xdr:to>
      <xdr:col>15</xdr:col>
      <xdr:colOff>180340</xdr:colOff>
      <xdr:row>38</xdr:row>
      <xdr:rowOff>139700</xdr:rowOff>
    </xdr:to>
    <xdr:cxnSp macro="">
      <xdr:nvCxnSpPr>
        <xdr:cNvPr id="283" name="直線コネクタ 282"/>
        <xdr:cNvCxnSpPr/>
      </xdr:nvCxnSpPr>
      <xdr:spPr>
        <a:xfrm flipV="1">
          <a:off x="10475595" y="5466994"/>
          <a:ext cx="1270"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4"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5" name="直線コネクタ 284"/>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98721</xdr:rowOff>
    </xdr:from>
    <xdr:ext cx="469744" cy="259045"/>
    <xdr:sp macro="" textlink="">
      <xdr:nvSpPr>
        <xdr:cNvPr id="286" name="労働費最大値テキスト"/>
        <xdr:cNvSpPr txBox="1"/>
      </xdr:nvSpPr>
      <xdr:spPr>
        <a:xfrm>
          <a:off x="10528300" y="524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5,196</a:t>
          </a:r>
          <a:endParaRPr kumimoji="1" lang="ja-JP" altLang="en-US" sz="1000" b="1">
            <a:latin typeface="ＭＳ Ｐゴシック"/>
          </a:endParaRPr>
        </a:p>
      </xdr:txBody>
    </xdr:sp>
    <xdr:clientData/>
  </xdr:oneCellAnchor>
  <xdr:twoCellAnchor>
    <xdr:from>
      <xdr:col>15</xdr:col>
      <xdr:colOff>92075</xdr:colOff>
      <xdr:row>31</xdr:row>
      <xdr:rowOff>152044</xdr:rowOff>
    </xdr:from>
    <xdr:to>
      <xdr:col>15</xdr:col>
      <xdr:colOff>269875</xdr:colOff>
      <xdr:row>31</xdr:row>
      <xdr:rowOff>152044</xdr:rowOff>
    </xdr:to>
    <xdr:cxnSp macro="">
      <xdr:nvCxnSpPr>
        <xdr:cNvPr id="287" name="直線コネクタ 286"/>
        <xdr:cNvCxnSpPr/>
      </xdr:nvCxnSpPr>
      <xdr:spPr>
        <a:xfrm>
          <a:off x="10388600" y="546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125527</xdr:rowOff>
    </xdr:from>
    <xdr:to>
      <xdr:col>15</xdr:col>
      <xdr:colOff>180975</xdr:colOff>
      <xdr:row>37</xdr:row>
      <xdr:rowOff>134671</xdr:rowOff>
    </xdr:to>
    <xdr:cxnSp macro="">
      <xdr:nvCxnSpPr>
        <xdr:cNvPr id="288" name="直線コネクタ 287"/>
        <xdr:cNvCxnSpPr/>
      </xdr:nvCxnSpPr>
      <xdr:spPr>
        <a:xfrm>
          <a:off x="9639300" y="6469177"/>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70299</xdr:rowOff>
    </xdr:from>
    <xdr:ext cx="378565" cy="259045"/>
    <xdr:sp macro="" textlink="">
      <xdr:nvSpPr>
        <xdr:cNvPr id="289" name="労働費平均値テキスト"/>
        <xdr:cNvSpPr txBox="1"/>
      </xdr:nvSpPr>
      <xdr:spPr>
        <a:xfrm>
          <a:off x="10528300" y="64139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91872</xdr:rowOff>
    </xdr:from>
    <xdr:to>
      <xdr:col>15</xdr:col>
      <xdr:colOff>231775</xdr:colOff>
      <xdr:row>38</xdr:row>
      <xdr:rowOff>22022</xdr:rowOff>
    </xdr:to>
    <xdr:sp macro="" textlink="">
      <xdr:nvSpPr>
        <xdr:cNvPr id="290" name="フローチャート : 判断 289"/>
        <xdr:cNvSpPr/>
      </xdr:nvSpPr>
      <xdr:spPr>
        <a:xfrm>
          <a:off x="10426700" y="643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46660</xdr:rowOff>
    </xdr:from>
    <xdr:to>
      <xdr:col>14</xdr:col>
      <xdr:colOff>28575</xdr:colOff>
      <xdr:row>37</xdr:row>
      <xdr:rowOff>125527</xdr:rowOff>
    </xdr:to>
    <xdr:cxnSp macro="">
      <xdr:nvCxnSpPr>
        <xdr:cNvPr id="291" name="直線コネクタ 290"/>
        <xdr:cNvCxnSpPr/>
      </xdr:nvCxnSpPr>
      <xdr:spPr>
        <a:xfrm>
          <a:off x="8750300" y="6218860"/>
          <a:ext cx="889000" cy="25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151079</xdr:rowOff>
    </xdr:from>
    <xdr:to>
      <xdr:col>14</xdr:col>
      <xdr:colOff>79375</xdr:colOff>
      <xdr:row>37</xdr:row>
      <xdr:rowOff>81229</xdr:rowOff>
    </xdr:to>
    <xdr:sp macro="" textlink="">
      <xdr:nvSpPr>
        <xdr:cNvPr id="292" name="フローチャート : 判断 291"/>
        <xdr:cNvSpPr/>
      </xdr:nvSpPr>
      <xdr:spPr>
        <a:xfrm>
          <a:off x="9588500" y="632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97756</xdr:rowOff>
    </xdr:from>
    <xdr:ext cx="469744" cy="259045"/>
    <xdr:sp macro="" textlink="">
      <xdr:nvSpPr>
        <xdr:cNvPr id="293" name="テキスト ボックス 292"/>
        <xdr:cNvSpPr txBox="1"/>
      </xdr:nvSpPr>
      <xdr:spPr>
        <a:xfrm>
          <a:off x="9404427" y="6098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43002</xdr:rowOff>
    </xdr:from>
    <xdr:to>
      <xdr:col>12</xdr:col>
      <xdr:colOff>511175</xdr:colOff>
      <xdr:row>36</xdr:row>
      <xdr:rowOff>46660</xdr:rowOff>
    </xdr:to>
    <xdr:cxnSp macro="">
      <xdr:nvCxnSpPr>
        <xdr:cNvPr id="294" name="直線コネクタ 293"/>
        <xdr:cNvCxnSpPr/>
      </xdr:nvCxnSpPr>
      <xdr:spPr>
        <a:xfrm>
          <a:off x="7861300" y="6215202"/>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148793</xdr:rowOff>
    </xdr:from>
    <xdr:to>
      <xdr:col>12</xdr:col>
      <xdr:colOff>561975</xdr:colOff>
      <xdr:row>37</xdr:row>
      <xdr:rowOff>78943</xdr:rowOff>
    </xdr:to>
    <xdr:sp macro="" textlink="">
      <xdr:nvSpPr>
        <xdr:cNvPr id="295" name="フローチャート : 判断 294"/>
        <xdr:cNvSpPr/>
      </xdr:nvSpPr>
      <xdr:spPr>
        <a:xfrm>
          <a:off x="8699500" y="632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70070</xdr:rowOff>
    </xdr:from>
    <xdr:ext cx="469744" cy="259045"/>
    <xdr:sp macro="" textlink="">
      <xdr:nvSpPr>
        <xdr:cNvPr id="296" name="テキスト ボックス 295"/>
        <xdr:cNvSpPr txBox="1"/>
      </xdr:nvSpPr>
      <xdr:spPr>
        <a:xfrm>
          <a:off x="8515427" y="6413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38659</xdr:rowOff>
    </xdr:from>
    <xdr:to>
      <xdr:col>11</xdr:col>
      <xdr:colOff>307975</xdr:colOff>
      <xdr:row>36</xdr:row>
      <xdr:rowOff>43002</xdr:rowOff>
    </xdr:to>
    <xdr:cxnSp macro="">
      <xdr:nvCxnSpPr>
        <xdr:cNvPr id="297" name="直線コネクタ 296"/>
        <xdr:cNvCxnSpPr/>
      </xdr:nvCxnSpPr>
      <xdr:spPr>
        <a:xfrm>
          <a:off x="6972300" y="6039409"/>
          <a:ext cx="889000" cy="17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76784</xdr:rowOff>
    </xdr:from>
    <xdr:to>
      <xdr:col>11</xdr:col>
      <xdr:colOff>358775</xdr:colOff>
      <xdr:row>37</xdr:row>
      <xdr:rowOff>6934</xdr:rowOff>
    </xdr:to>
    <xdr:sp macro="" textlink="">
      <xdr:nvSpPr>
        <xdr:cNvPr id="298" name="フローチャート : 判断 297"/>
        <xdr:cNvSpPr/>
      </xdr:nvSpPr>
      <xdr:spPr>
        <a:xfrm>
          <a:off x="7810500" y="62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169511</xdr:rowOff>
    </xdr:from>
    <xdr:ext cx="469744" cy="259045"/>
    <xdr:sp macro="" textlink="">
      <xdr:nvSpPr>
        <xdr:cNvPr id="299" name="テキスト ボックス 298"/>
        <xdr:cNvSpPr txBox="1"/>
      </xdr:nvSpPr>
      <xdr:spPr>
        <a:xfrm>
          <a:off x="7626427" y="634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171424</xdr:rowOff>
    </xdr:from>
    <xdr:to>
      <xdr:col>10</xdr:col>
      <xdr:colOff>155575</xdr:colOff>
      <xdr:row>36</xdr:row>
      <xdr:rowOff>101574</xdr:rowOff>
    </xdr:to>
    <xdr:sp macro="" textlink="">
      <xdr:nvSpPr>
        <xdr:cNvPr id="300" name="フローチャート : 判断 299"/>
        <xdr:cNvSpPr/>
      </xdr:nvSpPr>
      <xdr:spPr>
        <a:xfrm>
          <a:off x="6921500" y="617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92701</xdr:rowOff>
    </xdr:from>
    <xdr:ext cx="469744" cy="259045"/>
    <xdr:sp macro="" textlink="">
      <xdr:nvSpPr>
        <xdr:cNvPr id="301" name="テキスト ボックス 300"/>
        <xdr:cNvSpPr txBox="1"/>
      </xdr:nvSpPr>
      <xdr:spPr>
        <a:xfrm>
          <a:off x="6737427" y="626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83871</xdr:rowOff>
    </xdr:from>
    <xdr:to>
      <xdr:col>15</xdr:col>
      <xdr:colOff>231775</xdr:colOff>
      <xdr:row>38</xdr:row>
      <xdr:rowOff>14021</xdr:rowOff>
    </xdr:to>
    <xdr:sp macro="" textlink="">
      <xdr:nvSpPr>
        <xdr:cNvPr id="307" name="円/楕円 306"/>
        <xdr:cNvSpPr/>
      </xdr:nvSpPr>
      <xdr:spPr>
        <a:xfrm>
          <a:off x="10426700" y="642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106748</xdr:rowOff>
    </xdr:from>
    <xdr:ext cx="378565" cy="259045"/>
    <xdr:sp macro="" textlink="">
      <xdr:nvSpPr>
        <xdr:cNvPr id="308" name="労働費該当値テキスト"/>
        <xdr:cNvSpPr txBox="1"/>
      </xdr:nvSpPr>
      <xdr:spPr>
        <a:xfrm>
          <a:off x="10528300" y="6278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74727</xdr:rowOff>
    </xdr:from>
    <xdr:to>
      <xdr:col>14</xdr:col>
      <xdr:colOff>79375</xdr:colOff>
      <xdr:row>38</xdr:row>
      <xdr:rowOff>4877</xdr:rowOff>
    </xdr:to>
    <xdr:sp macro="" textlink="">
      <xdr:nvSpPr>
        <xdr:cNvPr id="309" name="円/楕円 308"/>
        <xdr:cNvSpPr/>
      </xdr:nvSpPr>
      <xdr:spPr>
        <a:xfrm>
          <a:off x="9588500" y="641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167453</xdr:rowOff>
    </xdr:from>
    <xdr:ext cx="378565" cy="259045"/>
    <xdr:sp macro="" textlink="">
      <xdr:nvSpPr>
        <xdr:cNvPr id="310" name="テキスト ボックス 309"/>
        <xdr:cNvSpPr txBox="1"/>
      </xdr:nvSpPr>
      <xdr:spPr>
        <a:xfrm>
          <a:off x="9450017" y="6511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167310</xdr:rowOff>
    </xdr:from>
    <xdr:to>
      <xdr:col>12</xdr:col>
      <xdr:colOff>561975</xdr:colOff>
      <xdr:row>36</xdr:row>
      <xdr:rowOff>97460</xdr:rowOff>
    </xdr:to>
    <xdr:sp macro="" textlink="">
      <xdr:nvSpPr>
        <xdr:cNvPr id="311" name="円/楕円 310"/>
        <xdr:cNvSpPr/>
      </xdr:nvSpPr>
      <xdr:spPr>
        <a:xfrm>
          <a:off x="8699500" y="61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113987</xdr:rowOff>
    </xdr:from>
    <xdr:ext cx="469744" cy="259045"/>
    <xdr:sp macro="" textlink="">
      <xdr:nvSpPr>
        <xdr:cNvPr id="312" name="テキスト ボックス 311"/>
        <xdr:cNvSpPr txBox="1"/>
      </xdr:nvSpPr>
      <xdr:spPr>
        <a:xfrm>
          <a:off x="8515427" y="59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1,907</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163652</xdr:rowOff>
    </xdr:from>
    <xdr:to>
      <xdr:col>11</xdr:col>
      <xdr:colOff>358775</xdr:colOff>
      <xdr:row>36</xdr:row>
      <xdr:rowOff>93802</xdr:rowOff>
    </xdr:to>
    <xdr:sp macro="" textlink="">
      <xdr:nvSpPr>
        <xdr:cNvPr id="313" name="円/楕円 312"/>
        <xdr:cNvSpPr/>
      </xdr:nvSpPr>
      <xdr:spPr>
        <a:xfrm>
          <a:off x="7810500" y="616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110329</xdr:rowOff>
    </xdr:from>
    <xdr:ext cx="469744" cy="259045"/>
    <xdr:sp macro="" textlink="">
      <xdr:nvSpPr>
        <xdr:cNvPr id="314" name="テキスト ボックス 313"/>
        <xdr:cNvSpPr txBox="1"/>
      </xdr:nvSpPr>
      <xdr:spPr>
        <a:xfrm>
          <a:off x="7626427" y="5939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1,923</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159309</xdr:rowOff>
    </xdr:from>
    <xdr:to>
      <xdr:col>10</xdr:col>
      <xdr:colOff>155575</xdr:colOff>
      <xdr:row>35</xdr:row>
      <xdr:rowOff>89459</xdr:rowOff>
    </xdr:to>
    <xdr:sp macro="" textlink="">
      <xdr:nvSpPr>
        <xdr:cNvPr id="315" name="円/楕円 314"/>
        <xdr:cNvSpPr/>
      </xdr:nvSpPr>
      <xdr:spPr>
        <a:xfrm>
          <a:off x="6921500" y="598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105986</xdr:rowOff>
    </xdr:from>
    <xdr:ext cx="469744" cy="259045"/>
    <xdr:sp macro="" textlink="">
      <xdr:nvSpPr>
        <xdr:cNvPr id="316" name="テキスト ボックス 315"/>
        <xdr:cNvSpPr txBox="1"/>
      </xdr:nvSpPr>
      <xdr:spPr>
        <a:xfrm>
          <a:off x="6737427" y="5763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8" name="テキスト ボックス 33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148289</xdr:rowOff>
    </xdr:from>
    <xdr:to>
      <xdr:col>15</xdr:col>
      <xdr:colOff>180340</xdr:colOff>
      <xdr:row>59</xdr:row>
      <xdr:rowOff>97230</xdr:rowOff>
    </xdr:to>
    <xdr:cxnSp macro="">
      <xdr:nvCxnSpPr>
        <xdr:cNvPr id="342" name="直線コネクタ 341"/>
        <xdr:cNvCxnSpPr/>
      </xdr:nvCxnSpPr>
      <xdr:spPr>
        <a:xfrm flipV="1">
          <a:off x="10475595" y="8720789"/>
          <a:ext cx="1270" cy="1491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101057</xdr:rowOff>
    </xdr:from>
    <xdr:ext cx="378565" cy="259045"/>
    <xdr:sp macro="" textlink="">
      <xdr:nvSpPr>
        <xdr:cNvPr id="343" name="農林水産業費最小値テキスト"/>
        <xdr:cNvSpPr txBox="1"/>
      </xdr:nvSpPr>
      <xdr:spPr>
        <a:xfrm>
          <a:off x="10528300" y="10216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15</xdr:col>
      <xdr:colOff>92075</xdr:colOff>
      <xdr:row>59</xdr:row>
      <xdr:rowOff>97230</xdr:rowOff>
    </xdr:from>
    <xdr:to>
      <xdr:col>15</xdr:col>
      <xdr:colOff>269875</xdr:colOff>
      <xdr:row>59</xdr:row>
      <xdr:rowOff>97230</xdr:rowOff>
    </xdr:to>
    <xdr:cxnSp macro="">
      <xdr:nvCxnSpPr>
        <xdr:cNvPr id="344" name="直線コネクタ 343"/>
        <xdr:cNvCxnSpPr/>
      </xdr:nvCxnSpPr>
      <xdr:spPr>
        <a:xfrm>
          <a:off x="10388600" y="102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94966</xdr:rowOff>
    </xdr:from>
    <xdr:ext cx="534377" cy="259045"/>
    <xdr:sp macro="" textlink="">
      <xdr:nvSpPr>
        <xdr:cNvPr id="345" name="農林水産業費最大値テキスト"/>
        <xdr:cNvSpPr txBox="1"/>
      </xdr:nvSpPr>
      <xdr:spPr>
        <a:xfrm>
          <a:off x="10528300" y="849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91,474</a:t>
          </a:r>
          <a:endParaRPr kumimoji="1" lang="ja-JP" altLang="en-US" sz="1000" b="1">
            <a:latin typeface="ＭＳ Ｐゴシック"/>
          </a:endParaRPr>
        </a:p>
      </xdr:txBody>
    </xdr:sp>
    <xdr:clientData/>
  </xdr:oneCellAnchor>
  <xdr:twoCellAnchor>
    <xdr:from>
      <xdr:col>15</xdr:col>
      <xdr:colOff>92075</xdr:colOff>
      <xdr:row>50</xdr:row>
      <xdr:rowOff>148289</xdr:rowOff>
    </xdr:from>
    <xdr:to>
      <xdr:col>15</xdr:col>
      <xdr:colOff>269875</xdr:colOff>
      <xdr:row>50</xdr:row>
      <xdr:rowOff>148289</xdr:rowOff>
    </xdr:to>
    <xdr:cxnSp macro="">
      <xdr:nvCxnSpPr>
        <xdr:cNvPr id="346" name="直線コネクタ 345"/>
        <xdr:cNvCxnSpPr/>
      </xdr:nvCxnSpPr>
      <xdr:spPr>
        <a:xfrm>
          <a:off x="10388600" y="8720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114619</xdr:rowOff>
    </xdr:from>
    <xdr:to>
      <xdr:col>15</xdr:col>
      <xdr:colOff>180975</xdr:colOff>
      <xdr:row>57</xdr:row>
      <xdr:rowOff>128466</xdr:rowOff>
    </xdr:to>
    <xdr:cxnSp macro="">
      <xdr:nvCxnSpPr>
        <xdr:cNvPr id="347" name="直線コネクタ 346"/>
        <xdr:cNvCxnSpPr/>
      </xdr:nvCxnSpPr>
      <xdr:spPr>
        <a:xfrm flipV="1">
          <a:off x="9639300" y="9887269"/>
          <a:ext cx="838200" cy="1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43001</xdr:rowOff>
    </xdr:from>
    <xdr:ext cx="534377" cy="259045"/>
    <xdr:sp macro="" textlink="">
      <xdr:nvSpPr>
        <xdr:cNvPr id="348" name="農林水産業費平均値テキスト"/>
        <xdr:cNvSpPr txBox="1"/>
      </xdr:nvSpPr>
      <xdr:spPr>
        <a:xfrm>
          <a:off x="10528300" y="9644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22,712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20124</xdr:rowOff>
    </xdr:from>
    <xdr:to>
      <xdr:col>15</xdr:col>
      <xdr:colOff>231775</xdr:colOff>
      <xdr:row>57</xdr:row>
      <xdr:rowOff>121724</xdr:rowOff>
    </xdr:to>
    <xdr:sp macro="" textlink="">
      <xdr:nvSpPr>
        <xdr:cNvPr id="349" name="フローチャート : 判断 348"/>
        <xdr:cNvSpPr/>
      </xdr:nvSpPr>
      <xdr:spPr>
        <a:xfrm>
          <a:off x="10426700" y="979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128466</xdr:rowOff>
    </xdr:from>
    <xdr:to>
      <xdr:col>14</xdr:col>
      <xdr:colOff>28575</xdr:colOff>
      <xdr:row>57</xdr:row>
      <xdr:rowOff>166953</xdr:rowOff>
    </xdr:to>
    <xdr:cxnSp macro="">
      <xdr:nvCxnSpPr>
        <xdr:cNvPr id="350" name="直線コネクタ 349"/>
        <xdr:cNvCxnSpPr/>
      </xdr:nvCxnSpPr>
      <xdr:spPr>
        <a:xfrm flipV="1">
          <a:off x="8750300" y="9901116"/>
          <a:ext cx="889000" cy="38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98778</xdr:rowOff>
    </xdr:from>
    <xdr:to>
      <xdr:col>14</xdr:col>
      <xdr:colOff>79375</xdr:colOff>
      <xdr:row>57</xdr:row>
      <xdr:rowOff>28928</xdr:rowOff>
    </xdr:to>
    <xdr:sp macro="" textlink="">
      <xdr:nvSpPr>
        <xdr:cNvPr id="351" name="フローチャート : 判断 350"/>
        <xdr:cNvSpPr/>
      </xdr:nvSpPr>
      <xdr:spPr>
        <a:xfrm>
          <a:off x="9588500" y="96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45455</xdr:rowOff>
    </xdr:from>
    <xdr:ext cx="534377" cy="259045"/>
    <xdr:sp macro="" textlink="">
      <xdr:nvSpPr>
        <xdr:cNvPr id="352" name="テキスト ボックス 351"/>
        <xdr:cNvSpPr txBox="1"/>
      </xdr:nvSpPr>
      <xdr:spPr>
        <a:xfrm>
          <a:off x="9372111" y="947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166953</xdr:rowOff>
    </xdr:from>
    <xdr:to>
      <xdr:col>12</xdr:col>
      <xdr:colOff>511175</xdr:colOff>
      <xdr:row>58</xdr:row>
      <xdr:rowOff>11129</xdr:rowOff>
    </xdr:to>
    <xdr:cxnSp macro="">
      <xdr:nvCxnSpPr>
        <xdr:cNvPr id="353" name="直線コネクタ 352"/>
        <xdr:cNvCxnSpPr/>
      </xdr:nvCxnSpPr>
      <xdr:spPr>
        <a:xfrm flipV="1">
          <a:off x="7861300" y="9939603"/>
          <a:ext cx="889000" cy="1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157284</xdr:rowOff>
    </xdr:from>
    <xdr:to>
      <xdr:col>12</xdr:col>
      <xdr:colOff>561975</xdr:colOff>
      <xdr:row>58</xdr:row>
      <xdr:rowOff>87434</xdr:rowOff>
    </xdr:to>
    <xdr:sp macro="" textlink="">
      <xdr:nvSpPr>
        <xdr:cNvPr id="354" name="フローチャート : 判断 353"/>
        <xdr:cNvSpPr/>
      </xdr:nvSpPr>
      <xdr:spPr>
        <a:xfrm>
          <a:off x="8699500" y="9929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78561</xdr:rowOff>
    </xdr:from>
    <xdr:ext cx="534377" cy="259045"/>
    <xdr:sp macro="" textlink="">
      <xdr:nvSpPr>
        <xdr:cNvPr id="355" name="テキスト ボックス 354"/>
        <xdr:cNvSpPr txBox="1"/>
      </xdr:nvSpPr>
      <xdr:spPr>
        <a:xfrm>
          <a:off x="8483111" y="1002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106586</xdr:rowOff>
    </xdr:from>
    <xdr:to>
      <xdr:col>11</xdr:col>
      <xdr:colOff>307975</xdr:colOff>
      <xdr:row>58</xdr:row>
      <xdr:rowOff>11129</xdr:rowOff>
    </xdr:to>
    <xdr:cxnSp macro="">
      <xdr:nvCxnSpPr>
        <xdr:cNvPr id="356" name="直線コネクタ 355"/>
        <xdr:cNvCxnSpPr/>
      </xdr:nvCxnSpPr>
      <xdr:spPr>
        <a:xfrm>
          <a:off x="6972300" y="9879236"/>
          <a:ext cx="889000" cy="7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164061</xdr:rowOff>
    </xdr:from>
    <xdr:to>
      <xdr:col>11</xdr:col>
      <xdr:colOff>358775</xdr:colOff>
      <xdr:row>58</xdr:row>
      <xdr:rowOff>94211</xdr:rowOff>
    </xdr:to>
    <xdr:sp macro="" textlink="">
      <xdr:nvSpPr>
        <xdr:cNvPr id="357" name="フローチャート : 判断 356"/>
        <xdr:cNvSpPr/>
      </xdr:nvSpPr>
      <xdr:spPr>
        <a:xfrm>
          <a:off x="7810500" y="993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85338</xdr:rowOff>
    </xdr:from>
    <xdr:ext cx="534377" cy="259045"/>
    <xdr:sp macro="" textlink="">
      <xdr:nvSpPr>
        <xdr:cNvPr id="358" name="テキスト ボックス 357"/>
        <xdr:cNvSpPr txBox="1"/>
      </xdr:nvSpPr>
      <xdr:spPr>
        <a:xfrm>
          <a:off x="7594111" y="1002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15519</xdr:rowOff>
    </xdr:from>
    <xdr:to>
      <xdr:col>10</xdr:col>
      <xdr:colOff>155575</xdr:colOff>
      <xdr:row>58</xdr:row>
      <xdr:rowOff>117119</xdr:rowOff>
    </xdr:to>
    <xdr:sp macro="" textlink="">
      <xdr:nvSpPr>
        <xdr:cNvPr id="359" name="フローチャート : 判断 358"/>
        <xdr:cNvSpPr/>
      </xdr:nvSpPr>
      <xdr:spPr>
        <a:xfrm>
          <a:off x="6921500" y="995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108246</xdr:rowOff>
    </xdr:from>
    <xdr:ext cx="534377" cy="259045"/>
    <xdr:sp macro="" textlink="">
      <xdr:nvSpPr>
        <xdr:cNvPr id="360" name="テキスト ボックス 359"/>
        <xdr:cNvSpPr txBox="1"/>
      </xdr:nvSpPr>
      <xdr:spPr>
        <a:xfrm>
          <a:off x="6705111" y="1005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63819</xdr:rowOff>
    </xdr:from>
    <xdr:to>
      <xdr:col>15</xdr:col>
      <xdr:colOff>231775</xdr:colOff>
      <xdr:row>57</xdr:row>
      <xdr:rowOff>165419</xdr:rowOff>
    </xdr:to>
    <xdr:sp macro="" textlink="">
      <xdr:nvSpPr>
        <xdr:cNvPr id="366" name="円/楕円 365"/>
        <xdr:cNvSpPr/>
      </xdr:nvSpPr>
      <xdr:spPr>
        <a:xfrm>
          <a:off x="10426700" y="983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42246</xdr:rowOff>
    </xdr:from>
    <xdr:ext cx="534377" cy="259045"/>
    <xdr:sp macro="" textlink="">
      <xdr:nvSpPr>
        <xdr:cNvPr id="367" name="農林水産業費該当値テキスト"/>
        <xdr:cNvSpPr txBox="1"/>
      </xdr:nvSpPr>
      <xdr:spPr>
        <a:xfrm>
          <a:off x="10528300" y="981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20,036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77666</xdr:rowOff>
    </xdr:from>
    <xdr:to>
      <xdr:col>14</xdr:col>
      <xdr:colOff>79375</xdr:colOff>
      <xdr:row>58</xdr:row>
      <xdr:rowOff>7816</xdr:rowOff>
    </xdr:to>
    <xdr:sp macro="" textlink="">
      <xdr:nvSpPr>
        <xdr:cNvPr id="368" name="円/楕円 367"/>
        <xdr:cNvSpPr/>
      </xdr:nvSpPr>
      <xdr:spPr>
        <a:xfrm>
          <a:off x="9588500" y="985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170393</xdr:rowOff>
    </xdr:from>
    <xdr:ext cx="534377" cy="259045"/>
    <xdr:sp macro="" textlink="">
      <xdr:nvSpPr>
        <xdr:cNvPr id="369" name="テキスト ボックス 368"/>
        <xdr:cNvSpPr txBox="1"/>
      </xdr:nvSpPr>
      <xdr:spPr>
        <a:xfrm>
          <a:off x="9372111" y="9943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19,188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116153</xdr:rowOff>
    </xdr:from>
    <xdr:to>
      <xdr:col>12</xdr:col>
      <xdr:colOff>561975</xdr:colOff>
      <xdr:row>58</xdr:row>
      <xdr:rowOff>46303</xdr:rowOff>
    </xdr:to>
    <xdr:sp macro="" textlink="">
      <xdr:nvSpPr>
        <xdr:cNvPr id="370" name="円/楕円 369"/>
        <xdr:cNvSpPr/>
      </xdr:nvSpPr>
      <xdr:spPr>
        <a:xfrm>
          <a:off x="8699500" y="988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62830</xdr:rowOff>
    </xdr:from>
    <xdr:ext cx="534377" cy="259045"/>
    <xdr:sp macro="" textlink="">
      <xdr:nvSpPr>
        <xdr:cNvPr id="371" name="テキスト ボックス 370"/>
        <xdr:cNvSpPr txBox="1"/>
      </xdr:nvSpPr>
      <xdr:spPr>
        <a:xfrm>
          <a:off x="8483111" y="966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16,831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131779</xdr:rowOff>
    </xdr:from>
    <xdr:to>
      <xdr:col>11</xdr:col>
      <xdr:colOff>358775</xdr:colOff>
      <xdr:row>58</xdr:row>
      <xdr:rowOff>61929</xdr:rowOff>
    </xdr:to>
    <xdr:sp macro="" textlink="">
      <xdr:nvSpPr>
        <xdr:cNvPr id="372" name="円/楕円 371"/>
        <xdr:cNvSpPr/>
      </xdr:nvSpPr>
      <xdr:spPr>
        <a:xfrm>
          <a:off x="7810500" y="990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78456</xdr:rowOff>
    </xdr:from>
    <xdr:ext cx="534377" cy="259045"/>
    <xdr:sp macro="" textlink="">
      <xdr:nvSpPr>
        <xdr:cNvPr id="373" name="テキスト ボックス 372"/>
        <xdr:cNvSpPr txBox="1"/>
      </xdr:nvSpPr>
      <xdr:spPr>
        <a:xfrm>
          <a:off x="7594111" y="967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15,874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55786</xdr:rowOff>
    </xdr:from>
    <xdr:to>
      <xdr:col>10</xdr:col>
      <xdr:colOff>155575</xdr:colOff>
      <xdr:row>57</xdr:row>
      <xdr:rowOff>157386</xdr:rowOff>
    </xdr:to>
    <xdr:sp macro="" textlink="">
      <xdr:nvSpPr>
        <xdr:cNvPr id="374" name="円/楕円 373"/>
        <xdr:cNvSpPr/>
      </xdr:nvSpPr>
      <xdr:spPr>
        <a:xfrm>
          <a:off x="6921500" y="982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2463</xdr:rowOff>
    </xdr:from>
    <xdr:ext cx="534377" cy="259045"/>
    <xdr:sp macro="" textlink="">
      <xdr:nvSpPr>
        <xdr:cNvPr id="375" name="テキスト ボックス 374"/>
        <xdr:cNvSpPr txBox="1"/>
      </xdr:nvSpPr>
      <xdr:spPr>
        <a:xfrm>
          <a:off x="6705111" y="960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20,528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7" name="テキスト ボックス 396"/>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64393</xdr:rowOff>
    </xdr:from>
    <xdr:to>
      <xdr:col>15</xdr:col>
      <xdr:colOff>180340</xdr:colOff>
      <xdr:row>79</xdr:row>
      <xdr:rowOff>68735</xdr:rowOff>
    </xdr:to>
    <xdr:cxnSp macro="">
      <xdr:nvCxnSpPr>
        <xdr:cNvPr id="401" name="直線コネクタ 400"/>
        <xdr:cNvCxnSpPr/>
      </xdr:nvCxnSpPr>
      <xdr:spPr>
        <a:xfrm flipV="1">
          <a:off x="10475595" y="12237343"/>
          <a:ext cx="1270" cy="137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72562</xdr:rowOff>
    </xdr:from>
    <xdr:ext cx="378565" cy="259045"/>
    <xdr:sp macro="" textlink="">
      <xdr:nvSpPr>
        <xdr:cNvPr id="402" name="商工費最小値テキスト"/>
        <xdr:cNvSpPr txBox="1"/>
      </xdr:nvSpPr>
      <xdr:spPr>
        <a:xfrm>
          <a:off x="10528300" y="13617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15</xdr:col>
      <xdr:colOff>92075</xdr:colOff>
      <xdr:row>79</xdr:row>
      <xdr:rowOff>68735</xdr:rowOff>
    </xdr:from>
    <xdr:to>
      <xdr:col>15</xdr:col>
      <xdr:colOff>269875</xdr:colOff>
      <xdr:row>79</xdr:row>
      <xdr:rowOff>68735</xdr:rowOff>
    </xdr:to>
    <xdr:cxnSp macro="">
      <xdr:nvCxnSpPr>
        <xdr:cNvPr id="403" name="直線コネクタ 402"/>
        <xdr:cNvCxnSpPr/>
      </xdr:nvCxnSpPr>
      <xdr:spPr>
        <a:xfrm>
          <a:off x="10388600" y="1361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11070</xdr:rowOff>
    </xdr:from>
    <xdr:ext cx="534377" cy="259045"/>
    <xdr:sp macro="" textlink="">
      <xdr:nvSpPr>
        <xdr:cNvPr id="404" name="商工費最大値テキスト"/>
        <xdr:cNvSpPr txBox="1"/>
      </xdr:nvSpPr>
      <xdr:spPr>
        <a:xfrm>
          <a:off x="10528300" y="120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43,056</a:t>
          </a:r>
          <a:endParaRPr kumimoji="1" lang="ja-JP" altLang="en-US" sz="1000" b="1">
            <a:latin typeface="ＭＳ Ｐゴシック"/>
          </a:endParaRPr>
        </a:p>
      </xdr:txBody>
    </xdr:sp>
    <xdr:clientData/>
  </xdr:oneCellAnchor>
  <xdr:twoCellAnchor>
    <xdr:from>
      <xdr:col>15</xdr:col>
      <xdr:colOff>92075</xdr:colOff>
      <xdr:row>71</xdr:row>
      <xdr:rowOff>64393</xdr:rowOff>
    </xdr:from>
    <xdr:to>
      <xdr:col>15</xdr:col>
      <xdr:colOff>269875</xdr:colOff>
      <xdr:row>71</xdr:row>
      <xdr:rowOff>64393</xdr:rowOff>
    </xdr:to>
    <xdr:cxnSp macro="">
      <xdr:nvCxnSpPr>
        <xdr:cNvPr id="405" name="直線コネクタ 404"/>
        <xdr:cNvCxnSpPr/>
      </xdr:nvCxnSpPr>
      <xdr:spPr>
        <a:xfrm>
          <a:off x="10388600" y="122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8680</xdr:rowOff>
    </xdr:from>
    <xdr:to>
      <xdr:col>15</xdr:col>
      <xdr:colOff>180975</xdr:colOff>
      <xdr:row>78</xdr:row>
      <xdr:rowOff>29449</xdr:rowOff>
    </xdr:to>
    <xdr:cxnSp macro="">
      <xdr:nvCxnSpPr>
        <xdr:cNvPr id="406" name="直線コネクタ 405"/>
        <xdr:cNvCxnSpPr/>
      </xdr:nvCxnSpPr>
      <xdr:spPr>
        <a:xfrm>
          <a:off x="9639300" y="13381780"/>
          <a:ext cx="838200" cy="2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171279</xdr:rowOff>
    </xdr:from>
    <xdr:ext cx="534377" cy="259045"/>
    <xdr:sp macro="" textlink="">
      <xdr:nvSpPr>
        <xdr:cNvPr id="407" name="商工費平均値テキスト"/>
        <xdr:cNvSpPr txBox="1"/>
      </xdr:nvSpPr>
      <xdr:spPr>
        <a:xfrm>
          <a:off x="10528300" y="13030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148402</xdr:rowOff>
    </xdr:from>
    <xdr:to>
      <xdr:col>15</xdr:col>
      <xdr:colOff>231775</xdr:colOff>
      <xdr:row>77</xdr:row>
      <xdr:rowOff>78552</xdr:rowOff>
    </xdr:to>
    <xdr:sp macro="" textlink="">
      <xdr:nvSpPr>
        <xdr:cNvPr id="408" name="フローチャート : 判断 407"/>
        <xdr:cNvSpPr/>
      </xdr:nvSpPr>
      <xdr:spPr>
        <a:xfrm>
          <a:off x="10426700" y="1317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8680</xdr:rowOff>
    </xdr:from>
    <xdr:to>
      <xdr:col>14</xdr:col>
      <xdr:colOff>28575</xdr:colOff>
      <xdr:row>78</xdr:row>
      <xdr:rowOff>46856</xdr:rowOff>
    </xdr:to>
    <xdr:cxnSp macro="">
      <xdr:nvCxnSpPr>
        <xdr:cNvPr id="409" name="直線コネクタ 408"/>
        <xdr:cNvCxnSpPr/>
      </xdr:nvCxnSpPr>
      <xdr:spPr>
        <a:xfrm flipV="1">
          <a:off x="8750300" y="13381780"/>
          <a:ext cx="889000" cy="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112838</xdr:rowOff>
    </xdr:from>
    <xdr:to>
      <xdr:col>14</xdr:col>
      <xdr:colOff>79375</xdr:colOff>
      <xdr:row>77</xdr:row>
      <xdr:rowOff>42988</xdr:rowOff>
    </xdr:to>
    <xdr:sp macro="" textlink="">
      <xdr:nvSpPr>
        <xdr:cNvPr id="410" name="フローチャート : 判断 409"/>
        <xdr:cNvSpPr/>
      </xdr:nvSpPr>
      <xdr:spPr>
        <a:xfrm>
          <a:off x="95885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59514</xdr:rowOff>
    </xdr:from>
    <xdr:ext cx="534377" cy="259045"/>
    <xdr:sp macro="" textlink="">
      <xdr:nvSpPr>
        <xdr:cNvPr id="411" name="テキスト ボックス 410"/>
        <xdr:cNvSpPr txBox="1"/>
      </xdr:nvSpPr>
      <xdr:spPr>
        <a:xfrm>
          <a:off x="9372111" y="1291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46856</xdr:rowOff>
    </xdr:from>
    <xdr:to>
      <xdr:col>12</xdr:col>
      <xdr:colOff>511175</xdr:colOff>
      <xdr:row>78</xdr:row>
      <xdr:rowOff>92413</xdr:rowOff>
    </xdr:to>
    <xdr:cxnSp macro="">
      <xdr:nvCxnSpPr>
        <xdr:cNvPr id="412" name="直線コネクタ 411"/>
        <xdr:cNvCxnSpPr/>
      </xdr:nvCxnSpPr>
      <xdr:spPr>
        <a:xfrm flipV="1">
          <a:off x="7861300" y="13419956"/>
          <a:ext cx="889000" cy="4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95986</xdr:rowOff>
    </xdr:from>
    <xdr:to>
      <xdr:col>12</xdr:col>
      <xdr:colOff>561975</xdr:colOff>
      <xdr:row>78</xdr:row>
      <xdr:rowOff>26136</xdr:rowOff>
    </xdr:to>
    <xdr:sp macro="" textlink="">
      <xdr:nvSpPr>
        <xdr:cNvPr id="413" name="フローチャート : 判断 412"/>
        <xdr:cNvSpPr/>
      </xdr:nvSpPr>
      <xdr:spPr>
        <a:xfrm>
          <a:off x="8699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42663</xdr:rowOff>
    </xdr:from>
    <xdr:ext cx="469744" cy="259045"/>
    <xdr:sp macro="" textlink="">
      <xdr:nvSpPr>
        <xdr:cNvPr id="414" name="テキスト ボックス 413"/>
        <xdr:cNvSpPr txBox="1"/>
      </xdr:nvSpPr>
      <xdr:spPr>
        <a:xfrm>
          <a:off x="8515427" y="1307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85587</xdr:rowOff>
    </xdr:from>
    <xdr:to>
      <xdr:col>11</xdr:col>
      <xdr:colOff>307975</xdr:colOff>
      <xdr:row>78</xdr:row>
      <xdr:rowOff>92413</xdr:rowOff>
    </xdr:to>
    <xdr:cxnSp macro="">
      <xdr:nvCxnSpPr>
        <xdr:cNvPr id="415" name="直線コネクタ 414"/>
        <xdr:cNvCxnSpPr/>
      </xdr:nvCxnSpPr>
      <xdr:spPr>
        <a:xfrm>
          <a:off x="6972300" y="13458687"/>
          <a:ext cx="889000" cy="6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109376</xdr:rowOff>
    </xdr:from>
    <xdr:to>
      <xdr:col>11</xdr:col>
      <xdr:colOff>358775</xdr:colOff>
      <xdr:row>78</xdr:row>
      <xdr:rowOff>39526</xdr:rowOff>
    </xdr:to>
    <xdr:sp macro="" textlink="">
      <xdr:nvSpPr>
        <xdr:cNvPr id="416" name="フローチャート : 判断 415"/>
        <xdr:cNvSpPr/>
      </xdr:nvSpPr>
      <xdr:spPr>
        <a:xfrm>
          <a:off x="7810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56053</xdr:rowOff>
    </xdr:from>
    <xdr:ext cx="469744" cy="259045"/>
    <xdr:sp macro="" textlink="">
      <xdr:nvSpPr>
        <xdr:cNvPr id="417" name="テキスト ボックス 416"/>
        <xdr:cNvSpPr txBox="1"/>
      </xdr:nvSpPr>
      <xdr:spPr>
        <a:xfrm>
          <a:off x="7626427" y="1308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122864</xdr:rowOff>
    </xdr:from>
    <xdr:to>
      <xdr:col>10</xdr:col>
      <xdr:colOff>155575</xdr:colOff>
      <xdr:row>78</xdr:row>
      <xdr:rowOff>53014</xdr:rowOff>
    </xdr:to>
    <xdr:sp macro="" textlink="">
      <xdr:nvSpPr>
        <xdr:cNvPr id="418" name="フローチャート : 判断 417"/>
        <xdr:cNvSpPr/>
      </xdr:nvSpPr>
      <xdr:spPr>
        <a:xfrm>
          <a:off x="6921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69541</xdr:rowOff>
    </xdr:from>
    <xdr:ext cx="469744" cy="259045"/>
    <xdr:sp macro="" textlink="">
      <xdr:nvSpPr>
        <xdr:cNvPr id="419" name="テキスト ボックス 418"/>
        <xdr:cNvSpPr txBox="1"/>
      </xdr:nvSpPr>
      <xdr:spPr>
        <a:xfrm>
          <a:off x="6737427" y="1309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150099</xdr:rowOff>
    </xdr:from>
    <xdr:to>
      <xdr:col>15</xdr:col>
      <xdr:colOff>231775</xdr:colOff>
      <xdr:row>78</xdr:row>
      <xdr:rowOff>80249</xdr:rowOff>
    </xdr:to>
    <xdr:sp macro="" textlink="">
      <xdr:nvSpPr>
        <xdr:cNvPr id="425" name="円/楕円 424"/>
        <xdr:cNvSpPr/>
      </xdr:nvSpPr>
      <xdr:spPr>
        <a:xfrm>
          <a:off x="10426700" y="1335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128526</xdr:rowOff>
    </xdr:from>
    <xdr:ext cx="469744" cy="259045"/>
    <xdr:sp macro="" textlink="">
      <xdr:nvSpPr>
        <xdr:cNvPr id="426" name="商工費該当値テキスト"/>
        <xdr:cNvSpPr txBox="1"/>
      </xdr:nvSpPr>
      <xdr:spPr>
        <a:xfrm>
          <a:off x="10528300" y="13330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7,376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129330</xdr:rowOff>
    </xdr:from>
    <xdr:to>
      <xdr:col>14</xdr:col>
      <xdr:colOff>79375</xdr:colOff>
      <xdr:row>78</xdr:row>
      <xdr:rowOff>59480</xdr:rowOff>
    </xdr:to>
    <xdr:sp macro="" textlink="">
      <xdr:nvSpPr>
        <xdr:cNvPr id="427" name="円/楕円 426"/>
        <xdr:cNvSpPr/>
      </xdr:nvSpPr>
      <xdr:spPr>
        <a:xfrm>
          <a:off x="9588500" y="1333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50607</xdr:rowOff>
    </xdr:from>
    <xdr:ext cx="469744" cy="259045"/>
    <xdr:sp macro="" textlink="">
      <xdr:nvSpPr>
        <xdr:cNvPr id="428" name="テキスト ボックス 427"/>
        <xdr:cNvSpPr txBox="1"/>
      </xdr:nvSpPr>
      <xdr:spPr>
        <a:xfrm>
          <a:off x="9404427" y="1342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167506</xdr:rowOff>
    </xdr:from>
    <xdr:to>
      <xdr:col>12</xdr:col>
      <xdr:colOff>561975</xdr:colOff>
      <xdr:row>78</xdr:row>
      <xdr:rowOff>97656</xdr:rowOff>
    </xdr:to>
    <xdr:sp macro="" textlink="">
      <xdr:nvSpPr>
        <xdr:cNvPr id="429" name="円/楕円 428"/>
        <xdr:cNvSpPr/>
      </xdr:nvSpPr>
      <xdr:spPr>
        <a:xfrm>
          <a:off x="8699500" y="1336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88783</xdr:rowOff>
    </xdr:from>
    <xdr:ext cx="469744" cy="259045"/>
    <xdr:sp macro="" textlink="">
      <xdr:nvSpPr>
        <xdr:cNvPr id="430" name="テキスト ボックス 429"/>
        <xdr:cNvSpPr txBox="1"/>
      </xdr:nvSpPr>
      <xdr:spPr>
        <a:xfrm>
          <a:off x="8515427" y="1346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41613</xdr:rowOff>
    </xdr:from>
    <xdr:to>
      <xdr:col>11</xdr:col>
      <xdr:colOff>358775</xdr:colOff>
      <xdr:row>78</xdr:row>
      <xdr:rowOff>143213</xdr:rowOff>
    </xdr:to>
    <xdr:sp macro="" textlink="">
      <xdr:nvSpPr>
        <xdr:cNvPr id="431" name="円/楕円 430"/>
        <xdr:cNvSpPr/>
      </xdr:nvSpPr>
      <xdr:spPr>
        <a:xfrm>
          <a:off x="7810500" y="1341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134340</xdr:rowOff>
    </xdr:from>
    <xdr:ext cx="469744" cy="259045"/>
    <xdr:sp macro="" textlink="">
      <xdr:nvSpPr>
        <xdr:cNvPr id="432" name="テキスト ボックス 431"/>
        <xdr:cNvSpPr txBox="1"/>
      </xdr:nvSpPr>
      <xdr:spPr>
        <a:xfrm>
          <a:off x="7626427" y="1350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34787</xdr:rowOff>
    </xdr:from>
    <xdr:to>
      <xdr:col>10</xdr:col>
      <xdr:colOff>155575</xdr:colOff>
      <xdr:row>78</xdr:row>
      <xdr:rowOff>136387</xdr:rowOff>
    </xdr:to>
    <xdr:sp macro="" textlink="">
      <xdr:nvSpPr>
        <xdr:cNvPr id="433" name="円/楕円 432"/>
        <xdr:cNvSpPr/>
      </xdr:nvSpPr>
      <xdr:spPr>
        <a:xfrm>
          <a:off x="6921500" y="1340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127514</xdr:rowOff>
    </xdr:from>
    <xdr:ext cx="469744" cy="259045"/>
    <xdr:sp macro="" textlink="">
      <xdr:nvSpPr>
        <xdr:cNvPr id="434" name="テキスト ボックス 433"/>
        <xdr:cNvSpPr txBox="1"/>
      </xdr:nvSpPr>
      <xdr:spPr>
        <a:xfrm>
          <a:off x="6737427" y="1350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52,074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141363</xdr:rowOff>
    </xdr:from>
    <xdr:to>
      <xdr:col>15</xdr:col>
      <xdr:colOff>180340</xdr:colOff>
      <xdr:row>98</xdr:row>
      <xdr:rowOff>26479</xdr:rowOff>
    </xdr:to>
    <xdr:cxnSp macro="">
      <xdr:nvCxnSpPr>
        <xdr:cNvPr id="458" name="直線コネクタ 457"/>
        <xdr:cNvCxnSpPr/>
      </xdr:nvCxnSpPr>
      <xdr:spPr>
        <a:xfrm flipV="1">
          <a:off x="10475595" y="15400413"/>
          <a:ext cx="1270" cy="14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30306</xdr:rowOff>
    </xdr:from>
    <xdr:ext cx="534377" cy="259045"/>
    <xdr:sp macro="" textlink="">
      <xdr:nvSpPr>
        <xdr:cNvPr id="459" name="土木費最小値テキスト"/>
        <xdr:cNvSpPr txBox="1"/>
      </xdr:nvSpPr>
      <xdr:spPr>
        <a:xfrm>
          <a:off x="10528300" y="1683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14,915</a:t>
          </a:r>
          <a:endParaRPr kumimoji="1" lang="ja-JP" altLang="en-US" sz="1000" b="1">
            <a:latin typeface="ＭＳ Ｐゴシック"/>
          </a:endParaRPr>
        </a:p>
      </xdr:txBody>
    </xdr:sp>
    <xdr:clientData/>
  </xdr:oneCellAnchor>
  <xdr:twoCellAnchor>
    <xdr:from>
      <xdr:col>15</xdr:col>
      <xdr:colOff>92075</xdr:colOff>
      <xdr:row>98</xdr:row>
      <xdr:rowOff>26479</xdr:rowOff>
    </xdr:from>
    <xdr:to>
      <xdr:col>15</xdr:col>
      <xdr:colOff>269875</xdr:colOff>
      <xdr:row>98</xdr:row>
      <xdr:rowOff>26479</xdr:rowOff>
    </xdr:to>
    <xdr:cxnSp macro="">
      <xdr:nvCxnSpPr>
        <xdr:cNvPr id="460" name="直線コネクタ 459"/>
        <xdr:cNvCxnSpPr/>
      </xdr:nvCxnSpPr>
      <xdr:spPr>
        <a:xfrm>
          <a:off x="10388600" y="1682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88040</xdr:rowOff>
    </xdr:from>
    <xdr:ext cx="599010" cy="259045"/>
    <xdr:sp macro="" textlink="">
      <xdr:nvSpPr>
        <xdr:cNvPr id="461" name="土木費最大値テキスト"/>
        <xdr:cNvSpPr txBox="1"/>
      </xdr:nvSpPr>
      <xdr:spPr>
        <a:xfrm>
          <a:off x="10528300" y="15175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127,369</a:t>
          </a:r>
          <a:endParaRPr kumimoji="1" lang="ja-JP" altLang="en-US" sz="1000" b="1">
            <a:latin typeface="ＭＳ Ｐゴシック"/>
          </a:endParaRPr>
        </a:p>
      </xdr:txBody>
    </xdr:sp>
    <xdr:clientData/>
  </xdr:oneCellAnchor>
  <xdr:twoCellAnchor>
    <xdr:from>
      <xdr:col>15</xdr:col>
      <xdr:colOff>92075</xdr:colOff>
      <xdr:row>89</xdr:row>
      <xdr:rowOff>141363</xdr:rowOff>
    </xdr:from>
    <xdr:to>
      <xdr:col>15</xdr:col>
      <xdr:colOff>269875</xdr:colOff>
      <xdr:row>89</xdr:row>
      <xdr:rowOff>141363</xdr:rowOff>
    </xdr:to>
    <xdr:cxnSp macro="">
      <xdr:nvCxnSpPr>
        <xdr:cNvPr id="462" name="直線コネクタ 461"/>
        <xdr:cNvCxnSpPr/>
      </xdr:nvCxnSpPr>
      <xdr:spPr>
        <a:xfrm>
          <a:off x="10388600" y="1540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153124</xdr:rowOff>
    </xdr:from>
    <xdr:to>
      <xdr:col>15</xdr:col>
      <xdr:colOff>180975</xdr:colOff>
      <xdr:row>95</xdr:row>
      <xdr:rowOff>155981</xdr:rowOff>
    </xdr:to>
    <xdr:cxnSp macro="">
      <xdr:nvCxnSpPr>
        <xdr:cNvPr id="463" name="直線コネクタ 462"/>
        <xdr:cNvCxnSpPr/>
      </xdr:nvCxnSpPr>
      <xdr:spPr>
        <a:xfrm>
          <a:off x="9639300" y="16440874"/>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85310</xdr:rowOff>
    </xdr:from>
    <xdr:ext cx="534377" cy="259045"/>
    <xdr:sp macro="" textlink="">
      <xdr:nvSpPr>
        <xdr:cNvPr id="464" name="土木費平均値テキスト"/>
        <xdr:cNvSpPr txBox="1"/>
      </xdr:nvSpPr>
      <xdr:spPr>
        <a:xfrm>
          <a:off x="10528300" y="16201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48,584</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62433</xdr:rowOff>
    </xdr:from>
    <xdr:to>
      <xdr:col>15</xdr:col>
      <xdr:colOff>231775</xdr:colOff>
      <xdr:row>95</xdr:row>
      <xdr:rowOff>164033</xdr:rowOff>
    </xdr:to>
    <xdr:sp macro="" textlink="">
      <xdr:nvSpPr>
        <xdr:cNvPr id="465" name="フローチャート : 判断 464"/>
        <xdr:cNvSpPr/>
      </xdr:nvSpPr>
      <xdr:spPr>
        <a:xfrm>
          <a:off x="104267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153124</xdr:rowOff>
    </xdr:from>
    <xdr:to>
      <xdr:col>14</xdr:col>
      <xdr:colOff>28575</xdr:colOff>
      <xdr:row>96</xdr:row>
      <xdr:rowOff>38875</xdr:rowOff>
    </xdr:to>
    <xdr:cxnSp macro="">
      <xdr:nvCxnSpPr>
        <xdr:cNvPr id="466" name="直線コネクタ 465"/>
        <xdr:cNvCxnSpPr/>
      </xdr:nvCxnSpPr>
      <xdr:spPr>
        <a:xfrm flipV="1">
          <a:off x="8750300" y="16440874"/>
          <a:ext cx="889000" cy="5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67170</xdr:rowOff>
    </xdr:from>
    <xdr:to>
      <xdr:col>14</xdr:col>
      <xdr:colOff>79375</xdr:colOff>
      <xdr:row>94</xdr:row>
      <xdr:rowOff>168770</xdr:rowOff>
    </xdr:to>
    <xdr:sp macro="" textlink="">
      <xdr:nvSpPr>
        <xdr:cNvPr id="467" name="フローチャート : 判断 466"/>
        <xdr:cNvSpPr/>
      </xdr:nvSpPr>
      <xdr:spPr>
        <a:xfrm>
          <a:off x="9588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13847</xdr:rowOff>
    </xdr:from>
    <xdr:ext cx="534377" cy="259045"/>
    <xdr:sp macro="" textlink="">
      <xdr:nvSpPr>
        <xdr:cNvPr id="468" name="テキスト ボックス 467"/>
        <xdr:cNvSpPr txBox="1"/>
      </xdr:nvSpPr>
      <xdr:spPr>
        <a:xfrm>
          <a:off x="9372111" y="1595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38875</xdr:rowOff>
    </xdr:from>
    <xdr:to>
      <xdr:col>12</xdr:col>
      <xdr:colOff>511175</xdr:colOff>
      <xdr:row>96</xdr:row>
      <xdr:rowOff>94983</xdr:rowOff>
    </xdr:to>
    <xdr:cxnSp macro="">
      <xdr:nvCxnSpPr>
        <xdr:cNvPr id="469" name="直線コネクタ 468"/>
        <xdr:cNvCxnSpPr/>
      </xdr:nvCxnSpPr>
      <xdr:spPr>
        <a:xfrm flipV="1">
          <a:off x="7861300" y="16498075"/>
          <a:ext cx="889000" cy="5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82753</xdr:rowOff>
    </xdr:from>
    <xdr:to>
      <xdr:col>12</xdr:col>
      <xdr:colOff>561975</xdr:colOff>
      <xdr:row>96</xdr:row>
      <xdr:rowOff>12903</xdr:rowOff>
    </xdr:to>
    <xdr:sp macro="" textlink="">
      <xdr:nvSpPr>
        <xdr:cNvPr id="470" name="フローチャート : 判断 469"/>
        <xdr:cNvSpPr/>
      </xdr:nvSpPr>
      <xdr:spPr>
        <a:xfrm>
          <a:off x="8699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29430</xdr:rowOff>
    </xdr:from>
    <xdr:ext cx="534377" cy="259045"/>
    <xdr:sp macro="" textlink="">
      <xdr:nvSpPr>
        <xdr:cNvPr id="471" name="テキスト ボックス 470"/>
        <xdr:cNvSpPr txBox="1"/>
      </xdr:nvSpPr>
      <xdr:spPr>
        <a:xfrm>
          <a:off x="8483111" y="1614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609</xdr:rowOff>
    </xdr:from>
    <xdr:to>
      <xdr:col>11</xdr:col>
      <xdr:colOff>307975</xdr:colOff>
      <xdr:row>96</xdr:row>
      <xdr:rowOff>94983</xdr:rowOff>
    </xdr:to>
    <xdr:cxnSp macro="">
      <xdr:nvCxnSpPr>
        <xdr:cNvPr id="472" name="直線コネクタ 471"/>
        <xdr:cNvCxnSpPr/>
      </xdr:nvCxnSpPr>
      <xdr:spPr>
        <a:xfrm>
          <a:off x="6972300" y="16459809"/>
          <a:ext cx="889000" cy="9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63081</xdr:rowOff>
    </xdr:from>
    <xdr:to>
      <xdr:col>11</xdr:col>
      <xdr:colOff>358775</xdr:colOff>
      <xdr:row>95</xdr:row>
      <xdr:rowOff>164681</xdr:rowOff>
    </xdr:to>
    <xdr:sp macro="" textlink="">
      <xdr:nvSpPr>
        <xdr:cNvPr id="473" name="フローチャート : 判断 472"/>
        <xdr:cNvSpPr/>
      </xdr:nvSpPr>
      <xdr:spPr>
        <a:xfrm>
          <a:off x="7810500" y="1635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9758</xdr:rowOff>
    </xdr:from>
    <xdr:ext cx="534377" cy="259045"/>
    <xdr:sp macro="" textlink="">
      <xdr:nvSpPr>
        <xdr:cNvPr id="474" name="テキスト ボックス 473"/>
        <xdr:cNvSpPr txBox="1"/>
      </xdr:nvSpPr>
      <xdr:spPr>
        <a:xfrm>
          <a:off x="7594111" y="1612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148907</xdr:rowOff>
    </xdr:from>
    <xdr:to>
      <xdr:col>10</xdr:col>
      <xdr:colOff>155575</xdr:colOff>
      <xdr:row>96</xdr:row>
      <xdr:rowOff>79057</xdr:rowOff>
    </xdr:to>
    <xdr:sp macro="" textlink="">
      <xdr:nvSpPr>
        <xdr:cNvPr id="475" name="フローチャート : 判断 474"/>
        <xdr:cNvSpPr/>
      </xdr:nvSpPr>
      <xdr:spPr>
        <a:xfrm>
          <a:off x="6921500" y="1643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70184</xdr:rowOff>
    </xdr:from>
    <xdr:ext cx="534377" cy="259045"/>
    <xdr:sp macro="" textlink="">
      <xdr:nvSpPr>
        <xdr:cNvPr id="476" name="テキスト ボックス 475"/>
        <xdr:cNvSpPr txBox="1"/>
      </xdr:nvSpPr>
      <xdr:spPr>
        <a:xfrm>
          <a:off x="6705111" y="1652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105181</xdr:rowOff>
    </xdr:from>
    <xdr:to>
      <xdr:col>15</xdr:col>
      <xdr:colOff>231775</xdr:colOff>
      <xdr:row>96</xdr:row>
      <xdr:rowOff>35331</xdr:rowOff>
    </xdr:to>
    <xdr:sp macro="" textlink="">
      <xdr:nvSpPr>
        <xdr:cNvPr id="482" name="円/楕円 481"/>
        <xdr:cNvSpPr/>
      </xdr:nvSpPr>
      <xdr:spPr>
        <a:xfrm>
          <a:off x="10426700" y="1639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83608</xdr:rowOff>
    </xdr:from>
    <xdr:ext cx="534377" cy="259045"/>
    <xdr:sp macro="" textlink="">
      <xdr:nvSpPr>
        <xdr:cNvPr id="483" name="土木費該当値テキスト"/>
        <xdr:cNvSpPr txBox="1"/>
      </xdr:nvSpPr>
      <xdr:spPr>
        <a:xfrm>
          <a:off x="10528300" y="1637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45,218</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102324</xdr:rowOff>
    </xdr:from>
    <xdr:to>
      <xdr:col>14</xdr:col>
      <xdr:colOff>79375</xdr:colOff>
      <xdr:row>96</xdr:row>
      <xdr:rowOff>32474</xdr:rowOff>
    </xdr:to>
    <xdr:sp macro="" textlink="">
      <xdr:nvSpPr>
        <xdr:cNvPr id="484" name="円/楕円 483"/>
        <xdr:cNvSpPr/>
      </xdr:nvSpPr>
      <xdr:spPr>
        <a:xfrm>
          <a:off x="9588500" y="1639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23601</xdr:rowOff>
    </xdr:from>
    <xdr:ext cx="534377" cy="259045"/>
    <xdr:sp macro="" textlink="">
      <xdr:nvSpPr>
        <xdr:cNvPr id="485" name="テキスト ボックス 484"/>
        <xdr:cNvSpPr txBox="1"/>
      </xdr:nvSpPr>
      <xdr:spPr>
        <a:xfrm>
          <a:off x="9372111" y="164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45,443</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159525</xdr:rowOff>
    </xdr:from>
    <xdr:to>
      <xdr:col>12</xdr:col>
      <xdr:colOff>561975</xdr:colOff>
      <xdr:row>96</xdr:row>
      <xdr:rowOff>89675</xdr:rowOff>
    </xdr:to>
    <xdr:sp macro="" textlink="">
      <xdr:nvSpPr>
        <xdr:cNvPr id="486" name="円/楕円 485"/>
        <xdr:cNvSpPr/>
      </xdr:nvSpPr>
      <xdr:spPr>
        <a:xfrm>
          <a:off x="8699500" y="1644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80802</xdr:rowOff>
    </xdr:from>
    <xdr:ext cx="534377" cy="259045"/>
    <xdr:sp macro="" textlink="">
      <xdr:nvSpPr>
        <xdr:cNvPr id="487" name="テキスト ボックス 486"/>
        <xdr:cNvSpPr txBox="1"/>
      </xdr:nvSpPr>
      <xdr:spPr>
        <a:xfrm>
          <a:off x="8483111" y="1654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40,939</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44183</xdr:rowOff>
    </xdr:from>
    <xdr:to>
      <xdr:col>11</xdr:col>
      <xdr:colOff>358775</xdr:colOff>
      <xdr:row>96</xdr:row>
      <xdr:rowOff>145783</xdr:rowOff>
    </xdr:to>
    <xdr:sp macro="" textlink="">
      <xdr:nvSpPr>
        <xdr:cNvPr id="488" name="円/楕円 487"/>
        <xdr:cNvSpPr/>
      </xdr:nvSpPr>
      <xdr:spPr>
        <a:xfrm>
          <a:off x="7810500" y="1650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136910</xdr:rowOff>
    </xdr:from>
    <xdr:ext cx="534377" cy="259045"/>
    <xdr:sp macro="" textlink="">
      <xdr:nvSpPr>
        <xdr:cNvPr id="489" name="テキスト ボックス 488"/>
        <xdr:cNvSpPr txBox="1"/>
      </xdr:nvSpPr>
      <xdr:spPr>
        <a:xfrm>
          <a:off x="7594111" y="1659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36,521</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121259</xdr:rowOff>
    </xdr:from>
    <xdr:to>
      <xdr:col>10</xdr:col>
      <xdr:colOff>155575</xdr:colOff>
      <xdr:row>96</xdr:row>
      <xdr:rowOff>51409</xdr:rowOff>
    </xdr:to>
    <xdr:sp macro="" textlink="">
      <xdr:nvSpPr>
        <xdr:cNvPr id="490" name="円/楕円 489"/>
        <xdr:cNvSpPr/>
      </xdr:nvSpPr>
      <xdr:spPr>
        <a:xfrm>
          <a:off x="6921500" y="1640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67936</xdr:rowOff>
    </xdr:from>
    <xdr:ext cx="534377" cy="259045"/>
    <xdr:sp macro="" textlink="">
      <xdr:nvSpPr>
        <xdr:cNvPr id="491" name="テキスト ボックス 490"/>
        <xdr:cNvSpPr txBox="1"/>
      </xdr:nvSpPr>
      <xdr:spPr>
        <a:xfrm>
          <a:off x="6705111" y="1618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43,952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4" name="テキスト ボックス 50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6" name="テキスト ボックス 50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8" name="テキスト ボックス 50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0" name="テキスト ボックス 50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2" name="テキスト ボックス 51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4" name="テキスト ボックス 51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35</xdr:row>
      <xdr:rowOff>32748</xdr:rowOff>
    </xdr:from>
    <xdr:to>
      <xdr:col>23</xdr:col>
      <xdr:colOff>516889</xdr:colOff>
      <xdr:row>40</xdr:row>
      <xdr:rowOff>7765</xdr:rowOff>
    </xdr:to>
    <xdr:cxnSp macro="">
      <xdr:nvCxnSpPr>
        <xdr:cNvPr id="518" name="直線コネクタ 517"/>
        <xdr:cNvCxnSpPr/>
      </xdr:nvCxnSpPr>
      <xdr:spPr>
        <a:xfrm flipV="1">
          <a:off x="16317595" y="6033498"/>
          <a:ext cx="1269" cy="832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40</xdr:row>
      <xdr:rowOff>11592</xdr:rowOff>
    </xdr:from>
    <xdr:ext cx="469744" cy="259045"/>
    <xdr:sp macro="" textlink="">
      <xdr:nvSpPr>
        <xdr:cNvPr id="519" name="消防費最小値テキスト"/>
        <xdr:cNvSpPr txBox="1"/>
      </xdr:nvSpPr>
      <xdr:spPr>
        <a:xfrm>
          <a:off x="16370300" y="6869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7,540</a:t>
          </a:r>
          <a:endParaRPr kumimoji="1" lang="ja-JP" altLang="en-US" sz="1000" b="1">
            <a:latin typeface="ＭＳ Ｐゴシック"/>
          </a:endParaRPr>
        </a:p>
      </xdr:txBody>
    </xdr:sp>
    <xdr:clientData/>
  </xdr:oneCellAnchor>
  <xdr:twoCellAnchor>
    <xdr:from>
      <xdr:col>23</xdr:col>
      <xdr:colOff>428625</xdr:colOff>
      <xdr:row>40</xdr:row>
      <xdr:rowOff>7765</xdr:rowOff>
    </xdr:from>
    <xdr:to>
      <xdr:col>23</xdr:col>
      <xdr:colOff>606425</xdr:colOff>
      <xdr:row>40</xdr:row>
      <xdr:rowOff>7765</xdr:rowOff>
    </xdr:to>
    <xdr:cxnSp macro="">
      <xdr:nvCxnSpPr>
        <xdr:cNvPr id="520" name="直線コネクタ 519"/>
        <xdr:cNvCxnSpPr/>
      </xdr:nvCxnSpPr>
      <xdr:spPr>
        <a:xfrm>
          <a:off x="16230600" y="686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33</xdr:row>
      <xdr:rowOff>150875</xdr:rowOff>
    </xdr:from>
    <xdr:ext cx="534377" cy="259045"/>
    <xdr:sp macro="" textlink="">
      <xdr:nvSpPr>
        <xdr:cNvPr id="521" name="消防費最大値テキスト"/>
        <xdr:cNvSpPr txBox="1"/>
      </xdr:nvSpPr>
      <xdr:spPr>
        <a:xfrm>
          <a:off x="16370300" y="580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33,025</a:t>
          </a:r>
          <a:endParaRPr kumimoji="1" lang="ja-JP" altLang="en-US" sz="1000" b="1">
            <a:latin typeface="ＭＳ Ｐゴシック"/>
          </a:endParaRPr>
        </a:p>
      </xdr:txBody>
    </xdr:sp>
    <xdr:clientData/>
  </xdr:oneCellAnchor>
  <xdr:twoCellAnchor>
    <xdr:from>
      <xdr:col>23</xdr:col>
      <xdr:colOff>428625</xdr:colOff>
      <xdr:row>35</xdr:row>
      <xdr:rowOff>32748</xdr:rowOff>
    </xdr:from>
    <xdr:to>
      <xdr:col>23</xdr:col>
      <xdr:colOff>606425</xdr:colOff>
      <xdr:row>35</xdr:row>
      <xdr:rowOff>32748</xdr:rowOff>
    </xdr:to>
    <xdr:cxnSp macro="">
      <xdr:nvCxnSpPr>
        <xdr:cNvPr id="522" name="直線コネクタ 521"/>
        <xdr:cNvCxnSpPr/>
      </xdr:nvCxnSpPr>
      <xdr:spPr>
        <a:xfrm>
          <a:off x="16230600" y="6033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69912</xdr:rowOff>
    </xdr:from>
    <xdr:to>
      <xdr:col>23</xdr:col>
      <xdr:colOff>517525</xdr:colOff>
      <xdr:row>36</xdr:row>
      <xdr:rowOff>44602</xdr:rowOff>
    </xdr:to>
    <xdr:cxnSp macro="">
      <xdr:nvCxnSpPr>
        <xdr:cNvPr id="523" name="直線コネクタ 522"/>
        <xdr:cNvCxnSpPr/>
      </xdr:nvCxnSpPr>
      <xdr:spPr>
        <a:xfrm>
          <a:off x="15481300" y="6070662"/>
          <a:ext cx="838200" cy="14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95053</xdr:rowOff>
    </xdr:from>
    <xdr:ext cx="534377" cy="259045"/>
    <xdr:sp macro="" textlink="">
      <xdr:nvSpPr>
        <xdr:cNvPr id="524" name="消防費平均値テキスト"/>
        <xdr:cNvSpPr txBox="1"/>
      </xdr:nvSpPr>
      <xdr:spPr>
        <a:xfrm>
          <a:off x="16370300" y="6438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116626</xdr:rowOff>
    </xdr:from>
    <xdr:to>
      <xdr:col>23</xdr:col>
      <xdr:colOff>568325</xdr:colOff>
      <xdr:row>38</xdr:row>
      <xdr:rowOff>46775</xdr:rowOff>
    </xdr:to>
    <xdr:sp macro="" textlink="">
      <xdr:nvSpPr>
        <xdr:cNvPr id="525" name="フローチャート : 判断 524"/>
        <xdr:cNvSpPr/>
      </xdr:nvSpPr>
      <xdr:spPr>
        <a:xfrm>
          <a:off x="16268700" y="646027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46203</xdr:rowOff>
    </xdr:from>
    <xdr:to>
      <xdr:col>22</xdr:col>
      <xdr:colOff>365125</xdr:colOff>
      <xdr:row>35</xdr:row>
      <xdr:rowOff>69912</xdr:rowOff>
    </xdr:to>
    <xdr:cxnSp macro="">
      <xdr:nvCxnSpPr>
        <xdr:cNvPr id="526" name="直線コネクタ 525"/>
        <xdr:cNvCxnSpPr/>
      </xdr:nvCxnSpPr>
      <xdr:spPr>
        <a:xfrm>
          <a:off x="14592300" y="5875503"/>
          <a:ext cx="889000" cy="19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65648</xdr:rowOff>
    </xdr:from>
    <xdr:to>
      <xdr:col>22</xdr:col>
      <xdr:colOff>415925</xdr:colOff>
      <xdr:row>37</xdr:row>
      <xdr:rowOff>167248</xdr:rowOff>
    </xdr:to>
    <xdr:sp macro="" textlink="">
      <xdr:nvSpPr>
        <xdr:cNvPr id="527" name="フローチャート : 判断 526"/>
        <xdr:cNvSpPr/>
      </xdr:nvSpPr>
      <xdr:spPr>
        <a:xfrm>
          <a:off x="15430500" y="6409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158375</xdr:rowOff>
    </xdr:from>
    <xdr:ext cx="534377" cy="259045"/>
    <xdr:sp macro="" textlink="">
      <xdr:nvSpPr>
        <xdr:cNvPr id="528" name="テキスト ボックス 527"/>
        <xdr:cNvSpPr txBox="1"/>
      </xdr:nvSpPr>
      <xdr:spPr>
        <a:xfrm>
          <a:off x="15214111" y="650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46203</xdr:rowOff>
    </xdr:from>
    <xdr:to>
      <xdr:col>21</xdr:col>
      <xdr:colOff>161925</xdr:colOff>
      <xdr:row>34</xdr:row>
      <xdr:rowOff>157237</xdr:rowOff>
    </xdr:to>
    <xdr:cxnSp macro="">
      <xdr:nvCxnSpPr>
        <xdr:cNvPr id="529" name="直線コネクタ 528"/>
        <xdr:cNvCxnSpPr/>
      </xdr:nvCxnSpPr>
      <xdr:spPr>
        <a:xfrm flipV="1">
          <a:off x="13703300" y="5875503"/>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153953</xdr:rowOff>
    </xdr:from>
    <xdr:to>
      <xdr:col>21</xdr:col>
      <xdr:colOff>212725</xdr:colOff>
      <xdr:row>38</xdr:row>
      <xdr:rowOff>84103</xdr:rowOff>
    </xdr:to>
    <xdr:sp macro="" textlink="">
      <xdr:nvSpPr>
        <xdr:cNvPr id="530" name="フローチャート : 判断 529"/>
        <xdr:cNvSpPr/>
      </xdr:nvSpPr>
      <xdr:spPr>
        <a:xfrm>
          <a:off x="14541500" y="649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75230</xdr:rowOff>
    </xdr:from>
    <xdr:ext cx="534377" cy="259045"/>
    <xdr:sp macro="" textlink="">
      <xdr:nvSpPr>
        <xdr:cNvPr id="531" name="テキスト ボックス 530"/>
        <xdr:cNvSpPr txBox="1"/>
      </xdr:nvSpPr>
      <xdr:spPr>
        <a:xfrm>
          <a:off x="14325111" y="659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31</xdr:row>
      <xdr:rowOff>22363</xdr:rowOff>
    </xdr:from>
    <xdr:to>
      <xdr:col>19</xdr:col>
      <xdr:colOff>644525</xdr:colOff>
      <xdr:row>34</xdr:row>
      <xdr:rowOff>157237</xdr:rowOff>
    </xdr:to>
    <xdr:cxnSp macro="">
      <xdr:nvCxnSpPr>
        <xdr:cNvPr id="532" name="直線コネクタ 531"/>
        <xdr:cNvCxnSpPr/>
      </xdr:nvCxnSpPr>
      <xdr:spPr>
        <a:xfrm>
          <a:off x="12814300" y="5337313"/>
          <a:ext cx="889000" cy="649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2783</xdr:rowOff>
    </xdr:from>
    <xdr:to>
      <xdr:col>20</xdr:col>
      <xdr:colOff>9525</xdr:colOff>
      <xdr:row>38</xdr:row>
      <xdr:rowOff>104383</xdr:rowOff>
    </xdr:to>
    <xdr:sp macro="" textlink="">
      <xdr:nvSpPr>
        <xdr:cNvPr id="533" name="フローチャート : 判断 532"/>
        <xdr:cNvSpPr/>
      </xdr:nvSpPr>
      <xdr:spPr>
        <a:xfrm>
          <a:off x="13652500" y="651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95510</xdr:rowOff>
    </xdr:from>
    <xdr:ext cx="534377" cy="259045"/>
    <xdr:sp macro="" textlink="">
      <xdr:nvSpPr>
        <xdr:cNvPr id="534" name="テキスト ボックス 533"/>
        <xdr:cNvSpPr txBox="1"/>
      </xdr:nvSpPr>
      <xdr:spPr>
        <a:xfrm>
          <a:off x="13436111" y="661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28974</xdr:rowOff>
    </xdr:from>
    <xdr:to>
      <xdr:col>18</xdr:col>
      <xdr:colOff>492125</xdr:colOff>
      <xdr:row>38</xdr:row>
      <xdr:rowOff>130574</xdr:rowOff>
    </xdr:to>
    <xdr:sp macro="" textlink="">
      <xdr:nvSpPr>
        <xdr:cNvPr id="535" name="フローチャート : 判断 534"/>
        <xdr:cNvSpPr/>
      </xdr:nvSpPr>
      <xdr:spPr>
        <a:xfrm>
          <a:off x="12763500" y="654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121701</xdr:rowOff>
    </xdr:from>
    <xdr:ext cx="534377" cy="259045"/>
    <xdr:sp macro="" textlink="">
      <xdr:nvSpPr>
        <xdr:cNvPr id="536" name="テキスト ボックス 535"/>
        <xdr:cNvSpPr txBox="1"/>
      </xdr:nvSpPr>
      <xdr:spPr>
        <a:xfrm>
          <a:off x="12547111" y="663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165252</xdr:rowOff>
    </xdr:from>
    <xdr:to>
      <xdr:col>23</xdr:col>
      <xdr:colOff>568325</xdr:colOff>
      <xdr:row>36</xdr:row>
      <xdr:rowOff>95402</xdr:rowOff>
    </xdr:to>
    <xdr:sp macro="" textlink="">
      <xdr:nvSpPr>
        <xdr:cNvPr id="542" name="円/楕円 541"/>
        <xdr:cNvSpPr/>
      </xdr:nvSpPr>
      <xdr:spPr>
        <a:xfrm>
          <a:off x="16268700" y="616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16679</xdr:rowOff>
    </xdr:from>
    <xdr:ext cx="534377" cy="259045"/>
    <xdr:sp macro="" textlink="">
      <xdr:nvSpPr>
        <xdr:cNvPr id="543" name="消防費該当値テキスト"/>
        <xdr:cNvSpPr txBox="1"/>
      </xdr:nvSpPr>
      <xdr:spPr>
        <a:xfrm>
          <a:off x="16370300" y="601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27,412</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19112</xdr:rowOff>
    </xdr:from>
    <xdr:to>
      <xdr:col>22</xdr:col>
      <xdr:colOff>415925</xdr:colOff>
      <xdr:row>35</xdr:row>
      <xdr:rowOff>120712</xdr:rowOff>
    </xdr:to>
    <xdr:sp macro="" textlink="">
      <xdr:nvSpPr>
        <xdr:cNvPr id="544" name="円/楕円 543"/>
        <xdr:cNvSpPr/>
      </xdr:nvSpPr>
      <xdr:spPr>
        <a:xfrm>
          <a:off x="15430500" y="601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137239</xdr:rowOff>
    </xdr:from>
    <xdr:ext cx="534377" cy="259045"/>
    <xdr:sp macro="" textlink="">
      <xdr:nvSpPr>
        <xdr:cNvPr id="545" name="テキスト ボックス 544"/>
        <xdr:cNvSpPr txBox="1"/>
      </xdr:nvSpPr>
      <xdr:spPr>
        <a:xfrm>
          <a:off x="15214111" y="579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31,887</a:t>
          </a:r>
          <a:endParaRPr kumimoji="1" lang="ja-JP" altLang="en-US" sz="1000" b="1">
            <a:solidFill>
              <a:srgbClr val="FF0000"/>
            </a:solidFill>
            <a:latin typeface="ＭＳ Ｐゴシック"/>
          </a:endParaRPr>
        </a:p>
      </xdr:txBody>
    </xdr:sp>
    <xdr:clientData/>
  </xdr:oneCellAnchor>
  <xdr:twoCellAnchor>
    <xdr:from>
      <xdr:col>21</xdr:col>
      <xdr:colOff>111125</xdr:colOff>
      <xdr:row>33</xdr:row>
      <xdr:rowOff>166853</xdr:rowOff>
    </xdr:from>
    <xdr:to>
      <xdr:col>21</xdr:col>
      <xdr:colOff>212725</xdr:colOff>
      <xdr:row>34</xdr:row>
      <xdr:rowOff>97003</xdr:rowOff>
    </xdr:to>
    <xdr:sp macro="" textlink="">
      <xdr:nvSpPr>
        <xdr:cNvPr id="546" name="円/楕円 545"/>
        <xdr:cNvSpPr/>
      </xdr:nvSpPr>
      <xdr:spPr>
        <a:xfrm>
          <a:off x="14541500" y="582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32</xdr:row>
      <xdr:rowOff>113530</xdr:rowOff>
    </xdr:from>
    <xdr:ext cx="534377" cy="259045"/>
    <xdr:sp macro="" textlink="">
      <xdr:nvSpPr>
        <xdr:cNvPr id="547" name="テキスト ボックス 546"/>
        <xdr:cNvSpPr txBox="1"/>
      </xdr:nvSpPr>
      <xdr:spPr>
        <a:xfrm>
          <a:off x="14325111" y="559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37,863</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106437</xdr:rowOff>
    </xdr:from>
    <xdr:to>
      <xdr:col>20</xdr:col>
      <xdr:colOff>9525</xdr:colOff>
      <xdr:row>35</xdr:row>
      <xdr:rowOff>36587</xdr:rowOff>
    </xdr:to>
    <xdr:sp macro="" textlink="">
      <xdr:nvSpPr>
        <xdr:cNvPr id="548" name="円/楕円 547"/>
        <xdr:cNvSpPr/>
      </xdr:nvSpPr>
      <xdr:spPr>
        <a:xfrm>
          <a:off x="13652500" y="593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53114</xdr:rowOff>
    </xdr:from>
    <xdr:ext cx="534377" cy="259045"/>
    <xdr:sp macro="" textlink="">
      <xdr:nvSpPr>
        <xdr:cNvPr id="549" name="テキスト ボックス 548"/>
        <xdr:cNvSpPr txBox="1"/>
      </xdr:nvSpPr>
      <xdr:spPr>
        <a:xfrm>
          <a:off x="13436111" y="571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34,463</a:t>
          </a:r>
          <a:endParaRPr kumimoji="1" lang="ja-JP" altLang="en-US" sz="1000" b="1">
            <a:solidFill>
              <a:srgbClr val="FF0000"/>
            </a:solidFill>
            <a:latin typeface="ＭＳ Ｐゴシック"/>
          </a:endParaRPr>
        </a:p>
      </xdr:txBody>
    </xdr:sp>
    <xdr:clientData/>
  </xdr:oneCellAnchor>
  <xdr:twoCellAnchor>
    <xdr:from>
      <xdr:col>18</xdr:col>
      <xdr:colOff>390525</xdr:colOff>
      <xdr:row>30</xdr:row>
      <xdr:rowOff>143013</xdr:rowOff>
    </xdr:from>
    <xdr:to>
      <xdr:col>18</xdr:col>
      <xdr:colOff>492125</xdr:colOff>
      <xdr:row>31</xdr:row>
      <xdr:rowOff>73163</xdr:rowOff>
    </xdr:to>
    <xdr:sp macro="" textlink="">
      <xdr:nvSpPr>
        <xdr:cNvPr id="550" name="円/楕円 549"/>
        <xdr:cNvSpPr/>
      </xdr:nvSpPr>
      <xdr:spPr>
        <a:xfrm>
          <a:off x="12763500" y="528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29</xdr:row>
      <xdr:rowOff>89690</xdr:rowOff>
    </xdr:from>
    <xdr:ext cx="534377" cy="259045"/>
    <xdr:sp macro="" textlink="">
      <xdr:nvSpPr>
        <xdr:cNvPr id="551" name="テキスト ボックス 550"/>
        <xdr:cNvSpPr txBox="1"/>
      </xdr:nvSpPr>
      <xdr:spPr>
        <a:xfrm>
          <a:off x="12547111" y="506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54,343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2" name="テキスト ボックス 56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3" name="直線コネクタ 56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4" name="テキスト ボックス 56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5" name="直線コネクタ 56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6" name="テキスト ボックス 56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8" name="テキスト ボックス 56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9" name="直線コネクタ 56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70" name="テキスト ボックス 569"/>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1" name="直線コネクタ 57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2" name="テキスト ボックス 57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101905</xdr:rowOff>
    </xdr:from>
    <xdr:to>
      <xdr:col>23</xdr:col>
      <xdr:colOff>516889</xdr:colOff>
      <xdr:row>58</xdr:row>
      <xdr:rowOff>116001</xdr:rowOff>
    </xdr:to>
    <xdr:cxnSp macro="">
      <xdr:nvCxnSpPr>
        <xdr:cNvPr id="576" name="直線コネクタ 575"/>
        <xdr:cNvCxnSpPr/>
      </xdr:nvCxnSpPr>
      <xdr:spPr>
        <a:xfrm flipV="1">
          <a:off x="16317595" y="8674405"/>
          <a:ext cx="1269" cy="138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119828</xdr:rowOff>
    </xdr:from>
    <xdr:ext cx="534377" cy="259045"/>
    <xdr:sp macro="" textlink="">
      <xdr:nvSpPr>
        <xdr:cNvPr id="577" name="教育費最小値テキスト"/>
        <xdr:cNvSpPr txBox="1"/>
      </xdr:nvSpPr>
      <xdr:spPr>
        <a:xfrm>
          <a:off x="16370300" y="1006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25,244</a:t>
          </a:r>
          <a:endParaRPr kumimoji="1" lang="ja-JP" altLang="en-US" sz="1000" b="1">
            <a:latin typeface="ＭＳ Ｐゴシック"/>
          </a:endParaRPr>
        </a:p>
      </xdr:txBody>
    </xdr:sp>
    <xdr:clientData/>
  </xdr:oneCellAnchor>
  <xdr:twoCellAnchor>
    <xdr:from>
      <xdr:col>23</xdr:col>
      <xdr:colOff>428625</xdr:colOff>
      <xdr:row>58</xdr:row>
      <xdr:rowOff>116001</xdr:rowOff>
    </xdr:from>
    <xdr:to>
      <xdr:col>23</xdr:col>
      <xdr:colOff>606425</xdr:colOff>
      <xdr:row>58</xdr:row>
      <xdr:rowOff>116001</xdr:rowOff>
    </xdr:to>
    <xdr:cxnSp macro="">
      <xdr:nvCxnSpPr>
        <xdr:cNvPr id="578" name="直線コネクタ 577"/>
        <xdr:cNvCxnSpPr/>
      </xdr:nvCxnSpPr>
      <xdr:spPr>
        <a:xfrm>
          <a:off x="16230600" y="1006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48582</xdr:rowOff>
    </xdr:from>
    <xdr:ext cx="534377" cy="259045"/>
    <xdr:sp macro="" textlink="">
      <xdr:nvSpPr>
        <xdr:cNvPr id="579" name="教育費最大値テキスト"/>
        <xdr:cNvSpPr txBox="1"/>
      </xdr:nvSpPr>
      <xdr:spPr>
        <a:xfrm>
          <a:off x="16370300" y="844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97,984</a:t>
          </a:r>
          <a:endParaRPr kumimoji="1" lang="ja-JP" altLang="en-US" sz="1000" b="1">
            <a:latin typeface="ＭＳ Ｐゴシック"/>
          </a:endParaRPr>
        </a:p>
      </xdr:txBody>
    </xdr:sp>
    <xdr:clientData/>
  </xdr:oneCellAnchor>
  <xdr:twoCellAnchor>
    <xdr:from>
      <xdr:col>23</xdr:col>
      <xdr:colOff>428625</xdr:colOff>
      <xdr:row>50</xdr:row>
      <xdr:rowOff>101905</xdr:rowOff>
    </xdr:from>
    <xdr:to>
      <xdr:col>23</xdr:col>
      <xdr:colOff>606425</xdr:colOff>
      <xdr:row>50</xdr:row>
      <xdr:rowOff>101905</xdr:rowOff>
    </xdr:to>
    <xdr:cxnSp macro="">
      <xdr:nvCxnSpPr>
        <xdr:cNvPr id="580" name="直線コネクタ 579"/>
        <xdr:cNvCxnSpPr/>
      </xdr:nvCxnSpPr>
      <xdr:spPr>
        <a:xfrm>
          <a:off x="16230600" y="867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30962</xdr:rowOff>
    </xdr:from>
    <xdr:to>
      <xdr:col>23</xdr:col>
      <xdr:colOff>517525</xdr:colOff>
      <xdr:row>56</xdr:row>
      <xdr:rowOff>131242</xdr:rowOff>
    </xdr:to>
    <xdr:cxnSp macro="">
      <xdr:nvCxnSpPr>
        <xdr:cNvPr id="581" name="直線コネクタ 580"/>
        <xdr:cNvCxnSpPr/>
      </xdr:nvCxnSpPr>
      <xdr:spPr>
        <a:xfrm>
          <a:off x="15481300" y="9117812"/>
          <a:ext cx="838200" cy="6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144581</xdr:rowOff>
    </xdr:from>
    <xdr:ext cx="534377" cy="259045"/>
    <xdr:sp macro="" textlink="">
      <xdr:nvSpPr>
        <xdr:cNvPr id="582" name="教育費平均値テキスト"/>
        <xdr:cNvSpPr txBox="1"/>
      </xdr:nvSpPr>
      <xdr:spPr>
        <a:xfrm>
          <a:off x="16370300" y="9402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49,278</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121704</xdr:rowOff>
    </xdr:from>
    <xdr:to>
      <xdr:col>23</xdr:col>
      <xdr:colOff>568325</xdr:colOff>
      <xdr:row>56</xdr:row>
      <xdr:rowOff>51854</xdr:rowOff>
    </xdr:to>
    <xdr:sp macro="" textlink="">
      <xdr:nvSpPr>
        <xdr:cNvPr id="583" name="フローチャート : 判断 582"/>
        <xdr:cNvSpPr/>
      </xdr:nvSpPr>
      <xdr:spPr>
        <a:xfrm>
          <a:off x="162687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30962</xdr:rowOff>
    </xdr:from>
    <xdr:to>
      <xdr:col>22</xdr:col>
      <xdr:colOff>365125</xdr:colOff>
      <xdr:row>55</xdr:row>
      <xdr:rowOff>46945</xdr:rowOff>
    </xdr:to>
    <xdr:cxnSp macro="">
      <xdr:nvCxnSpPr>
        <xdr:cNvPr id="584" name="直線コネクタ 583"/>
        <xdr:cNvCxnSpPr/>
      </xdr:nvCxnSpPr>
      <xdr:spPr>
        <a:xfrm flipV="1">
          <a:off x="14592300" y="9117812"/>
          <a:ext cx="889000" cy="35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89433</xdr:rowOff>
    </xdr:from>
    <xdr:to>
      <xdr:col>22</xdr:col>
      <xdr:colOff>415925</xdr:colOff>
      <xdr:row>56</xdr:row>
      <xdr:rowOff>19583</xdr:rowOff>
    </xdr:to>
    <xdr:sp macro="" textlink="">
      <xdr:nvSpPr>
        <xdr:cNvPr id="585" name="フローチャート : 判断 584"/>
        <xdr:cNvSpPr/>
      </xdr:nvSpPr>
      <xdr:spPr>
        <a:xfrm>
          <a:off x="15430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10710</xdr:rowOff>
    </xdr:from>
    <xdr:ext cx="534377" cy="259045"/>
    <xdr:sp macro="" textlink="">
      <xdr:nvSpPr>
        <xdr:cNvPr id="586" name="テキスト ボックス 585"/>
        <xdr:cNvSpPr txBox="1"/>
      </xdr:nvSpPr>
      <xdr:spPr>
        <a:xfrm>
          <a:off x="15214111" y="96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46945</xdr:rowOff>
    </xdr:from>
    <xdr:to>
      <xdr:col>21</xdr:col>
      <xdr:colOff>161925</xdr:colOff>
      <xdr:row>55</xdr:row>
      <xdr:rowOff>83731</xdr:rowOff>
    </xdr:to>
    <xdr:cxnSp macro="">
      <xdr:nvCxnSpPr>
        <xdr:cNvPr id="587" name="直線コネクタ 586"/>
        <xdr:cNvCxnSpPr/>
      </xdr:nvCxnSpPr>
      <xdr:spPr>
        <a:xfrm flipV="1">
          <a:off x="13703300" y="9476695"/>
          <a:ext cx="889000" cy="3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3690</xdr:rowOff>
    </xdr:from>
    <xdr:to>
      <xdr:col>21</xdr:col>
      <xdr:colOff>212725</xdr:colOff>
      <xdr:row>56</xdr:row>
      <xdr:rowOff>105290</xdr:rowOff>
    </xdr:to>
    <xdr:sp macro="" textlink="">
      <xdr:nvSpPr>
        <xdr:cNvPr id="588" name="フローチャート : 判断 587"/>
        <xdr:cNvSpPr/>
      </xdr:nvSpPr>
      <xdr:spPr>
        <a:xfrm>
          <a:off x="14541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96417</xdr:rowOff>
    </xdr:from>
    <xdr:ext cx="534377" cy="259045"/>
    <xdr:sp macro="" textlink="">
      <xdr:nvSpPr>
        <xdr:cNvPr id="589" name="テキスト ボックス 588"/>
        <xdr:cNvSpPr txBox="1"/>
      </xdr:nvSpPr>
      <xdr:spPr>
        <a:xfrm>
          <a:off x="14325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134862</xdr:rowOff>
    </xdr:from>
    <xdr:to>
      <xdr:col>19</xdr:col>
      <xdr:colOff>644525</xdr:colOff>
      <xdr:row>55</xdr:row>
      <xdr:rowOff>83731</xdr:rowOff>
    </xdr:to>
    <xdr:cxnSp macro="">
      <xdr:nvCxnSpPr>
        <xdr:cNvPr id="590" name="直線コネクタ 589"/>
        <xdr:cNvCxnSpPr/>
      </xdr:nvCxnSpPr>
      <xdr:spPr>
        <a:xfrm>
          <a:off x="12814300" y="9393162"/>
          <a:ext cx="889000" cy="12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12014</xdr:rowOff>
    </xdr:from>
    <xdr:to>
      <xdr:col>20</xdr:col>
      <xdr:colOff>9525</xdr:colOff>
      <xdr:row>56</xdr:row>
      <xdr:rowOff>113614</xdr:rowOff>
    </xdr:to>
    <xdr:sp macro="" textlink="">
      <xdr:nvSpPr>
        <xdr:cNvPr id="591" name="フローチャート : 判断 590"/>
        <xdr:cNvSpPr/>
      </xdr:nvSpPr>
      <xdr:spPr>
        <a:xfrm>
          <a:off x="13652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104741</xdr:rowOff>
    </xdr:from>
    <xdr:ext cx="534377" cy="259045"/>
    <xdr:sp macro="" textlink="">
      <xdr:nvSpPr>
        <xdr:cNvPr id="592" name="テキスト ボックス 591"/>
        <xdr:cNvSpPr txBox="1"/>
      </xdr:nvSpPr>
      <xdr:spPr>
        <a:xfrm>
          <a:off x="13436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36532</xdr:rowOff>
    </xdr:from>
    <xdr:to>
      <xdr:col>18</xdr:col>
      <xdr:colOff>492125</xdr:colOff>
      <xdr:row>56</xdr:row>
      <xdr:rowOff>138132</xdr:rowOff>
    </xdr:to>
    <xdr:sp macro="" textlink="">
      <xdr:nvSpPr>
        <xdr:cNvPr id="593" name="フローチャート : 判断 592"/>
        <xdr:cNvSpPr/>
      </xdr:nvSpPr>
      <xdr:spPr>
        <a:xfrm>
          <a:off x="12763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129259</xdr:rowOff>
    </xdr:from>
    <xdr:ext cx="534377" cy="259045"/>
    <xdr:sp macro="" textlink="">
      <xdr:nvSpPr>
        <xdr:cNvPr id="594" name="テキスト ボックス 593"/>
        <xdr:cNvSpPr txBox="1"/>
      </xdr:nvSpPr>
      <xdr:spPr>
        <a:xfrm>
          <a:off x="12547111" y="97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80442</xdr:rowOff>
    </xdr:from>
    <xdr:to>
      <xdr:col>23</xdr:col>
      <xdr:colOff>568325</xdr:colOff>
      <xdr:row>57</xdr:row>
      <xdr:rowOff>10592</xdr:rowOff>
    </xdr:to>
    <xdr:sp macro="" textlink="">
      <xdr:nvSpPr>
        <xdr:cNvPr id="600" name="円/楕円 599"/>
        <xdr:cNvSpPr/>
      </xdr:nvSpPr>
      <xdr:spPr>
        <a:xfrm>
          <a:off x="16268700" y="968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58869</xdr:rowOff>
    </xdr:from>
    <xdr:ext cx="534377" cy="259045"/>
    <xdr:sp macro="" textlink="">
      <xdr:nvSpPr>
        <xdr:cNvPr id="601" name="教育費該当値テキスト"/>
        <xdr:cNvSpPr txBox="1"/>
      </xdr:nvSpPr>
      <xdr:spPr>
        <a:xfrm>
          <a:off x="16370300" y="966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42,444</a:t>
          </a:r>
          <a:endParaRPr kumimoji="1" lang="ja-JP" altLang="en-US" sz="1000" b="1">
            <a:solidFill>
              <a:srgbClr val="FF0000"/>
            </a:solidFill>
            <a:latin typeface="ＭＳ Ｐゴシック"/>
          </a:endParaRPr>
        </a:p>
      </xdr:txBody>
    </xdr:sp>
    <xdr:clientData/>
  </xdr:oneCellAnchor>
  <xdr:twoCellAnchor>
    <xdr:from>
      <xdr:col>22</xdr:col>
      <xdr:colOff>314325</xdr:colOff>
      <xdr:row>52</xdr:row>
      <xdr:rowOff>151612</xdr:rowOff>
    </xdr:from>
    <xdr:to>
      <xdr:col>22</xdr:col>
      <xdr:colOff>415925</xdr:colOff>
      <xdr:row>53</xdr:row>
      <xdr:rowOff>81762</xdr:rowOff>
    </xdr:to>
    <xdr:sp macro="" textlink="">
      <xdr:nvSpPr>
        <xdr:cNvPr id="602" name="円/楕円 601"/>
        <xdr:cNvSpPr/>
      </xdr:nvSpPr>
      <xdr:spPr>
        <a:xfrm>
          <a:off x="15430500" y="906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51</xdr:row>
      <xdr:rowOff>98289</xdr:rowOff>
    </xdr:from>
    <xdr:ext cx="534377" cy="259045"/>
    <xdr:sp macro="" textlink="">
      <xdr:nvSpPr>
        <xdr:cNvPr id="603" name="テキスト ボックス 602"/>
        <xdr:cNvSpPr txBox="1"/>
      </xdr:nvSpPr>
      <xdr:spPr>
        <a:xfrm>
          <a:off x="15214111" y="884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74,708</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167595</xdr:rowOff>
    </xdr:from>
    <xdr:to>
      <xdr:col>21</xdr:col>
      <xdr:colOff>212725</xdr:colOff>
      <xdr:row>55</xdr:row>
      <xdr:rowOff>97745</xdr:rowOff>
    </xdr:to>
    <xdr:sp macro="" textlink="">
      <xdr:nvSpPr>
        <xdr:cNvPr id="604" name="円/楕円 603"/>
        <xdr:cNvSpPr/>
      </xdr:nvSpPr>
      <xdr:spPr>
        <a:xfrm>
          <a:off x="14541500" y="942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114272</xdr:rowOff>
    </xdr:from>
    <xdr:ext cx="534377" cy="259045"/>
    <xdr:sp macro="" textlink="">
      <xdr:nvSpPr>
        <xdr:cNvPr id="605" name="テキスト ボックス 604"/>
        <xdr:cNvSpPr txBox="1"/>
      </xdr:nvSpPr>
      <xdr:spPr>
        <a:xfrm>
          <a:off x="14325111" y="920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55,869</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32931</xdr:rowOff>
    </xdr:from>
    <xdr:to>
      <xdr:col>20</xdr:col>
      <xdr:colOff>9525</xdr:colOff>
      <xdr:row>55</xdr:row>
      <xdr:rowOff>134531</xdr:rowOff>
    </xdr:to>
    <xdr:sp macro="" textlink="">
      <xdr:nvSpPr>
        <xdr:cNvPr id="606" name="円/楕円 605"/>
        <xdr:cNvSpPr/>
      </xdr:nvSpPr>
      <xdr:spPr>
        <a:xfrm>
          <a:off x="13652500" y="946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151058</xdr:rowOff>
    </xdr:from>
    <xdr:ext cx="534377" cy="259045"/>
    <xdr:sp macro="" textlink="">
      <xdr:nvSpPr>
        <xdr:cNvPr id="607" name="テキスト ボックス 606"/>
        <xdr:cNvSpPr txBox="1"/>
      </xdr:nvSpPr>
      <xdr:spPr>
        <a:xfrm>
          <a:off x="13436111" y="923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53,938</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84062</xdr:rowOff>
    </xdr:from>
    <xdr:to>
      <xdr:col>18</xdr:col>
      <xdr:colOff>492125</xdr:colOff>
      <xdr:row>55</xdr:row>
      <xdr:rowOff>14212</xdr:rowOff>
    </xdr:to>
    <xdr:sp macro="" textlink="">
      <xdr:nvSpPr>
        <xdr:cNvPr id="608" name="円/楕円 607"/>
        <xdr:cNvSpPr/>
      </xdr:nvSpPr>
      <xdr:spPr>
        <a:xfrm>
          <a:off x="12763500" y="934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30739</xdr:rowOff>
    </xdr:from>
    <xdr:ext cx="534377" cy="259045"/>
    <xdr:sp macro="" textlink="">
      <xdr:nvSpPr>
        <xdr:cNvPr id="609" name="テキスト ボックス 608"/>
        <xdr:cNvSpPr txBox="1"/>
      </xdr:nvSpPr>
      <xdr:spPr>
        <a:xfrm>
          <a:off x="12547111" y="911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60,254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5" name="テキスト ボックス 62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7" name="テキスト ボックス 62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154262</xdr:rowOff>
    </xdr:from>
    <xdr:to>
      <xdr:col>23</xdr:col>
      <xdr:colOff>516889</xdr:colOff>
      <xdr:row>78</xdr:row>
      <xdr:rowOff>139700</xdr:rowOff>
    </xdr:to>
    <xdr:cxnSp macro="">
      <xdr:nvCxnSpPr>
        <xdr:cNvPr id="631" name="直線コネクタ 630"/>
        <xdr:cNvCxnSpPr/>
      </xdr:nvCxnSpPr>
      <xdr:spPr>
        <a:xfrm flipV="1">
          <a:off x="16317595" y="12327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2"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100939</xdr:rowOff>
    </xdr:from>
    <xdr:ext cx="534377" cy="259045"/>
    <xdr:sp macro="" textlink="">
      <xdr:nvSpPr>
        <xdr:cNvPr id="634" name="災害復旧費最大値テキスト"/>
        <xdr:cNvSpPr txBox="1"/>
      </xdr:nvSpPr>
      <xdr:spPr>
        <a:xfrm>
          <a:off x="16370300" y="1210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71</xdr:row>
      <xdr:rowOff>154262</xdr:rowOff>
    </xdr:from>
    <xdr:to>
      <xdr:col>23</xdr:col>
      <xdr:colOff>606425</xdr:colOff>
      <xdr:row>71</xdr:row>
      <xdr:rowOff>154262</xdr:rowOff>
    </xdr:to>
    <xdr:cxnSp macro="">
      <xdr:nvCxnSpPr>
        <xdr:cNvPr id="635" name="直線コネクタ 634"/>
        <xdr:cNvCxnSpPr/>
      </xdr:nvCxnSpPr>
      <xdr:spPr>
        <a:xfrm>
          <a:off x="16230600" y="1232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91968</xdr:rowOff>
    </xdr:from>
    <xdr:to>
      <xdr:col>23</xdr:col>
      <xdr:colOff>517525</xdr:colOff>
      <xdr:row>78</xdr:row>
      <xdr:rowOff>139700</xdr:rowOff>
    </xdr:to>
    <xdr:cxnSp macro="">
      <xdr:nvCxnSpPr>
        <xdr:cNvPr id="636" name="直線コネクタ 635"/>
        <xdr:cNvCxnSpPr/>
      </xdr:nvCxnSpPr>
      <xdr:spPr>
        <a:xfrm>
          <a:off x="15481300" y="13465068"/>
          <a:ext cx="838200" cy="4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54078</xdr:rowOff>
    </xdr:from>
    <xdr:ext cx="469744" cy="259045"/>
    <xdr:sp macro="" textlink="">
      <xdr:nvSpPr>
        <xdr:cNvPr id="637" name="災害復旧費平均値テキスト"/>
        <xdr:cNvSpPr txBox="1"/>
      </xdr:nvSpPr>
      <xdr:spPr>
        <a:xfrm>
          <a:off x="16370300" y="13255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31201</xdr:rowOff>
    </xdr:from>
    <xdr:to>
      <xdr:col>23</xdr:col>
      <xdr:colOff>568325</xdr:colOff>
      <xdr:row>78</xdr:row>
      <xdr:rowOff>132801</xdr:rowOff>
    </xdr:to>
    <xdr:sp macro="" textlink="">
      <xdr:nvSpPr>
        <xdr:cNvPr id="638" name="フローチャート : 判断 637"/>
        <xdr:cNvSpPr/>
      </xdr:nvSpPr>
      <xdr:spPr>
        <a:xfrm>
          <a:off x="16268700" y="1340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91968</xdr:rowOff>
    </xdr:from>
    <xdr:to>
      <xdr:col>22</xdr:col>
      <xdr:colOff>365125</xdr:colOff>
      <xdr:row>78</xdr:row>
      <xdr:rowOff>92472</xdr:rowOff>
    </xdr:to>
    <xdr:cxnSp macro="">
      <xdr:nvCxnSpPr>
        <xdr:cNvPr id="639" name="直線コネクタ 638"/>
        <xdr:cNvCxnSpPr/>
      </xdr:nvCxnSpPr>
      <xdr:spPr>
        <a:xfrm flipV="1">
          <a:off x="14592300" y="13465068"/>
          <a:ext cx="889000" cy="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119624</xdr:rowOff>
    </xdr:from>
    <xdr:to>
      <xdr:col>22</xdr:col>
      <xdr:colOff>415925</xdr:colOff>
      <xdr:row>78</xdr:row>
      <xdr:rowOff>49774</xdr:rowOff>
    </xdr:to>
    <xdr:sp macro="" textlink="">
      <xdr:nvSpPr>
        <xdr:cNvPr id="640" name="フローチャート : 判断 639"/>
        <xdr:cNvSpPr/>
      </xdr:nvSpPr>
      <xdr:spPr>
        <a:xfrm>
          <a:off x="15430500" y="13321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66301</xdr:rowOff>
    </xdr:from>
    <xdr:ext cx="469744" cy="259045"/>
    <xdr:sp macro="" textlink="">
      <xdr:nvSpPr>
        <xdr:cNvPr id="641" name="テキスト ボックス 640"/>
        <xdr:cNvSpPr txBox="1"/>
      </xdr:nvSpPr>
      <xdr:spPr>
        <a:xfrm>
          <a:off x="15246427" y="1309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92472</xdr:rowOff>
    </xdr:from>
    <xdr:to>
      <xdr:col>21</xdr:col>
      <xdr:colOff>161925</xdr:colOff>
      <xdr:row>78</xdr:row>
      <xdr:rowOff>125549</xdr:rowOff>
    </xdr:to>
    <xdr:cxnSp macro="">
      <xdr:nvCxnSpPr>
        <xdr:cNvPr id="642" name="直線コネクタ 641"/>
        <xdr:cNvCxnSpPr/>
      </xdr:nvCxnSpPr>
      <xdr:spPr>
        <a:xfrm flipV="1">
          <a:off x="13703300" y="13465572"/>
          <a:ext cx="889000" cy="33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171310</xdr:rowOff>
    </xdr:from>
    <xdr:to>
      <xdr:col>21</xdr:col>
      <xdr:colOff>212725</xdr:colOff>
      <xdr:row>78</xdr:row>
      <xdr:rowOff>101460</xdr:rowOff>
    </xdr:to>
    <xdr:sp macro="" textlink="">
      <xdr:nvSpPr>
        <xdr:cNvPr id="643" name="フローチャート : 判断 642"/>
        <xdr:cNvSpPr/>
      </xdr:nvSpPr>
      <xdr:spPr>
        <a:xfrm>
          <a:off x="14541500" y="1337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117987</xdr:rowOff>
    </xdr:from>
    <xdr:ext cx="469744" cy="259045"/>
    <xdr:sp macro="" textlink="">
      <xdr:nvSpPr>
        <xdr:cNvPr id="644" name="テキスト ボックス 643"/>
        <xdr:cNvSpPr txBox="1"/>
      </xdr:nvSpPr>
      <xdr:spPr>
        <a:xfrm>
          <a:off x="14357427" y="1314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125549</xdr:rowOff>
    </xdr:from>
    <xdr:to>
      <xdr:col>19</xdr:col>
      <xdr:colOff>644525</xdr:colOff>
      <xdr:row>78</xdr:row>
      <xdr:rowOff>139402</xdr:rowOff>
    </xdr:to>
    <xdr:cxnSp macro="">
      <xdr:nvCxnSpPr>
        <xdr:cNvPr id="645" name="直線コネクタ 644"/>
        <xdr:cNvCxnSpPr/>
      </xdr:nvCxnSpPr>
      <xdr:spPr>
        <a:xfrm flipV="1">
          <a:off x="12814300" y="13498649"/>
          <a:ext cx="889000" cy="1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164750</xdr:rowOff>
    </xdr:from>
    <xdr:to>
      <xdr:col>20</xdr:col>
      <xdr:colOff>9525</xdr:colOff>
      <xdr:row>78</xdr:row>
      <xdr:rowOff>94900</xdr:rowOff>
    </xdr:to>
    <xdr:sp macro="" textlink="">
      <xdr:nvSpPr>
        <xdr:cNvPr id="646" name="フローチャート : 判断 645"/>
        <xdr:cNvSpPr/>
      </xdr:nvSpPr>
      <xdr:spPr>
        <a:xfrm>
          <a:off x="13652500" y="133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111427</xdr:rowOff>
    </xdr:from>
    <xdr:ext cx="469744" cy="259045"/>
    <xdr:sp macro="" textlink="">
      <xdr:nvSpPr>
        <xdr:cNvPr id="647" name="テキスト ボックス 646"/>
        <xdr:cNvSpPr txBox="1"/>
      </xdr:nvSpPr>
      <xdr:spPr>
        <a:xfrm>
          <a:off x="13468427" y="131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150302</xdr:rowOff>
    </xdr:from>
    <xdr:to>
      <xdr:col>18</xdr:col>
      <xdr:colOff>492125</xdr:colOff>
      <xdr:row>78</xdr:row>
      <xdr:rowOff>80452</xdr:rowOff>
    </xdr:to>
    <xdr:sp macro="" textlink="">
      <xdr:nvSpPr>
        <xdr:cNvPr id="648" name="フローチャート : 判断 647"/>
        <xdr:cNvSpPr/>
      </xdr:nvSpPr>
      <xdr:spPr>
        <a:xfrm>
          <a:off x="12763500" y="13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96979</xdr:rowOff>
    </xdr:from>
    <xdr:ext cx="469744" cy="259045"/>
    <xdr:sp macro="" textlink="">
      <xdr:nvSpPr>
        <xdr:cNvPr id="649" name="テキスト ボックス 648"/>
        <xdr:cNvSpPr txBox="1"/>
      </xdr:nvSpPr>
      <xdr:spPr>
        <a:xfrm>
          <a:off x="12579427" y="1312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5" name="円/楕円 654"/>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9628</xdr:rowOff>
    </xdr:from>
    <xdr:ext cx="249299" cy="259045"/>
    <xdr:sp macro="" textlink="">
      <xdr:nvSpPr>
        <xdr:cNvPr id="656" name="災害復旧費該当値テキスト"/>
        <xdr:cNvSpPr txBox="1"/>
      </xdr:nvSpPr>
      <xdr:spPr>
        <a:xfrm>
          <a:off x="16370300" y="133827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41168</xdr:rowOff>
    </xdr:from>
    <xdr:to>
      <xdr:col>22</xdr:col>
      <xdr:colOff>415925</xdr:colOff>
      <xdr:row>78</xdr:row>
      <xdr:rowOff>142768</xdr:rowOff>
    </xdr:to>
    <xdr:sp macro="" textlink="">
      <xdr:nvSpPr>
        <xdr:cNvPr id="657" name="円/楕円 656"/>
        <xdr:cNvSpPr/>
      </xdr:nvSpPr>
      <xdr:spPr>
        <a:xfrm>
          <a:off x="15430500" y="1341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133895</xdr:rowOff>
    </xdr:from>
    <xdr:ext cx="469744" cy="259045"/>
    <xdr:sp macro="" textlink="">
      <xdr:nvSpPr>
        <xdr:cNvPr id="658" name="テキスト ボックス 657"/>
        <xdr:cNvSpPr txBox="1"/>
      </xdr:nvSpPr>
      <xdr:spPr>
        <a:xfrm>
          <a:off x="15246427" y="13506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41672</xdr:rowOff>
    </xdr:from>
    <xdr:to>
      <xdr:col>21</xdr:col>
      <xdr:colOff>212725</xdr:colOff>
      <xdr:row>78</xdr:row>
      <xdr:rowOff>143272</xdr:rowOff>
    </xdr:to>
    <xdr:sp macro="" textlink="">
      <xdr:nvSpPr>
        <xdr:cNvPr id="659" name="円/楕円 658"/>
        <xdr:cNvSpPr/>
      </xdr:nvSpPr>
      <xdr:spPr>
        <a:xfrm>
          <a:off x="14541500" y="1341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134399</xdr:rowOff>
    </xdr:from>
    <xdr:ext cx="469744" cy="259045"/>
    <xdr:sp macro="" textlink="">
      <xdr:nvSpPr>
        <xdr:cNvPr id="660" name="テキスト ボックス 659"/>
        <xdr:cNvSpPr txBox="1"/>
      </xdr:nvSpPr>
      <xdr:spPr>
        <a:xfrm>
          <a:off x="14357427" y="1350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74749</xdr:rowOff>
    </xdr:from>
    <xdr:to>
      <xdr:col>20</xdr:col>
      <xdr:colOff>9525</xdr:colOff>
      <xdr:row>79</xdr:row>
      <xdr:rowOff>4899</xdr:rowOff>
    </xdr:to>
    <xdr:sp macro="" textlink="">
      <xdr:nvSpPr>
        <xdr:cNvPr id="661" name="円/楕円 660"/>
        <xdr:cNvSpPr/>
      </xdr:nvSpPr>
      <xdr:spPr>
        <a:xfrm>
          <a:off x="13652500" y="1344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167476</xdr:rowOff>
    </xdr:from>
    <xdr:ext cx="378565" cy="259045"/>
    <xdr:sp macro="" textlink="">
      <xdr:nvSpPr>
        <xdr:cNvPr id="662" name="テキスト ボックス 661"/>
        <xdr:cNvSpPr txBox="1"/>
      </xdr:nvSpPr>
      <xdr:spPr>
        <a:xfrm>
          <a:off x="13514017" y="13540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88602</xdr:rowOff>
    </xdr:from>
    <xdr:to>
      <xdr:col>18</xdr:col>
      <xdr:colOff>492125</xdr:colOff>
      <xdr:row>79</xdr:row>
      <xdr:rowOff>18752</xdr:rowOff>
    </xdr:to>
    <xdr:sp macro="" textlink="">
      <xdr:nvSpPr>
        <xdr:cNvPr id="663" name="円/楕円 662"/>
        <xdr:cNvSpPr/>
      </xdr:nvSpPr>
      <xdr:spPr>
        <a:xfrm>
          <a:off x="12763500" y="1346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9879</xdr:rowOff>
    </xdr:from>
    <xdr:ext cx="313932" cy="259045"/>
    <xdr:sp macro="" textlink="">
      <xdr:nvSpPr>
        <xdr:cNvPr id="664" name="テキスト ボックス 663"/>
        <xdr:cNvSpPr txBox="1"/>
      </xdr:nvSpPr>
      <xdr:spPr>
        <a:xfrm>
          <a:off x="12657333" y="135544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58,709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10046</xdr:rowOff>
    </xdr:from>
    <xdr:to>
      <xdr:col>23</xdr:col>
      <xdr:colOff>516889</xdr:colOff>
      <xdr:row>97</xdr:row>
      <xdr:rowOff>170687</xdr:rowOff>
    </xdr:to>
    <xdr:cxnSp macro="">
      <xdr:nvCxnSpPr>
        <xdr:cNvPr id="688" name="直線コネクタ 687"/>
        <xdr:cNvCxnSpPr/>
      </xdr:nvCxnSpPr>
      <xdr:spPr>
        <a:xfrm flipV="1">
          <a:off x="16317595" y="15440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3064</xdr:rowOff>
    </xdr:from>
    <xdr:ext cx="534377" cy="259045"/>
    <xdr:sp macro="" textlink="">
      <xdr:nvSpPr>
        <xdr:cNvPr id="689" name="公債費最小値テキスト"/>
        <xdr:cNvSpPr txBox="1"/>
      </xdr:nvSpPr>
      <xdr:spPr>
        <a:xfrm>
          <a:off x="16370300" y="1680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97</xdr:row>
      <xdr:rowOff>170687</xdr:rowOff>
    </xdr:from>
    <xdr:to>
      <xdr:col>23</xdr:col>
      <xdr:colOff>606425</xdr:colOff>
      <xdr:row>97</xdr:row>
      <xdr:rowOff>170687</xdr:rowOff>
    </xdr:to>
    <xdr:cxnSp macro="">
      <xdr:nvCxnSpPr>
        <xdr:cNvPr id="690" name="直線コネクタ 689"/>
        <xdr:cNvCxnSpPr/>
      </xdr:nvCxnSpPr>
      <xdr:spPr>
        <a:xfrm>
          <a:off x="16230600" y="1680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128173</xdr:rowOff>
    </xdr:from>
    <xdr:ext cx="599010" cy="259045"/>
    <xdr:sp macro="" textlink="">
      <xdr:nvSpPr>
        <xdr:cNvPr id="691" name="公債費最大値テキスト"/>
        <xdr:cNvSpPr txBox="1"/>
      </xdr:nvSpPr>
      <xdr:spPr>
        <a:xfrm>
          <a:off x="16370300" y="1521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90</xdr:row>
      <xdr:rowOff>10046</xdr:rowOff>
    </xdr:from>
    <xdr:to>
      <xdr:col>23</xdr:col>
      <xdr:colOff>606425</xdr:colOff>
      <xdr:row>90</xdr:row>
      <xdr:rowOff>10046</xdr:rowOff>
    </xdr:to>
    <xdr:cxnSp macro="">
      <xdr:nvCxnSpPr>
        <xdr:cNvPr id="692" name="直線コネクタ 691"/>
        <xdr:cNvCxnSpPr/>
      </xdr:nvCxnSpPr>
      <xdr:spPr>
        <a:xfrm>
          <a:off x="16230600" y="1544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28397</xdr:rowOff>
    </xdr:from>
    <xdr:to>
      <xdr:col>23</xdr:col>
      <xdr:colOff>517525</xdr:colOff>
      <xdr:row>93</xdr:row>
      <xdr:rowOff>32322</xdr:rowOff>
    </xdr:to>
    <xdr:cxnSp macro="">
      <xdr:nvCxnSpPr>
        <xdr:cNvPr id="693" name="直線コネクタ 692"/>
        <xdr:cNvCxnSpPr/>
      </xdr:nvCxnSpPr>
      <xdr:spPr>
        <a:xfrm flipV="1">
          <a:off x="15481300" y="15973247"/>
          <a:ext cx="838200" cy="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125861</xdr:rowOff>
    </xdr:from>
    <xdr:ext cx="534377" cy="259045"/>
    <xdr:sp macro="" textlink="">
      <xdr:nvSpPr>
        <xdr:cNvPr id="694" name="公債費平均値テキスト"/>
        <xdr:cNvSpPr txBox="1"/>
      </xdr:nvSpPr>
      <xdr:spPr>
        <a:xfrm>
          <a:off x="16370300" y="16242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147434</xdr:rowOff>
    </xdr:from>
    <xdr:to>
      <xdr:col>23</xdr:col>
      <xdr:colOff>568325</xdr:colOff>
      <xdr:row>95</xdr:row>
      <xdr:rowOff>77584</xdr:rowOff>
    </xdr:to>
    <xdr:sp macro="" textlink="">
      <xdr:nvSpPr>
        <xdr:cNvPr id="695" name="フローチャート : 判断 694"/>
        <xdr:cNvSpPr/>
      </xdr:nvSpPr>
      <xdr:spPr>
        <a:xfrm>
          <a:off x="162687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24307</xdr:rowOff>
    </xdr:from>
    <xdr:to>
      <xdr:col>22</xdr:col>
      <xdr:colOff>365125</xdr:colOff>
      <xdr:row>93</xdr:row>
      <xdr:rowOff>32322</xdr:rowOff>
    </xdr:to>
    <xdr:cxnSp macro="">
      <xdr:nvCxnSpPr>
        <xdr:cNvPr id="696" name="直線コネクタ 695"/>
        <xdr:cNvCxnSpPr/>
      </xdr:nvCxnSpPr>
      <xdr:spPr>
        <a:xfrm>
          <a:off x="14592300" y="15969157"/>
          <a:ext cx="889000" cy="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14351</xdr:rowOff>
    </xdr:from>
    <xdr:to>
      <xdr:col>22</xdr:col>
      <xdr:colOff>415925</xdr:colOff>
      <xdr:row>95</xdr:row>
      <xdr:rowOff>115951</xdr:rowOff>
    </xdr:to>
    <xdr:sp macro="" textlink="">
      <xdr:nvSpPr>
        <xdr:cNvPr id="697" name="フローチャート : 判断 696"/>
        <xdr:cNvSpPr/>
      </xdr:nvSpPr>
      <xdr:spPr>
        <a:xfrm>
          <a:off x="15430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107078</xdr:rowOff>
    </xdr:from>
    <xdr:ext cx="534377" cy="259045"/>
    <xdr:sp macro="" textlink="">
      <xdr:nvSpPr>
        <xdr:cNvPr id="698" name="テキスト ボックス 697"/>
        <xdr:cNvSpPr txBox="1"/>
      </xdr:nvSpPr>
      <xdr:spPr>
        <a:xfrm>
          <a:off x="15214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24307</xdr:rowOff>
    </xdr:from>
    <xdr:to>
      <xdr:col>21</xdr:col>
      <xdr:colOff>161925</xdr:colOff>
      <xdr:row>93</xdr:row>
      <xdr:rowOff>74676</xdr:rowOff>
    </xdr:to>
    <xdr:cxnSp macro="">
      <xdr:nvCxnSpPr>
        <xdr:cNvPr id="699" name="直線コネクタ 698"/>
        <xdr:cNvCxnSpPr/>
      </xdr:nvCxnSpPr>
      <xdr:spPr>
        <a:xfrm flipV="1">
          <a:off x="13703300" y="15969157"/>
          <a:ext cx="889000" cy="5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107810</xdr:rowOff>
    </xdr:from>
    <xdr:to>
      <xdr:col>21</xdr:col>
      <xdr:colOff>212725</xdr:colOff>
      <xdr:row>96</xdr:row>
      <xdr:rowOff>37960</xdr:rowOff>
    </xdr:to>
    <xdr:sp macro="" textlink="">
      <xdr:nvSpPr>
        <xdr:cNvPr id="700" name="フローチャート : 判断 699"/>
        <xdr:cNvSpPr/>
      </xdr:nvSpPr>
      <xdr:spPr>
        <a:xfrm>
          <a:off x="14541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29087</xdr:rowOff>
    </xdr:from>
    <xdr:ext cx="534377" cy="259045"/>
    <xdr:sp macro="" textlink="">
      <xdr:nvSpPr>
        <xdr:cNvPr id="701" name="テキスト ボックス 700"/>
        <xdr:cNvSpPr txBox="1"/>
      </xdr:nvSpPr>
      <xdr:spPr>
        <a:xfrm>
          <a:off x="14325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41123</xdr:rowOff>
    </xdr:from>
    <xdr:to>
      <xdr:col>19</xdr:col>
      <xdr:colOff>644525</xdr:colOff>
      <xdr:row>93</xdr:row>
      <xdr:rowOff>74676</xdr:rowOff>
    </xdr:to>
    <xdr:cxnSp macro="">
      <xdr:nvCxnSpPr>
        <xdr:cNvPr id="702" name="直線コネクタ 701"/>
        <xdr:cNvCxnSpPr/>
      </xdr:nvCxnSpPr>
      <xdr:spPr>
        <a:xfrm>
          <a:off x="12814300" y="15985973"/>
          <a:ext cx="889000" cy="3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109995</xdr:rowOff>
    </xdr:from>
    <xdr:to>
      <xdr:col>20</xdr:col>
      <xdr:colOff>9525</xdr:colOff>
      <xdr:row>96</xdr:row>
      <xdr:rowOff>40145</xdr:rowOff>
    </xdr:to>
    <xdr:sp macro="" textlink="">
      <xdr:nvSpPr>
        <xdr:cNvPr id="703" name="フローチャート : 判断 702"/>
        <xdr:cNvSpPr/>
      </xdr:nvSpPr>
      <xdr:spPr>
        <a:xfrm>
          <a:off x="13652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31272</xdr:rowOff>
    </xdr:from>
    <xdr:ext cx="534377" cy="259045"/>
    <xdr:sp macro="" textlink="">
      <xdr:nvSpPr>
        <xdr:cNvPr id="704" name="テキスト ボックス 703"/>
        <xdr:cNvSpPr txBox="1"/>
      </xdr:nvSpPr>
      <xdr:spPr>
        <a:xfrm>
          <a:off x="13436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108293</xdr:rowOff>
    </xdr:from>
    <xdr:to>
      <xdr:col>18</xdr:col>
      <xdr:colOff>492125</xdr:colOff>
      <xdr:row>96</xdr:row>
      <xdr:rowOff>38443</xdr:rowOff>
    </xdr:to>
    <xdr:sp macro="" textlink="">
      <xdr:nvSpPr>
        <xdr:cNvPr id="705" name="フローチャート : 判断 704"/>
        <xdr:cNvSpPr/>
      </xdr:nvSpPr>
      <xdr:spPr>
        <a:xfrm>
          <a:off x="12763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29570</xdr:rowOff>
    </xdr:from>
    <xdr:ext cx="534377" cy="259045"/>
    <xdr:sp macro="" textlink="">
      <xdr:nvSpPr>
        <xdr:cNvPr id="706" name="テキスト ボックス 705"/>
        <xdr:cNvSpPr txBox="1"/>
      </xdr:nvSpPr>
      <xdr:spPr>
        <a:xfrm>
          <a:off x="12547111" y="1648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92</xdr:row>
      <xdr:rowOff>149047</xdr:rowOff>
    </xdr:from>
    <xdr:to>
      <xdr:col>23</xdr:col>
      <xdr:colOff>568325</xdr:colOff>
      <xdr:row>93</xdr:row>
      <xdr:rowOff>79197</xdr:rowOff>
    </xdr:to>
    <xdr:sp macro="" textlink="">
      <xdr:nvSpPr>
        <xdr:cNvPr id="712" name="円/楕円 711"/>
        <xdr:cNvSpPr/>
      </xdr:nvSpPr>
      <xdr:spPr>
        <a:xfrm>
          <a:off x="16268700" y="1592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474</xdr:rowOff>
    </xdr:from>
    <xdr:ext cx="534377" cy="259045"/>
    <xdr:sp macro="" textlink="">
      <xdr:nvSpPr>
        <xdr:cNvPr id="713" name="公債費該当値テキスト"/>
        <xdr:cNvSpPr txBox="1"/>
      </xdr:nvSpPr>
      <xdr:spPr>
        <a:xfrm>
          <a:off x="16370300" y="1577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82,264</a:t>
          </a:r>
          <a:endParaRPr kumimoji="1" lang="ja-JP" altLang="en-US" sz="1000" b="1">
            <a:solidFill>
              <a:srgbClr val="FF0000"/>
            </a:solidFill>
            <a:latin typeface="ＭＳ Ｐゴシック"/>
          </a:endParaRPr>
        </a:p>
      </xdr:txBody>
    </xdr:sp>
    <xdr:clientData/>
  </xdr:oneCellAnchor>
  <xdr:twoCellAnchor>
    <xdr:from>
      <xdr:col>22</xdr:col>
      <xdr:colOff>314325</xdr:colOff>
      <xdr:row>92</xdr:row>
      <xdr:rowOff>152972</xdr:rowOff>
    </xdr:from>
    <xdr:to>
      <xdr:col>22</xdr:col>
      <xdr:colOff>415925</xdr:colOff>
      <xdr:row>93</xdr:row>
      <xdr:rowOff>83122</xdr:rowOff>
    </xdr:to>
    <xdr:sp macro="" textlink="">
      <xdr:nvSpPr>
        <xdr:cNvPr id="714" name="円/楕円 713"/>
        <xdr:cNvSpPr/>
      </xdr:nvSpPr>
      <xdr:spPr>
        <a:xfrm>
          <a:off x="15430500" y="1592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91</xdr:row>
      <xdr:rowOff>99649</xdr:rowOff>
    </xdr:from>
    <xdr:ext cx="534377" cy="259045"/>
    <xdr:sp macro="" textlink="">
      <xdr:nvSpPr>
        <xdr:cNvPr id="715" name="テキスト ボックス 714"/>
        <xdr:cNvSpPr txBox="1"/>
      </xdr:nvSpPr>
      <xdr:spPr>
        <a:xfrm>
          <a:off x="15214111" y="1570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81,955</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144957</xdr:rowOff>
    </xdr:from>
    <xdr:to>
      <xdr:col>21</xdr:col>
      <xdr:colOff>212725</xdr:colOff>
      <xdr:row>93</xdr:row>
      <xdr:rowOff>75107</xdr:rowOff>
    </xdr:to>
    <xdr:sp macro="" textlink="">
      <xdr:nvSpPr>
        <xdr:cNvPr id="716" name="円/楕円 715"/>
        <xdr:cNvSpPr/>
      </xdr:nvSpPr>
      <xdr:spPr>
        <a:xfrm>
          <a:off x="14541500" y="1591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91634</xdr:rowOff>
    </xdr:from>
    <xdr:ext cx="534377" cy="259045"/>
    <xdr:sp macro="" textlink="">
      <xdr:nvSpPr>
        <xdr:cNvPr id="717" name="テキスト ボックス 716"/>
        <xdr:cNvSpPr txBox="1"/>
      </xdr:nvSpPr>
      <xdr:spPr>
        <a:xfrm>
          <a:off x="14325111" y="1569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82,586</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23876</xdr:rowOff>
    </xdr:from>
    <xdr:to>
      <xdr:col>20</xdr:col>
      <xdr:colOff>9525</xdr:colOff>
      <xdr:row>93</xdr:row>
      <xdr:rowOff>125476</xdr:rowOff>
    </xdr:to>
    <xdr:sp macro="" textlink="">
      <xdr:nvSpPr>
        <xdr:cNvPr id="718" name="円/楕円 717"/>
        <xdr:cNvSpPr/>
      </xdr:nvSpPr>
      <xdr:spPr>
        <a:xfrm>
          <a:off x="13652500" y="1596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142003</xdr:rowOff>
    </xdr:from>
    <xdr:ext cx="534377" cy="259045"/>
    <xdr:sp macro="" textlink="">
      <xdr:nvSpPr>
        <xdr:cNvPr id="719" name="テキスト ボックス 718"/>
        <xdr:cNvSpPr txBox="1"/>
      </xdr:nvSpPr>
      <xdr:spPr>
        <a:xfrm>
          <a:off x="13436111" y="1574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78,620</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161773</xdr:rowOff>
    </xdr:from>
    <xdr:to>
      <xdr:col>18</xdr:col>
      <xdr:colOff>492125</xdr:colOff>
      <xdr:row>93</xdr:row>
      <xdr:rowOff>91923</xdr:rowOff>
    </xdr:to>
    <xdr:sp macro="" textlink="">
      <xdr:nvSpPr>
        <xdr:cNvPr id="720" name="円/楕円 719"/>
        <xdr:cNvSpPr/>
      </xdr:nvSpPr>
      <xdr:spPr>
        <a:xfrm>
          <a:off x="12763500" y="1593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108450</xdr:rowOff>
    </xdr:from>
    <xdr:ext cx="534377" cy="259045"/>
    <xdr:sp macro="" textlink="">
      <xdr:nvSpPr>
        <xdr:cNvPr id="721" name="テキスト ボックス 720"/>
        <xdr:cNvSpPr txBox="1"/>
      </xdr:nvSpPr>
      <xdr:spPr>
        <a:xfrm>
          <a:off x="12547111" y="15710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81,262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64072</xdr:rowOff>
    </xdr:from>
    <xdr:to>
      <xdr:col>32</xdr:col>
      <xdr:colOff>186689</xdr:colOff>
      <xdr:row>39</xdr:row>
      <xdr:rowOff>44450</xdr:rowOff>
    </xdr:to>
    <xdr:cxnSp macro="">
      <xdr:nvCxnSpPr>
        <xdr:cNvPr id="745" name="直線コネクタ 744"/>
        <xdr:cNvCxnSpPr/>
      </xdr:nvCxnSpPr>
      <xdr:spPr>
        <a:xfrm flipV="1">
          <a:off x="22159595" y="5207572"/>
          <a:ext cx="1269" cy="1523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61548</xdr:rowOff>
    </xdr:from>
    <xdr:ext cx="249299" cy="259045"/>
    <xdr:sp macro="" textlink="">
      <xdr:nvSpPr>
        <xdr:cNvPr id="746" name="諸支出金最小値テキスト"/>
        <xdr:cNvSpPr txBox="1"/>
      </xdr:nvSpPr>
      <xdr:spPr>
        <a:xfrm>
          <a:off x="22212300" y="6748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10749</xdr:rowOff>
    </xdr:from>
    <xdr:ext cx="469744" cy="259045"/>
    <xdr:sp macro="" textlink="">
      <xdr:nvSpPr>
        <xdr:cNvPr id="748" name="諸支出金最大値テキスト"/>
        <xdr:cNvSpPr txBox="1"/>
      </xdr:nvSpPr>
      <xdr:spPr>
        <a:xfrm>
          <a:off x="22212300" y="498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7,997</a:t>
          </a:r>
          <a:endParaRPr kumimoji="1" lang="ja-JP" altLang="en-US" sz="1000" b="1">
            <a:latin typeface="ＭＳ Ｐゴシック"/>
          </a:endParaRPr>
        </a:p>
      </xdr:txBody>
    </xdr:sp>
    <xdr:clientData/>
  </xdr:oneCellAnchor>
  <xdr:twoCellAnchor>
    <xdr:from>
      <xdr:col>32</xdr:col>
      <xdr:colOff>98425</xdr:colOff>
      <xdr:row>30</xdr:row>
      <xdr:rowOff>64072</xdr:rowOff>
    </xdr:from>
    <xdr:to>
      <xdr:col>32</xdr:col>
      <xdr:colOff>276225</xdr:colOff>
      <xdr:row>30</xdr:row>
      <xdr:rowOff>64072</xdr:rowOff>
    </xdr:to>
    <xdr:cxnSp macro="">
      <xdr:nvCxnSpPr>
        <xdr:cNvPr id="749" name="直線コネクタ 748"/>
        <xdr:cNvCxnSpPr/>
      </xdr:nvCxnSpPr>
      <xdr:spPr>
        <a:xfrm>
          <a:off x="22072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150448</xdr:rowOff>
    </xdr:from>
    <xdr:ext cx="378565" cy="259045"/>
    <xdr:sp macro="" textlink="">
      <xdr:nvSpPr>
        <xdr:cNvPr id="751" name="諸支出金平均値テキスト"/>
        <xdr:cNvSpPr txBox="1"/>
      </xdr:nvSpPr>
      <xdr:spPr>
        <a:xfrm>
          <a:off x="22212300" y="64940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127571</xdr:rowOff>
    </xdr:from>
    <xdr:to>
      <xdr:col>32</xdr:col>
      <xdr:colOff>238125</xdr:colOff>
      <xdr:row>39</xdr:row>
      <xdr:rowOff>57721</xdr:rowOff>
    </xdr:to>
    <xdr:sp macro="" textlink="">
      <xdr:nvSpPr>
        <xdr:cNvPr id="752" name="フローチャート : 判断 751"/>
        <xdr:cNvSpPr/>
      </xdr:nvSpPr>
      <xdr:spPr>
        <a:xfrm>
          <a:off x="221107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144907</xdr:rowOff>
    </xdr:from>
    <xdr:to>
      <xdr:col>31</xdr:col>
      <xdr:colOff>85725</xdr:colOff>
      <xdr:row>39</xdr:row>
      <xdr:rowOff>75057</xdr:rowOff>
    </xdr:to>
    <xdr:sp macro="" textlink="">
      <xdr:nvSpPr>
        <xdr:cNvPr id="754" name="フローチャート : 判断 753"/>
        <xdr:cNvSpPr/>
      </xdr:nvSpPr>
      <xdr:spPr>
        <a:xfrm>
          <a:off x="21272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91584</xdr:rowOff>
    </xdr:from>
    <xdr:ext cx="378565" cy="259045"/>
    <xdr:sp macro="" textlink="">
      <xdr:nvSpPr>
        <xdr:cNvPr id="755" name="テキスト ボックス 754"/>
        <xdr:cNvSpPr txBox="1"/>
      </xdr:nvSpPr>
      <xdr:spPr>
        <a:xfrm>
          <a:off x="21134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137668</xdr:rowOff>
    </xdr:from>
    <xdr:to>
      <xdr:col>29</xdr:col>
      <xdr:colOff>568325</xdr:colOff>
      <xdr:row>39</xdr:row>
      <xdr:rowOff>67818</xdr:rowOff>
    </xdr:to>
    <xdr:sp macro="" textlink="">
      <xdr:nvSpPr>
        <xdr:cNvPr id="757" name="フローチャート : 判断 756"/>
        <xdr:cNvSpPr/>
      </xdr:nvSpPr>
      <xdr:spPr>
        <a:xfrm>
          <a:off x="20383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84345</xdr:rowOff>
    </xdr:from>
    <xdr:ext cx="378565" cy="259045"/>
    <xdr:sp macro="" textlink="">
      <xdr:nvSpPr>
        <xdr:cNvPr id="758" name="テキスト ボックス 757"/>
        <xdr:cNvSpPr txBox="1"/>
      </xdr:nvSpPr>
      <xdr:spPr>
        <a:xfrm>
          <a:off x="20245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140144</xdr:rowOff>
    </xdr:from>
    <xdr:to>
      <xdr:col>28</xdr:col>
      <xdr:colOff>365125</xdr:colOff>
      <xdr:row>39</xdr:row>
      <xdr:rowOff>70294</xdr:rowOff>
    </xdr:to>
    <xdr:sp macro="" textlink="">
      <xdr:nvSpPr>
        <xdr:cNvPr id="760" name="フローチャート : 判断 759"/>
        <xdr:cNvSpPr/>
      </xdr:nvSpPr>
      <xdr:spPr>
        <a:xfrm>
          <a:off x="19494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86822</xdr:rowOff>
    </xdr:from>
    <xdr:ext cx="378565" cy="259045"/>
    <xdr:sp macro="" textlink="">
      <xdr:nvSpPr>
        <xdr:cNvPr id="761" name="テキスト ボックス 760"/>
        <xdr:cNvSpPr txBox="1"/>
      </xdr:nvSpPr>
      <xdr:spPr>
        <a:xfrm>
          <a:off x="19356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120142</xdr:rowOff>
    </xdr:from>
    <xdr:to>
      <xdr:col>27</xdr:col>
      <xdr:colOff>161925</xdr:colOff>
      <xdr:row>39</xdr:row>
      <xdr:rowOff>50292</xdr:rowOff>
    </xdr:to>
    <xdr:sp macro="" textlink="">
      <xdr:nvSpPr>
        <xdr:cNvPr id="762" name="フローチャート : 判断 761"/>
        <xdr:cNvSpPr/>
      </xdr:nvSpPr>
      <xdr:spPr>
        <a:xfrm>
          <a:off x="18605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66819</xdr:rowOff>
    </xdr:from>
    <xdr:ext cx="378565" cy="259045"/>
    <xdr:sp macro="" textlink="">
      <xdr:nvSpPr>
        <xdr:cNvPr id="763" name="テキスト ボックス 762"/>
        <xdr:cNvSpPr txBox="1"/>
      </xdr:nvSpPr>
      <xdr:spPr>
        <a:xfrm>
          <a:off x="18467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9" name="円/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105999</xdr:rowOff>
    </xdr:from>
    <xdr:ext cx="249299" cy="259045"/>
    <xdr:sp macro="" textlink="">
      <xdr:nvSpPr>
        <xdr:cNvPr id="770" name="諸支出金該当値テキスト"/>
        <xdr:cNvSpPr txBox="1"/>
      </xdr:nvSpPr>
      <xdr:spPr>
        <a:xfrm>
          <a:off x="22212300" y="66210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1" name="円/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2" name="テキスト ボックス 771"/>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3" name="円/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4" name="テキスト ボックス 77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5" name="円/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6" name="テキスト ボックス 77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7" name="円/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8" name="テキスト ボックス 77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1" name="フローチャート :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3" name="フローチャート :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4" name="テキスト ボックス 803"/>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6" name="フローチャート :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7" name="テキスト ボックス 806"/>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9" name="フローチャート :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0" name="テキスト ボックス 809"/>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フローチャート :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2" name="テキスト ボックス 811"/>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8" name="円/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0" name="円/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1" name="テキスト ボックス 820"/>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2" name="円/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3" name="テキスト ボックス 822"/>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4" name="円/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5" name="テキスト ボックス 824"/>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6" name="円/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7" name="テキスト ボックス 826"/>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民生費や公債費について、類似団体平均と比較して高く、かつ住民一人当たりのコストが高額となっている。</a:t>
          </a:r>
          <a:endParaRPr kumimoji="1" lang="en-US" altLang="ja-JP" sz="1300">
            <a:latin typeface="ＭＳ Ｐゴシック"/>
          </a:endParaRPr>
        </a:p>
        <a:p>
          <a:r>
            <a:rPr kumimoji="1" lang="ja-JP" altLang="en-US" sz="1300">
              <a:latin typeface="ＭＳ Ｐゴシック"/>
            </a:rPr>
            <a:t>民生費（住民一人当たり</a:t>
          </a:r>
          <a:r>
            <a:rPr kumimoji="1" lang="en-US" altLang="ja-JP" sz="1300">
              <a:latin typeface="ＭＳ Ｐゴシック"/>
            </a:rPr>
            <a:t>199,307</a:t>
          </a:r>
          <a:r>
            <a:rPr kumimoji="1" lang="ja-JP" altLang="en-US" sz="1300">
              <a:latin typeface="ＭＳ Ｐゴシック"/>
            </a:rPr>
            <a:t>円）については、生活保護費や障害福祉サービス費等の扶助費が年々増加していることに加え、臨時福祉給付金も含まれるため、大幅な増額（前年比</a:t>
          </a:r>
          <a:r>
            <a:rPr kumimoji="1" lang="en-US" altLang="ja-JP" sz="1300">
              <a:latin typeface="ＭＳ Ｐゴシック"/>
            </a:rPr>
            <a:t>11,687</a:t>
          </a:r>
          <a:r>
            <a:rPr kumimoji="1" lang="ja-JP" altLang="en-US" sz="1300">
              <a:latin typeface="ＭＳ Ｐゴシック"/>
            </a:rPr>
            <a:t>円）となっている。</a:t>
          </a:r>
          <a:endParaRPr kumimoji="1" lang="en-US" altLang="ja-JP" sz="1300">
            <a:latin typeface="ＭＳ Ｐゴシック"/>
          </a:endParaRPr>
        </a:p>
        <a:p>
          <a:r>
            <a:rPr kumimoji="1" lang="ja-JP" altLang="en-US" sz="1300">
              <a:latin typeface="ＭＳ Ｐゴシック"/>
            </a:rPr>
            <a:t>公債費（住民一人当たり</a:t>
          </a:r>
          <a:r>
            <a:rPr kumimoji="1" lang="en-US" altLang="ja-JP" sz="1300">
              <a:latin typeface="ＭＳ Ｐゴシック"/>
            </a:rPr>
            <a:t>82,264</a:t>
          </a:r>
          <a:r>
            <a:rPr kumimoji="1" lang="ja-JP" altLang="en-US" sz="1300">
              <a:latin typeface="ＭＳ Ｐゴシック"/>
            </a:rPr>
            <a:t>円）については、現在市役所新庁舎建設などの大型事業を行っているところであり、今後も高い水準で推移していくものと予想されるため、市債の新規発行にあたっては、普通交付税算入率の大きいものを活用するとともに、新規の建設事業を厳選し、市債の新規発行を最小限に抑制していくことが必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青森県五所川原市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平成</a:t>
          </a:r>
          <a:r>
            <a:rPr kumimoji="1" lang="en-US" altLang="ja-JP" sz="1300">
              <a:latin typeface="ＭＳ ゴシック" pitchFamily="49" charset="-128"/>
              <a:ea typeface="ＭＳ ゴシック" pitchFamily="49" charset="-128"/>
            </a:rPr>
            <a:t>18</a:t>
          </a:r>
          <a:r>
            <a:rPr kumimoji="1" lang="ja-JP" altLang="en-US" sz="1300">
              <a:latin typeface="ＭＳ ゴシック" pitchFamily="49" charset="-128"/>
              <a:ea typeface="ＭＳ ゴシック" pitchFamily="49" charset="-128"/>
            </a:rPr>
            <a:t>年度に市町村合併による緊急な事務事業の対応により赤字決算となったが、平成</a:t>
          </a:r>
          <a:r>
            <a:rPr kumimoji="1" lang="en-US" altLang="ja-JP" sz="1300">
              <a:latin typeface="ＭＳ ゴシック" pitchFamily="49" charset="-128"/>
              <a:ea typeface="ＭＳ ゴシック" pitchFamily="49" charset="-128"/>
            </a:rPr>
            <a:t>19</a:t>
          </a:r>
          <a:r>
            <a:rPr kumimoji="1" lang="ja-JP" altLang="en-US" sz="1300">
              <a:latin typeface="ＭＳ ゴシック" pitchFamily="49" charset="-128"/>
              <a:ea typeface="ＭＳ ゴシック" pitchFamily="49" charset="-128"/>
            </a:rPr>
            <a:t>年度以降は堅実な財政運営を維持し、実質収支は黒字で推移している。平成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年度の財政調整基金残高については、取崩額を上回る歳計剰余金を積み立てたため、前年比で増加しているが、実質単年度収支では</a:t>
          </a:r>
          <a:r>
            <a:rPr kumimoji="1" lang="en-US" altLang="ja-JP" sz="1300">
              <a:latin typeface="ＭＳ ゴシック" pitchFamily="49" charset="-128"/>
              <a:ea typeface="ＭＳ ゴシック" pitchFamily="49" charset="-128"/>
            </a:rPr>
            <a:t>5</a:t>
          </a:r>
          <a:r>
            <a:rPr kumimoji="1" lang="ja-JP" altLang="en-US" sz="1300">
              <a:latin typeface="ＭＳ ゴシック" pitchFamily="49" charset="-128"/>
              <a:ea typeface="ＭＳ ゴシック" pitchFamily="49" charset="-128"/>
            </a:rPr>
            <a:t>年連続赤字となっている。今後は公債費の増加等でより厳しい財政運営を強いられる見込みであるため、事務事業の見直し等を徹底し、安定した財政運営を行っていく必要がある。</a:t>
          </a:r>
          <a:endParaRPr kumimoji="1" lang="en-US" altLang="ja-JP"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青森県五所川原市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年度では</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特別会計（企業会計含む）で赤字決算であったが、その後の歳入確保、歳出抑制、経営改善等により、現在では全会計において黒字決算を維持している。今後も全会計において黒字決算を維持できる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31716379</v>
      </c>
      <c r="BO4" s="411"/>
      <c r="BP4" s="411"/>
      <c r="BQ4" s="411"/>
      <c r="BR4" s="411"/>
      <c r="BS4" s="411"/>
      <c r="BT4" s="411"/>
      <c r="BU4" s="412"/>
      <c r="BV4" s="410">
        <v>33332622</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4.4000000000000004</v>
      </c>
      <c r="CU4" s="588"/>
      <c r="CV4" s="588"/>
      <c r="CW4" s="588"/>
      <c r="CX4" s="588"/>
      <c r="CY4" s="588"/>
      <c r="CZ4" s="588"/>
      <c r="DA4" s="589"/>
      <c r="DB4" s="587">
        <v>4.2</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30919122</v>
      </c>
      <c r="BO5" s="416"/>
      <c r="BP5" s="416"/>
      <c r="BQ5" s="416"/>
      <c r="BR5" s="416"/>
      <c r="BS5" s="416"/>
      <c r="BT5" s="416"/>
      <c r="BU5" s="417"/>
      <c r="BV5" s="415">
        <v>32512133</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97.7</v>
      </c>
      <c r="CU5" s="386"/>
      <c r="CV5" s="386"/>
      <c r="CW5" s="386"/>
      <c r="CX5" s="386"/>
      <c r="CY5" s="386"/>
      <c r="CZ5" s="386"/>
      <c r="DA5" s="387"/>
      <c r="DB5" s="385">
        <v>96.4</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797257</v>
      </c>
      <c r="BO6" s="416"/>
      <c r="BP6" s="416"/>
      <c r="BQ6" s="416"/>
      <c r="BR6" s="416"/>
      <c r="BS6" s="416"/>
      <c r="BT6" s="416"/>
      <c r="BU6" s="417"/>
      <c r="BV6" s="415">
        <v>820489</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102.1</v>
      </c>
      <c r="CU6" s="562"/>
      <c r="CV6" s="562"/>
      <c r="CW6" s="562"/>
      <c r="CX6" s="562"/>
      <c r="CY6" s="562"/>
      <c r="CZ6" s="562"/>
      <c r="DA6" s="563"/>
      <c r="DB6" s="561">
        <v>101.9</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53498</v>
      </c>
      <c r="BO7" s="416"/>
      <c r="BP7" s="416"/>
      <c r="BQ7" s="416"/>
      <c r="BR7" s="416"/>
      <c r="BS7" s="416"/>
      <c r="BT7" s="416"/>
      <c r="BU7" s="417"/>
      <c r="BV7" s="415">
        <v>100411</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16893939</v>
      </c>
      <c r="CU7" s="416"/>
      <c r="CV7" s="416"/>
      <c r="CW7" s="416"/>
      <c r="CX7" s="416"/>
      <c r="CY7" s="416"/>
      <c r="CZ7" s="416"/>
      <c r="DA7" s="417"/>
      <c r="DB7" s="415">
        <v>17233114</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743759</v>
      </c>
      <c r="BO8" s="416"/>
      <c r="BP8" s="416"/>
      <c r="BQ8" s="416"/>
      <c r="BR8" s="416"/>
      <c r="BS8" s="416"/>
      <c r="BT8" s="416"/>
      <c r="BU8" s="417"/>
      <c r="BV8" s="415">
        <v>720078</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0.33</v>
      </c>
      <c r="CU8" s="525"/>
      <c r="CV8" s="525"/>
      <c r="CW8" s="525"/>
      <c r="CX8" s="525"/>
      <c r="CY8" s="525"/>
      <c r="CZ8" s="525"/>
      <c r="DA8" s="526"/>
      <c r="DB8" s="524">
        <v>0.32</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55181</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23681</v>
      </c>
      <c r="BO9" s="416"/>
      <c r="BP9" s="416"/>
      <c r="BQ9" s="416"/>
      <c r="BR9" s="416"/>
      <c r="BS9" s="416"/>
      <c r="BT9" s="416"/>
      <c r="BU9" s="417"/>
      <c r="BV9" s="415">
        <v>279086</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23</v>
      </c>
      <c r="CU9" s="386"/>
      <c r="CV9" s="386"/>
      <c r="CW9" s="386"/>
      <c r="CX9" s="386"/>
      <c r="CY9" s="386"/>
      <c r="CZ9" s="386"/>
      <c r="DA9" s="387"/>
      <c r="DB9" s="385">
        <v>22.9</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58421</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86</v>
      </c>
      <c r="BO10" s="416"/>
      <c r="BP10" s="416"/>
      <c r="BQ10" s="416"/>
      <c r="BR10" s="416"/>
      <c r="BS10" s="416"/>
      <c r="BT10" s="416"/>
      <c r="BU10" s="417"/>
      <c r="BV10" s="415" t="s">
        <v>106</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111</v>
      </c>
      <c r="AV11" s="473"/>
      <c r="AW11" s="473"/>
      <c r="AX11" s="473"/>
      <c r="AY11" s="395" t="s">
        <v>112</v>
      </c>
      <c r="AZ11" s="396"/>
      <c r="BA11" s="396"/>
      <c r="BB11" s="396"/>
      <c r="BC11" s="396"/>
      <c r="BD11" s="396"/>
      <c r="BE11" s="396"/>
      <c r="BF11" s="396"/>
      <c r="BG11" s="396"/>
      <c r="BH11" s="396"/>
      <c r="BI11" s="396"/>
      <c r="BJ11" s="396"/>
      <c r="BK11" s="396"/>
      <c r="BL11" s="396"/>
      <c r="BM11" s="397"/>
      <c r="BN11" s="415" t="s">
        <v>113</v>
      </c>
      <c r="BO11" s="416"/>
      <c r="BP11" s="416"/>
      <c r="BQ11" s="416"/>
      <c r="BR11" s="416"/>
      <c r="BS11" s="416"/>
      <c r="BT11" s="416"/>
      <c r="BU11" s="417"/>
      <c r="BV11" s="415" t="s">
        <v>113</v>
      </c>
      <c r="BW11" s="416"/>
      <c r="BX11" s="416"/>
      <c r="BY11" s="416"/>
      <c r="BZ11" s="416"/>
      <c r="CA11" s="416"/>
      <c r="CB11" s="416"/>
      <c r="CC11" s="417"/>
      <c r="CD11" s="424" t="s">
        <v>114</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x14ac:dyDescent="0.15">
      <c r="A12" s="140"/>
      <c r="B12" s="527" t="s">
        <v>115</v>
      </c>
      <c r="C12" s="528"/>
      <c r="D12" s="528"/>
      <c r="E12" s="528"/>
      <c r="F12" s="528"/>
      <c r="G12" s="528"/>
      <c r="H12" s="528"/>
      <c r="I12" s="528"/>
      <c r="J12" s="528"/>
      <c r="K12" s="529"/>
      <c r="L12" s="536" t="s">
        <v>116</v>
      </c>
      <c r="M12" s="537"/>
      <c r="N12" s="537"/>
      <c r="O12" s="537"/>
      <c r="P12" s="537"/>
      <c r="Q12" s="538"/>
      <c r="R12" s="539">
        <v>56575</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v>546646</v>
      </c>
      <c r="BO12" s="416"/>
      <c r="BP12" s="416"/>
      <c r="BQ12" s="416"/>
      <c r="BR12" s="416"/>
      <c r="BS12" s="416"/>
      <c r="BT12" s="416"/>
      <c r="BU12" s="417"/>
      <c r="BV12" s="415">
        <v>330999</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123</v>
      </c>
      <c r="CU12" s="525"/>
      <c r="CV12" s="525"/>
      <c r="CW12" s="525"/>
      <c r="CX12" s="525"/>
      <c r="CY12" s="525"/>
      <c r="CZ12" s="525"/>
      <c r="DA12" s="526"/>
      <c r="DB12" s="524" t="s">
        <v>123</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124</v>
      </c>
      <c r="N13" s="514"/>
      <c r="O13" s="514"/>
      <c r="P13" s="514"/>
      <c r="Q13" s="515"/>
      <c r="R13" s="516">
        <v>56484</v>
      </c>
      <c r="S13" s="517"/>
      <c r="T13" s="517"/>
      <c r="U13" s="517"/>
      <c r="V13" s="518"/>
      <c r="W13" s="504" t="s">
        <v>125</v>
      </c>
      <c r="X13" s="428"/>
      <c r="Y13" s="428"/>
      <c r="Z13" s="428"/>
      <c r="AA13" s="428"/>
      <c r="AB13" s="429"/>
      <c r="AC13" s="391">
        <v>3704</v>
      </c>
      <c r="AD13" s="392"/>
      <c r="AE13" s="392"/>
      <c r="AF13" s="392"/>
      <c r="AG13" s="393"/>
      <c r="AH13" s="391">
        <v>3833</v>
      </c>
      <c r="AI13" s="392"/>
      <c r="AJ13" s="392"/>
      <c r="AK13" s="392"/>
      <c r="AL13" s="394"/>
      <c r="AM13" s="484" t="s">
        <v>126</v>
      </c>
      <c r="AN13" s="389"/>
      <c r="AO13" s="389"/>
      <c r="AP13" s="389"/>
      <c r="AQ13" s="389"/>
      <c r="AR13" s="389"/>
      <c r="AS13" s="389"/>
      <c r="AT13" s="390"/>
      <c r="AU13" s="472" t="s">
        <v>127</v>
      </c>
      <c r="AV13" s="473"/>
      <c r="AW13" s="473"/>
      <c r="AX13" s="473"/>
      <c r="AY13" s="395" t="s">
        <v>128</v>
      </c>
      <c r="AZ13" s="396"/>
      <c r="BA13" s="396"/>
      <c r="BB13" s="396"/>
      <c r="BC13" s="396"/>
      <c r="BD13" s="396"/>
      <c r="BE13" s="396"/>
      <c r="BF13" s="396"/>
      <c r="BG13" s="396"/>
      <c r="BH13" s="396"/>
      <c r="BI13" s="396"/>
      <c r="BJ13" s="396"/>
      <c r="BK13" s="396"/>
      <c r="BL13" s="396"/>
      <c r="BM13" s="397"/>
      <c r="BN13" s="415">
        <v>-522879</v>
      </c>
      <c r="BO13" s="416"/>
      <c r="BP13" s="416"/>
      <c r="BQ13" s="416"/>
      <c r="BR13" s="416"/>
      <c r="BS13" s="416"/>
      <c r="BT13" s="416"/>
      <c r="BU13" s="417"/>
      <c r="BV13" s="415">
        <v>-51913</v>
      </c>
      <c r="BW13" s="416"/>
      <c r="BX13" s="416"/>
      <c r="BY13" s="416"/>
      <c r="BZ13" s="416"/>
      <c r="CA13" s="416"/>
      <c r="CB13" s="416"/>
      <c r="CC13" s="417"/>
      <c r="CD13" s="424" t="s">
        <v>129</v>
      </c>
      <c r="CE13" s="425"/>
      <c r="CF13" s="425"/>
      <c r="CG13" s="425"/>
      <c r="CH13" s="425"/>
      <c r="CI13" s="425"/>
      <c r="CJ13" s="425"/>
      <c r="CK13" s="425"/>
      <c r="CL13" s="425"/>
      <c r="CM13" s="425"/>
      <c r="CN13" s="425"/>
      <c r="CO13" s="425"/>
      <c r="CP13" s="425"/>
      <c r="CQ13" s="425"/>
      <c r="CR13" s="425"/>
      <c r="CS13" s="426"/>
      <c r="CT13" s="385">
        <v>13.1</v>
      </c>
      <c r="CU13" s="386"/>
      <c r="CV13" s="386"/>
      <c r="CW13" s="386"/>
      <c r="CX13" s="386"/>
      <c r="CY13" s="386"/>
      <c r="CZ13" s="386"/>
      <c r="DA13" s="387"/>
      <c r="DB13" s="385">
        <v>13.5</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130</v>
      </c>
      <c r="M14" s="545"/>
      <c r="N14" s="545"/>
      <c r="O14" s="545"/>
      <c r="P14" s="545"/>
      <c r="Q14" s="546"/>
      <c r="R14" s="516">
        <v>57310</v>
      </c>
      <c r="S14" s="517"/>
      <c r="T14" s="517"/>
      <c r="U14" s="517"/>
      <c r="V14" s="518"/>
      <c r="W14" s="519"/>
      <c r="X14" s="431"/>
      <c r="Y14" s="431"/>
      <c r="Z14" s="431"/>
      <c r="AA14" s="431"/>
      <c r="AB14" s="432"/>
      <c r="AC14" s="509">
        <v>14.6</v>
      </c>
      <c r="AD14" s="510"/>
      <c r="AE14" s="510"/>
      <c r="AF14" s="510"/>
      <c r="AG14" s="511"/>
      <c r="AH14" s="509">
        <v>15</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131</v>
      </c>
      <c r="CE14" s="422"/>
      <c r="CF14" s="422"/>
      <c r="CG14" s="422"/>
      <c r="CH14" s="422"/>
      <c r="CI14" s="422"/>
      <c r="CJ14" s="422"/>
      <c r="CK14" s="422"/>
      <c r="CL14" s="422"/>
      <c r="CM14" s="422"/>
      <c r="CN14" s="422"/>
      <c r="CO14" s="422"/>
      <c r="CP14" s="422"/>
      <c r="CQ14" s="422"/>
      <c r="CR14" s="422"/>
      <c r="CS14" s="423"/>
      <c r="CT14" s="520">
        <v>141.19999999999999</v>
      </c>
      <c r="CU14" s="488"/>
      <c r="CV14" s="488"/>
      <c r="CW14" s="488"/>
      <c r="CX14" s="488"/>
      <c r="CY14" s="488"/>
      <c r="CZ14" s="488"/>
      <c r="DA14" s="489"/>
      <c r="DB14" s="520">
        <v>150.9</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124</v>
      </c>
      <c r="N15" s="514"/>
      <c r="O15" s="514"/>
      <c r="P15" s="514"/>
      <c r="Q15" s="515"/>
      <c r="R15" s="516">
        <v>57228</v>
      </c>
      <c r="S15" s="517"/>
      <c r="T15" s="517"/>
      <c r="U15" s="517"/>
      <c r="V15" s="518"/>
      <c r="W15" s="504" t="s">
        <v>132</v>
      </c>
      <c r="X15" s="428"/>
      <c r="Y15" s="428"/>
      <c r="Z15" s="428"/>
      <c r="AA15" s="428"/>
      <c r="AB15" s="429"/>
      <c r="AC15" s="391">
        <v>5157</v>
      </c>
      <c r="AD15" s="392"/>
      <c r="AE15" s="392"/>
      <c r="AF15" s="392"/>
      <c r="AG15" s="393"/>
      <c r="AH15" s="391">
        <v>5231</v>
      </c>
      <c r="AI15" s="392"/>
      <c r="AJ15" s="392"/>
      <c r="AK15" s="392"/>
      <c r="AL15" s="394"/>
      <c r="AM15" s="484"/>
      <c r="AN15" s="389"/>
      <c r="AO15" s="389"/>
      <c r="AP15" s="389"/>
      <c r="AQ15" s="389"/>
      <c r="AR15" s="389"/>
      <c r="AS15" s="389"/>
      <c r="AT15" s="390"/>
      <c r="AU15" s="472"/>
      <c r="AV15" s="473"/>
      <c r="AW15" s="473"/>
      <c r="AX15" s="473"/>
      <c r="AY15" s="407" t="s">
        <v>133</v>
      </c>
      <c r="AZ15" s="408"/>
      <c r="BA15" s="408"/>
      <c r="BB15" s="408"/>
      <c r="BC15" s="408"/>
      <c r="BD15" s="408"/>
      <c r="BE15" s="408"/>
      <c r="BF15" s="408"/>
      <c r="BG15" s="408"/>
      <c r="BH15" s="408"/>
      <c r="BI15" s="408"/>
      <c r="BJ15" s="408"/>
      <c r="BK15" s="408"/>
      <c r="BL15" s="408"/>
      <c r="BM15" s="409"/>
      <c r="BN15" s="410">
        <v>4755815</v>
      </c>
      <c r="BO15" s="411"/>
      <c r="BP15" s="411"/>
      <c r="BQ15" s="411"/>
      <c r="BR15" s="411"/>
      <c r="BS15" s="411"/>
      <c r="BT15" s="411"/>
      <c r="BU15" s="412"/>
      <c r="BV15" s="410">
        <v>4637093</v>
      </c>
      <c r="BW15" s="411"/>
      <c r="BX15" s="411"/>
      <c r="BY15" s="411"/>
      <c r="BZ15" s="411"/>
      <c r="CA15" s="411"/>
      <c r="CB15" s="411"/>
      <c r="CC15" s="412"/>
      <c r="CD15" s="521" t="s">
        <v>134</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135</v>
      </c>
      <c r="M16" s="507"/>
      <c r="N16" s="507"/>
      <c r="O16" s="507"/>
      <c r="P16" s="507"/>
      <c r="Q16" s="508"/>
      <c r="R16" s="501" t="s">
        <v>136</v>
      </c>
      <c r="S16" s="502"/>
      <c r="T16" s="502"/>
      <c r="U16" s="502"/>
      <c r="V16" s="503"/>
      <c r="W16" s="519"/>
      <c r="X16" s="431"/>
      <c r="Y16" s="431"/>
      <c r="Z16" s="431"/>
      <c r="AA16" s="431"/>
      <c r="AB16" s="432"/>
      <c r="AC16" s="509">
        <v>20.3</v>
      </c>
      <c r="AD16" s="510"/>
      <c r="AE16" s="510"/>
      <c r="AF16" s="510"/>
      <c r="AG16" s="511"/>
      <c r="AH16" s="509">
        <v>20.5</v>
      </c>
      <c r="AI16" s="510"/>
      <c r="AJ16" s="510"/>
      <c r="AK16" s="510"/>
      <c r="AL16" s="512"/>
      <c r="AM16" s="484"/>
      <c r="AN16" s="389"/>
      <c r="AO16" s="389"/>
      <c r="AP16" s="389"/>
      <c r="AQ16" s="389"/>
      <c r="AR16" s="389"/>
      <c r="AS16" s="389"/>
      <c r="AT16" s="390"/>
      <c r="AU16" s="472"/>
      <c r="AV16" s="473"/>
      <c r="AW16" s="473"/>
      <c r="AX16" s="473"/>
      <c r="AY16" s="395" t="s">
        <v>137</v>
      </c>
      <c r="AZ16" s="396"/>
      <c r="BA16" s="396"/>
      <c r="BB16" s="396"/>
      <c r="BC16" s="396"/>
      <c r="BD16" s="396"/>
      <c r="BE16" s="396"/>
      <c r="BF16" s="396"/>
      <c r="BG16" s="396"/>
      <c r="BH16" s="396"/>
      <c r="BI16" s="396"/>
      <c r="BJ16" s="396"/>
      <c r="BK16" s="396"/>
      <c r="BL16" s="396"/>
      <c r="BM16" s="397"/>
      <c r="BN16" s="415">
        <v>14512066</v>
      </c>
      <c r="BO16" s="416"/>
      <c r="BP16" s="416"/>
      <c r="BQ16" s="416"/>
      <c r="BR16" s="416"/>
      <c r="BS16" s="416"/>
      <c r="BT16" s="416"/>
      <c r="BU16" s="417"/>
      <c r="BV16" s="415">
        <v>14334161</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138</v>
      </c>
      <c r="N17" s="499"/>
      <c r="O17" s="499"/>
      <c r="P17" s="499"/>
      <c r="Q17" s="500"/>
      <c r="R17" s="501" t="s">
        <v>136</v>
      </c>
      <c r="S17" s="502"/>
      <c r="T17" s="502"/>
      <c r="U17" s="502"/>
      <c r="V17" s="503"/>
      <c r="W17" s="504" t="s">
        <v>139</v>
      </c>
      <c r="X17" s="428"/>
      <c r="Y17" s="428"/>
      <c r="Z17" s="428"/>
      <c r="AA17" s="428"/>
      <c r="AB17" s="429"/>
      <c r="AC17" s="391">
        <v>16512</v>
      </c>
      <c r="AD17" s="392"/>
      <c r="AE17" s="392"/>
      <c r="AF17" s="392"/>
      <c r="AG17" s="393"/>
      <c r="AH17" s="391">
        <v>16501</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5992797</v>
      </c>
      <c r="BO17" s="416"/>
      <c r="BP17" s="416"/>
      <c r="BQ17" s="416"/>
      <c r="BR17" s="416"/>
      <c r="BS17" s="416"/>
      <c r="BT17" s="416"/>
      <c r="BU17" s="417"/>
      <c r="BV17" s="415">
        <v>5833284</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404.18</v>
      </c>
      <c r="M18" s="480"/>
      <c r="N18" s="480"/>
      <c r="O18" s="480"/>
      <c r="P18" s="480"/>
      <c r="Q18" s="480"/>
      <c r="R18" s="481"/>
      <c r="S18" s="481"/>
      <c r="T18" s="481"/>
      <c r="U18" s="481"/>
      <c r="V18" s="482"/>
      <c r="W18" s="496"/>
      <c r="X18" s="497"/>
      <c r="Y18" s="497"/>
      <c r="Z18" s="497"/>
      <c r="AA18" s="497"/>
      <c r="AB18" s="505"/>
      <c r="AC18" s="379">
        <v>65.099999999999994</v>
      </c>
      <c r="AD18" s="380"/>
      <c r="AE18" s="380"/>
      <c r="AF18" s="380"/>
      <c r="AG18" s="483"/>
      <c r="AH18" s="379">
        <v>64.5</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16907769</v>
      </c>
      <c r="BO18" s="416"/>
      <c r="BP18" s="416"/>
      <c r="BQ18" s="416"/>
      <c r="BR18" s="416"/>
      <c r="BS18" s="416"/>
      <c r="BT18" s="416"/>
      <c r="BU18" s="417"/>
      <c r="BV18" s="415">
        <v>17172909</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137</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19330760</v>
      </c>
      <c r="BO19" s="416"/>
      <c r="BP19" s="416"/>
      <c r="BQ19" s="416"/>
      <c r="BR19" s="416"/>
      <c r="BS19" s="416"/>
      <c r="BT19" s="416"/>
      <c r="BU19" s="417"/>
      <c r="BV19" s="415">
        <v>19530948</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21143</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52192759</v>
      </c>
      <c r="BO23" s="416"/>
      <c r="BP23" s="416"/>
      <c r="BQ23" s="416"/>
      <c r="BR23" s="416"/>
      <c r="BS23" s="416"/>
      <c r="BT23" s="416"/>
      <c r="BU23" s="417"/>
      <c r="BV23" s="415">
        <v>52350730</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8340</v>
      </c>
      <c r="R24" s="392"/>
      <c r="S24" s="392"/>
      <c r="T24" s="392"/>
      <c r="U24" s="392"/>
      <c r="V24" s="393"/>
      <c r="W24" s="457"/>
      <c r="X24" s="448"/>
      <c r="Y24" s="449"/>
      <c r="Z24" s="388" t="s">
        <v>155</v>
      </c>
      <c r="AA24" s="389"/>
      <c r="AB24" s="389"/>
      <c r="AC24" s="389"/>
      <c r="AD24" s="389"/>
      <c r="AE24" s="389"/>
      <c r="AF24" s="389"/>
      <c r="AG24" s="390"/>
      <c r="AH24" s="391">
        <v>391</v>
      </c>
      <c r="AI24" s="392"/>
      <c r="AJ24" s="392"/>
      <c r="AK24" s="392"/>
      <c r="AL24" s="393"/>
      <c r="AM24" s="391">
        <v>1217965</v>
      </c>
      <c r="AN24" s="392"/>
      <c r="AO24" s="392"/>
      <c r="AP24" s="392"/>
      <c r="AQ24" s="392"/>
      <c r="AR24" s="393"/>
      <c r="AS24" s="391">
        <v>3115</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35427242</v>
      </c>
      <c r="BO24" s="416"/>
      <c r="BP24" s="416"/>
      <c r="BQ24" s="416"/>
      <c r="BR24" s="416"/>
      <c r="BS24" s="416"/>
      <c r="BT24" s="416"/>
      <c r="BU24" s="417"/>
      <c r="BV24" s="415">
        <v>35171798</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1</v>
      </c>
      <c r="M25" s="392"/>
      <c r="N25" s="392"/>
      <c r="O25" s="392"/>
      <c r="P25" s="393"/>
      <c r="Q25" s="391">
        <v>6810</v>
      </c>
      <c r="R25" s="392"/>
      <c r="S25" s="392"/>
      <c r="T25" s="392"/>
      <c r="U25" s="392"/>
      <c r="V25" s="393"/>
      <c r="W25" s="457"/>
      <c r="X25" s="448"/>
      <c r="Y25" s="449"/>
      <c r="Z25" s="388" t="s">
        <v>158</v>
      </c>
      <c r="AA25" s="389"/>
      <c r="AB25" s="389"/>
      <c r="AC25" s="389"/>
      <c r="AD25" s="389"/>
      <c r="AE25" s="389"/>
      <c r="AF25" s="389"/>
      <c r="AG25" s="390"/>
      <c r="AH25" s="391" t="s">
        <v>123</v>
      </c>
      <c r="AI25" s="392"/>
      <c r="AJ25" s="392"/>
      <c r="AK25" s="392"/>
      <c r="AL25" s="393"/>
      <c r="AM25" s="391" t="s">
        <v>123</v>
      </c>
      <c r="AN25" s="392"/>
      <c r="AO25" s="392"/>
      <c r="AP25" s="392"/>
      <c r="AQ25" s="392"/>
      <c r="AR25" s="393"/>
      <c r="AS25" s="391" t="s">
        <v>123</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394720</v>
      </c>
      <c r="BO25" s="411"/>
      <c r="BP25" s="411"/>
      <c r="BQ25" s="411"/>
      <c r="BR25" s="411"/>
      <c r="BS25" s="411"/>
      <c r="BT25" s="411"/>
      <c r="BU25" s="412"/>
      <c r="BV25" s="410">
        <v>647577</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v>1</v>
      </c>
      <c r="M26" s="392"/>
      <c r="N26" s="392"/>
      <c r="O26" s="392"/>
      <c r="P26" s="393"/>
      <c r="Q26" s="391">
        <v>6080</v>
      </c>
      <c r="R26" s="392"/>
      <c r="S26" s="392"/>
      <c r="T26" s="392"/>
      <c r="U26" s="392"/>
      <c r="V26" s="393"/>
      <c r="W26" s="457"/>
      <c r="X26" s="448"/>
      <c r="Y26" s="449"/>
      <c r="Z26" s="388" t="s">
        <v>161</v>
      </c>
      <c r="AA26" s="470"/>
      <c r="AB26" s="470"/>
      <c r="AC26" s="470"/>
      <c r="AD26" s="470"/>
      <c r="AE26" s="470"/>
      <c r="AF26" s="470"/>
      <c r="AG26" s="471"/>
      <c r="AH26" s="391">
        <v>28</v>
      </c>
      <c r="AI26" s="392"/>
      <c r="AJ26" s="392"/>
      <c r="AK26" s="392"/>
      <c r="AL26" s="393"/>
      <c r="AM26" s="391">
        <v>92176</v>
      </c>
      <c r="AN26" s="392"/>
      <c r="AO26" s="392"/>
      <c r="AP26" s="392"/>
      <c r="AQ26" s="392"/>
      <c r="AR26" s="393"/>
      <c r="AS26" s="391">
        <v>3292</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123</v>
      </c>
      <c r="BO26" s="416"/>
      <c r="BP26" s="416"/>
      <c r="BQ26" s="416"/>
      <c r="BR26" s="416"/>
      <c r="BS26" s="416"/>
      <c r="BT26" s="416"/>
      <c r="BU26" s="417"/>
      <c r="BV26" s="415" t="s">
        <v>123</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4250</v>
      </c>
      <c r="R27" s="392"/>
      <c r="S27" s="392"/>
      <c r="T27" s="392"/>
      <c r="U27" s="392"/>
      <c r="V27" s="393"/>
      <c r="W27" s="457"/>
      <c r="X27" s="448"/>
      <c r="Y27" s="449"/>
      <c r="Z27" s="388" t="s">
        <v>164</v>
      </c>
      <c r="AA27" s="389"/>
      <c r="AB27" s="389"/>
      <c r="AC27" s="389"/>
      <c r="AD27" s="389"/>
      <c r="AE27" s="389"/>
      <c r="AF27" s="389"/>
      <c r="AG27" s="390"/>
      <c r="AH27" s="391">
        <v>12</v>
      </c>
      <c r="AI27" s="392"/>
      <c r="AJ27" s="392"/>
      <c r="AK27" s="392"/>
      <c r="AL27" s="393"/>
      <c r="AM27" s="391">
        <v>49692</v>
      </c>
      <c r="AN27" s="392"/>
      <c r="AO27" s="392"/>
      <c r="AP27" s="392"/>
      <c r="AQ27" s="392"/>
      <c r="AR27" s="393"/>
      <c r="AS27" s="391">
        <v>4141</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t="s">
        <v>123</v>
      </c>
      <c r="BO27" s="419"/>
      <c r="BP27" s="419"/>
      <c r="BQ27" s="419"/>
      <c r="BR27" s="419"/>
      <c r="BS27" s="419"/>
      <c r="BT27" s="419"/>
      <c r="BU27" s="420"/>
      <c r="BV27" s="418" t="s">
        <v>123</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3810</v>
      </c>
      <c r="R28" s="392"/>
      <c r="S28" s="392"/>
      <c r="T28" s="392"/>
      <c r="U28" s="392"/>
      <c r="V28" s="393"/>
      <c r="W28" s="457"/>
      <c r="X28" s="448"/>
      <c r="Y28" s="449"/>
      <c r="Z28" s="388" t="s">
        <v>167</v>
      </c>
      <c r="AA28" s="389"/>
      <c r="AB28" s="389"/>
      <c r="AC28" s="389"/>
      <c r="AD28" s="389"/>
      <c r="AE28" s="389"/>
      <c r="AF28" s="389"/>
      <c r="AG28" s="390"/>
      <c r="AH28" s="391" t="s">
        <v>123</v>
      </c>
      <c r="AI28" s="392"/>
      <c r="AJ28" s="392"/>
      <c r="AK28" s="392"/>
      <c r="AL28" s="393"/>
      <c r="AM28" s="391" t="s">
        <v>123</v>
      </c>
      <c r="AN28" s="392"/>
      <c r="AO28" s="392"/>
      <c r="AP28" s="392"/>
      <c r="AQ28" s="392"/>
      <c r="AR28" s="393"/>
      <c r="AS28" s="391" t="s">
        <v>123</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780533</v>
      </c>
      <c r="BO28" s="411"/>
      <c r="BP28" s="411"/>
      <c r="BQ28" s="411"/>
      <c r="BR28" s="411"/>
      <c r="BS28" s="411"/>
      <c r="BT28" s="411"/>
      <c r="BU28" s="412"/>
      <c r="BV28" s="410">
        <v>617004</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24</v>
      </c>
      <c r="M29" s="392"/>
      <c r="N29" s="392"/>
      <c r="O29" s="392"/>
      <c r="P29" s="393"/>
      <c r="Q29" s="391">
        <v>3520</v>
      </c>
      <c r="R29" s="392"/>
      <c r="S29" s="392"/>
      <c r="T29" s="392"/>
      <c r="U29" s="392"/>
      <c r="V29" s="393"/>
      <c r="W29" s="458"/>
      <c r="X29" s="459"/>
      <c r="Y29" s="460"/>
      <c r="Z29" s="388" t="s">
        <v>171</v>
      </c>
      <c r="AA29" s="389"/>
      <c r="AB29" s="389"/>
      <c r="AC29" s="389"/>
      <c r="AD29" s="389"/>
      <c r="AE29" s="389"/>
      <c r="AF29" s="389"/>
      <c r="AG29" s="390"/>
      <c r="AH29" s="391">
        <v>403</v>
      </c>
      <c r="AI29" s="392"/>
      <c r="AJ29" s="392"/>
      <c r="AK29" s="392"/>
      <c r="AL29" s="393"/>
      <c r="AM29" s="391">
        <v>1267657</v>
      </c>
      <c r="AN29" s="392"/>
      <c r="AO29" s="392"/>
      <c r="AP29" s="392"/>
      <c r="AQ29" s="392"/>
      <c r="AR29" s="393"/>
      <c r="AS29" s="391">
        <v>3146</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10129</v>
      </c>
      <c r="BO29" s="416"/>
      <c r="BP29" s="416"/>
      <c r="BQ29" s="416"/>
      <c r="BR29" s="416"/>
      <c r="BS29" s="416"/>
      <c r="BT29" s="416"/>
      <c r="BU29" s="417"/>
      <c r="BV29" s="415">
        <v>10128</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97.9</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2211183</v>
      </c>
      <c r="BO30" s="419"/>
      <c r="BP30" s="419"/>
      <c r="BQ30" s="419"/>
      <c r="BR30" s="419"/>
      <c r="BS30" s="419"/>
      <c r="BT30" s="419"/>
      <c r="BU30" s="420"/>
      <c r="BV30" s="418">
        <v>2487490</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国民健康保険事業勘定特別会計</v>
      </c>
      <c r="X34" s="374"/>
      <c r="Y34" s="374"/>
      <c r="Z34" s="374"/>
      <c r="AA34" s="374"/>
      <c r="AB34" s="374"/>
      <c r="AC34" s="374"/>
      <c r="AD34" s="374"/>
      <c r="AE34" s="374"/>
      <c r="AF34" s="374"/>
      <c r="AG34" s="374"/>
      <c r="AH34" s="374"/>
      <c r="AI34" s="374"/>
      <c r="AJ34" s="374"/>
      <c r="AK34" s="374"/>
      <c r="AL34" s="167"/>
      <c r="AM34" s="375">
        <f>IF(AO34="","",MAX(C34:D43,U34:V43)+1)</f>
        <v>8</v>
      </c>
      <c r="AN34" s="375"/>
      <c r="AO34" s="374" t="str">
        <f>IF('各会計、関係団体の財政状況及び健全化判断比率'!B33="","",'各会計、関係団体の財政状況及び健全化判断比率'!B33)</f>
        <v>水道事業会計</v>
      </c>
      <c r="AP34" s="374"/>
      <c r="AQ34" s="374"/>
      <c r="AR34" s="374"/>
      <c r="AS34" s="374"/>
      <c r="AT34" s="374"/>
      <c r="AU34" s="374"/>
      <c r="AV34" s="374"/>
      <c r="AW34" s="374"/>
      <c r="AX34" s="374"/>
      <c r="AY34" s="374"/>
      <c r="AZ34" s="374"/>
      <c r="BA34" s="374"/>
      <c r="BB34" s="374"/>
      <c r="BC34" s="374"/>
      <c r="BD34" s="167"/>
      <c r="BE34" s="375" t="str">
        <f>IF(BG34="","",MAX(C34:D43,U34:V43,AM34:AN43)+1)</f>
        <v/>
      </c>
      <c r="BF34" s="375"/>
      <c r="BG34" s="374"/>
      <c r="BH34" s="374"/>
      <c r="BI34" s="374"/>
      <c r="BJ34" s="374"/>
      <c r="BK34" s="374"/>
      <c r="BL34" s="374"/>
      <c r="BM34" s="374"/>
      <c r="BN34" s="374"/>
      <c r="BO34" s="374"/>
      <c r="BP34" s="374"/>
      <c r="BQ34" s="374"/>
      <c r="BR34" s="374"/>
      <c r="BS34" s="374"/>
      <c r="BT34" s="374"/>
      <c r="BU34" s="374"/>
      <c r="BV34" s="167"/>
      <c r="BW34" s="375">
        <f>IF(BY34="","",MAX(C34:D43,U34:V43,AM34:AN43,BE34:BF43)+1)</f>
        <v>11</v>
      </c>
      <c r="BX34" s="375"/>
      <c r="BY34" s="374" t="str">
        <f>IF('各会計、関係団体の財政状況及び健全化判断比率'!B68="","",'各会計、関係団体の財政状況及び健全化判断比率'!B68)</f>
        <v>五所川原地区消防事務組合</v>
      </c>
      <c r="BZ34" s="374"/>
      <c r="CA34" s="374"/>
      <c r="CB34" s="374"/>
      <c r="CC34" s="374"/>
      <c r="CD34" s="374"/>
      <c r="CE34" s="374"/>
      <c r="CF34" s="374"/>
      <c r="CG34" s="374"/>
      <c r="CH34" s="374"/>
      <c r="CI34" s="374"/>
      <c r="CJ34" s="374"/>
      <c r="CK34" s="374"/>
      <c r="CL34" s="374"/>
      <c r="CM34" s="374"/>
      <c r="CN34" s="167"/>
      <c r="CO34" s="375">
        <f>IF(CQ34="","",MAX(C34:D43,U34:V43,AM34:AN43,BE34:BF43,BW34:BX43)+1)</f>
        <v>21</v>
      </c>
      <c r="CP34" s="375"/>
      <c r="CQ34" s="374" t="str">
        <f>IF('各会計、関係団体の財政状況及び健全化判断比率'!BS7="","",'各会計、関係団体の財政状況及び健全化判断比率'!BS7)</f>
        <v>五所川原市体育協会</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高等看護学院特別会計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国民健康保険医科診療施設勘定特別会計</v>
      </c>
      <c r="X35" s="374"/>
      <c r="Y35" s="374"/>
      <c r="Z35" s="374"/>
      <c r="AA35" s="374"/>
      <c r="AB35" s="374"/>
      <c r="AC35" s="374"/>
      <c r="AD35" s="374"/>
      <c r="AE35" s="374"/>
      <c r="AF35" s="374"/>
      <c r="AG35" s="374"/>
      <c r="AH35" s="374"/>
      <c r="AI35" s="374"/>
      <c r="AJ35" s="374"/>
      <c r="AK35" s="374"/>
      <c r="AL35" s="167"/>
      <c r="AM35" s="375">
        <f t="shared" ref="AM35:AM43" si="0">IF(AO35="","",AM34+1)</f>
        <v>9</v>
      </c>
      <c r="AN35" s="375"/>
      <c r="AO35" s="374" t="str">
        <f>IF('各会計、関係団体の財政状況及び健全化判断比率'!B34="","",'各会計、関係団体の財政状況及び健全化判断比率'!B34)</f>
        <v>工業用水道事業会計</v>
      </c>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12</v>
      </c>
      <c r="BX35" s="375"/>
      <c r="BY35" s="374" t="str">
        <f>IF('各会計、関係団体の財政状況及び健全化判断比率'!B69="","",'各会計、関係団体の財政状況及び健全化判断比率'!B69)</f>
        <v>西北五環境整備事務組合</v>
      </c>
      <c r="BZ35" s="374"/>
      <c r="CA35" s="374"/>
      <c r="CB35" s="374"/>
      <c r="CC35" s="374"/>
      <c r="CD35" s="374"/>
      <c r="CE35" s="374"/>
      <c r="CF35" s="374"/>
      <c r="CG35" s="374"/>
      <c r="CH35" s="374"/>
      <c r="CI35" s="374"/>
      <c r="CJ35" s="374"/>
      <c r="CK35" s="374"/>
      <c r="CL35" s="374"/>
      <c r="CM35" s="374"/>
      <c r="CN35" s="167"/>
      <c r="CO35" s="375">
        <f t="shared" ref="CO35:CO43" si="3">IF(CQ35="","",CO34+1)</f>
        <v>22</v>
      </c>
      <c r="CP35" s="375"/>
      <c r="CQ35" s="374" t="str">
        <f>IF('各会計、関係団体の財政状況及び健全化判断比率'!BS8="","",'各会計、関係団体の財政状況及び健全化判断比率'!BS8)</f>
        <v>十三湖環境整備株式会社</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国民健康保険歯科診療施設勘定特別会計</v>
      </c>
      <c r="X36" s="374"/>
      <c r="Y36" s="374"/>
      <c r="Z36" s="374"/>
      <c r="AA36" s="374"/>
      <c r="AB36" s="374"/>
      <c r="AC36" s="374"/>
      <c r="AD36" s="374"/>
      <c r="AE36" s="374"/>
      <c r="AF36" s="374"/>
      <c r="AG36" s="374"/>
      <c r="AH36" s="374"/>
      <c r="AI36" s="374"/>
      <c r="AJ36" s="374"/>
      <c r="AK36" s="374"/>
      <c r="AL36" s="167"/>
      <c r="AM36" s="375">
        <f t="shared" si="0"/>
        <v>10</v>
      </c>
      <c r="AN36" s="375"/>
      <c r="AO36" s="374" t="str">
        <f>IF('各会計、関係団体の財政状況及び健全化判断比率'!B35="","",'各会計、関係団体の財政状況及び健全化判断比率'!B35)</f>
        <v>下水道事業会計</v>
      </c>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13</v>
      </c>
      <c r="BX36" s="375"/>
      <c r="BY36" s="374" t="str">
        <f>IF('各会計、関係団体の財政状況及び健全化判断比率'!B70="","",'各会計、関係団体の財政状況及び健全化判断比率'!B70)</f>
        <v>つがる西北五広域連合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6</v>
      </c>
      <c r="V37" s="375"/>
      <c r="W37" s="374" t="str">
        <f>IF('各会計、関係団体の財政状況及び健全化判断比率'!B31="","",'各会計、関係団体の財政状況及び健全化判断比率'!B31)</f>
        <v>介護保険特別会計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14</v>
      </c>
      <c r="BX37" s="375"/>
      <c r="BY37" s="374" t="str">
        <f>IF('各会計、関係団体の財政状況及び健全化判断比率'!B71="","",'各会計、関係団体の財政状況及び健全化判断比率'!B71)</f>
        <v>つがる西北五広域連合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f t="shared" si="4"/>
        <v>7</v>
      </c>
      <c r="V38" s="375"/>
      <c r="W38" s="374" t="str">
        <f>IF('各会計、関係団体の財政状況及び健全化判断比率'!B32="","",'各会計、関係団体の財政状況及び健全化判断比率'!B32)</f>
        <v>後期高齢者医療特別会計</v>
      </c>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15</v>
      </c>
      <c r="BX38" s="375"/>
      <c r="BY38" s="374" t="str">
        <f>IF('各会計、関係団体の財政状況及び健全化判断比率'!B72="","",'各会計、関係団体の財政状況及び健全化判断比率'!B72)</f>
        <v>西北五広域福祉事務組合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16</v>
      </c>
      <c r="BX39" s="375"/>
      <c r="BY39" s="374" t="str">
        <f>IF('各会計、関係団体の財政状況及び健全化判断比率'!B73="","",'各会計、関係団体の財政状況及び健全化判断比率'!B73)</f>
        <v>津軽広域水道企業団津軽事業部</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17</v>
      </c>
      <c r="BX40" s="375"/>
      <c r="BY40" s="374" t="str">
        <f>IF('各会計、関係団体の財政状況及び健全化判断比率'!B74="","",'各会計、関係団体の財政状況及び健全化判断比率'!B74)</f>
        <v>津軽広域水道企業団西北事業部</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18</v>
      </c>
      <c r="BX41" s="375"/>
      <c r="BY41" s="374" t="str">
        <f>IF('各会計、関係団体の財政状況及び健全化判断比率'!B75="","",'各会計、関係団体の財政状況及び健全化判断比率'!B75)</f>
        <v>青森県市町村総合事務組合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19</v>
      </c>
      <c r="BX42" s="375"/>
      <c r="BY42" s="374" t="str">
        <f>IF('各会計、関係団体の財政状況及び健全化判断比率'!B76="","",'各会計、関係団体の財政状況及び健全化判断比率'!B76)</f>
        <v>青森県市町村職員退職手当組合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20</v>
      </c>
      <c r="BX43" s="375"/>
      <c r="BY43" s="374" t="str">
        <f>IF('各会計、関係団体の財政状況及び健全化判断比率'!B77="","",'各会計、関係団体の財政状況及び健全化判断比率'!B77)</f>
        <v>青森県後期高齢者医療広域連合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election activeCell="H33" sqref="H33"/>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84" t="s">
        <v>531</v>
      </c>
      <c r="D34" s="1184"/>
      <c r="E34" s="1185"/>
      <c r="F34" s="32">
        <v>6.82</v>
      </c>
      <c r="G34" s="33">
        <v>6.92</v>
      </c>
      <c r="H34" s="33">
        <v>4.8</v>
      </c>
      <c r="I34" s="33">
        <v>5.16</v>
      </c>
      <c r="J34" s="34">
        <v>6.07</v>
      </c>
      <c r="K34" s="22"/>
      <c r="L34" s="22"/>
      <c r="M34" s="22"/>
      <c r="N34" s="22"/>
      <c r="O34" s="22"/>
      <c r="P34" s="22"/>
    </row>
    <row r="35" spans="1:16" ht="39" customHeight="1" x14ac:dyDescent="0.15">
      <c r="A35" s="22"/>
      <c r="B35" s="35"/>
      <c r="C35" s="1178" t="s">
        <v>532</v>
      </c>
      <c r="D35" s="1179"/>
      <c r="E35" s="1180"/>
      <c r="F35" s="36">
        <v>3.44</v>
      </c>
      <c r="G35" s="37">
        <v>3.63</v>
      </c>
      <c r="H35" s="37">
        <v>2.54</v>
      </c>
      <c r="I35" s="37">
        <v>4.12</v>
      </c>
      <c r="J35" s="38">
        <v>4.2699999999999996</v>
      </c>
      <c r="K35" s="22"/>
      <c r="L35" s="22"/>
      <c r="M35" s="22"/>
      <c r="N35" s="22"/>
      <c r="O35" s="22"/>
      <c r="P35" s="22"/>
    </row>
    <row r="36" spans="1:16" ht="39" customHeight="1" x14ac:dyDescent="0.15">
      <c r="A36" s="22"/>
      <c r="B36" s="35"/>
      <c r="C36" s="1178" t="s">
        <v>533</v>
      </c>
      <c r="D36" s="1179"/>
      <c r="E36" s="1180"/>
      <c r="F36" s="36">
        <v>1.68</v>
      </c>
      <c r="G36" s="37">
        <v>2</v>
      </c>
      <c r="H36" s="37">
        <v>2.06</v>
      </c>
      <c r="I36" s="37">
        <v>0.21</v>
      </c>
      <c r="J36" s="38">
        <v>1.64</v>
      </c>
      <c r="K36" s="22"/>
      <c r="L36" s="22"/>
      <c r="M36" s="22"/>
      <c r="N36" s="22"/>
      <c r="O36" s="22"/>
      <c r="P36" s="22"/>
    </row>
    <row r="37" spans="1:16" ht="39" customHeight="1" x14ac:dyDescent="0.15">
      <c r="A37" s="22"/>
      <c r="B37" s="35"/>
      <c r="C37" s="1178" t="s">
        <v>534</v>
      </c>
      <c r="D37" s="1179"/>
      <c r="E37" s="1180"/>
      <c r="F37" s="36">
        <v>0.76</v>
      </c>
      <c r="G37" s="37">
        <v>0.41</v>
      </c>
      <c r="H37" s="37">
        <v>0.37</v>
      </c>
      <c r="I37" s="37">
        <v>1.39</v>
      </c>
      <c r="J37" s="38">
        <v>1.41</v>
      </c>
      <c r="K37" s="22"/>
      <c r="L37" s="22"/>
      <c r="M37" s="22"/>
      <c r="N37" s="22"/>
      <c r="O37" s="22"/>
      <c r="P37" s="22"/>
    </row>
    <row r="38" spans="1:16" ht="39" customHeight="1" x14ac:dyDescent="0.15">
      <c r="A38" s="22"/>
      <c r="B38" s="35"/>
      <c r="C38" s="1178" t="s">
        <v>535</v>
      </c>
      <c r="D38" s="1179"/>
      <c r="E38" s="1180"/>
      <c r="F38" s="36">
        <v>0.39</v>
      </c>
      <c r="G38" s="37">
        <v>0.61</v>
      </c>
      <c r="H38" s="37">
        <v>0.82</v>
      </c>
      <c r="I38" s="37">
        <v>1.06</v>
      </c>
      <c r="J38" s="38">
        <v>1.17</v>
      </c>
      <c r="K38" s="22"/>
      <c r="L38" s="22"/>
      <c r="M38" s="22"/>
      <c r="N38" s="22"/>
      <c r="O38" s="22"/>
      <c r="P38" s="22"/>
    </row>
    <row r="39" spans="1:16" ht="39" customHeight="1" x14ac:dyDescent="0.15">
      <c r="A39" s="22"/>
      <c r="B39" s="35"/>
      <c r="C39" s="1178" t="s">
        <v>536</v>
      </c>
      <c r="D39" s="1179"/>
      <c r="E39" s="1180"/>
      <c r="F39" s="36">
        <v>0.46</v>
      </c>
      <c r="G39" s="37">
        <v>0.46</v>
      </c>
      <c r="H39" s="37">
        <v>0.54</v>
      </c>
      <c r="I39" s="37">
        <v>0.66</v>
      </c>
      <c r="J39" s="38">
        <v>0.8</v>
      </c>
      <c r="K39" s="22"/>
      <c r="L39" s="22"/>
      <c r="M39" s="22"/>
      <c r="N39" s="22"/>
      <c r="O39" s="22"/>
      <c r="P39" s="22"/>
    </row>
    <row r="40" spans="1:16" ht="39" customHeight="1" x14ac:dyDescent="0.15">
      <c r="A40" s="22"/>
      <c r="B40" s="35"/>
      <c r="C40" s="1178" t="s">
        <v>537</v>
      </c>
      <c r="D40" s="1179"/>
      <c r="E40" s="1180"/>
      <c r="F40" s="36">
        <v>7.0000000000000007E-2</v>
      </c>
      <c r="G40" s="37">
        <v>7.0000000000000007E-2</v>
      </c>
      <c r="H40" s="37">
        <v>0.1</v>
      </c>
      <c r="I40" s="37">
        <v>0.26</v>
      </c>
      <c r="J40" s="38">
        <v>0.28999999999999998</v>
      </c>
      <c r="K40" s="22"/>
      <c r="L40" s="22"/>
      <c r="M40" s="22"/>
      <c r="N40" s="22"/>
      <c r="O40" s="22"/>
      <c r="P40" s="22"/>
    </row>
    <row r="41" spans="1:16" ht="39" customHeight="1" x14ac:dyDescent="0.15">
      <c r="A41" s="22"/>
      <c r="B41" s="35"/>
      <c r="C41" s="1178" t="s">
        <v>538</v>
      </c>
      <c r="D41" s="1179"/>
      <c r="E41" s="1180"/>
      <c r="F41" s="36">
        <v>0.03</v>
      </c>
      <c r="G41" s="37">
        <v>0.04</v>
      </c>
      <c r="H41" s="37">
        <v>0.02</v>
      </c>
      <c r="I41" s="37">
        <v>0.05</v>
      </c>
      <c r="J41" s="38">
        <v>0.13</v>
      </c>
      <c r="K41" s="22"/>
      <c r="L41" s="22"/>
      <c r="M41" s="22"/>
      <c r="N41" s="22"/>
      <c r="O41" s="22"/>
      <c r="P41" s="22"/>
    </row>
    <row r="42" spans="1:16" ht="39" customHeight="1" x14ac:dyDescent="0.15">
      <c r="A42" s="22"/>
      <c r="B42" s="39"/>
      <c r="C42" s="1178" t="s">
        <v>539</v>
      </c>
      <c r="D42" s="1179"/>
      <c r="E42" s="1180"/>
      <c r="F42" s="36" t="s">
        <v>496</v>
      </c>
      <c r="G42" s="37" t="s">
        <v>496</v>
      </c>
      <c r="H42" s="37" t="s">
        <v>496</v>
      </c>
      <c r="I42" s="37" t="s">
        <v>496</v>
      </c>
      <c r="J42" s="38" t="s">
        <v>496</v>
      </c>
      <c r="K42" s="22"/>
      <c r="L42" s="22"/>
      <c r="M42" s="22"/>
      <c r="N42" s="22"/>
      <c r="O42" s="22"/>
      <c r="P42" s="22"/>
    </row>
    <row r="43" spans="1:16" ht="39" customHeight="1" thickBot="1" x14ac:dyDescent="0.2">
      <c r="A43" s="22"/>
      <c r="B43" s="40"/>
      <c r="C43" s="1181" t="s">
        <v>540</v>
      </c>
      <c r="D43" s="1182"/>
      <c r="E43" s="1183"/>
      <c r="F43" s="41">
        <v>0.22</v>
      </c>
      <c r="G43" s="42">
        <v>0.18</v>
      </c>
      <c r="H43" s="42">
        <v>0.2</v>
      </c>
      <c r="I43" s="42">
        <v>0.24</v>
      </c>
      <c r="J43" s="43">
        <v>0.17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4813</v>
      </c>
      <c r="L45" s="60">
        <v>4636</v>
      </c>
      <c r="M45" s="60">
        <v>4778</v>
      </c>
      <c r="N45" s="60">
        <v>4695</v>
      </c>
      <c r="O45" s="61">
        <v>4654</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496</v>
      </c>
      <c r="L46" s="64" t="s">
        <v>496</v>
      </c>
      <c r="M46" s="64" t="s">
        <v>496</v>
      </c>
      <c r="N46" s="64" t="s">
        <v>496</v>
      </c>
      <c r="O46" s="65" t="s">
        <v>496</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496</v>
      </c>
      <c r="L47" s="64" t="s">
        <v>496</v>
      </c>
      <c r="M47" s="64" t="s">
        <v>496</v>
      </c>
      <c r="N47" s="64" t="s">
        <v>496</v>
      </c>
      <c r="O47" s="65" t="s">
        <v>496</v>
      </c>
      <c r="P47" s="48"/>
      <c r="Q47" s="48"/>
      <c r="R47" s="48"/>
      <c r="S47" s="48"/>
      <c r="T47" s="48"/>
      <c r="U47" s="48"/>
    </row>
    <row r="48" spans="1:21" ht="30.75" customHeight="1" x14ac:dyDescent="0.15">
      <c r="A48" s="48"/>
      <c r="B48" s="1196"/>
      <c r="C48" s="1197"/>
      <c r="D48" s="62"/>
      <c r="E48" s="1188" t="s">
        <v>15</v>
      </c>
      <c r="F48" s="1188"/>
      <c r="G48" s="1188"/>
      <c r="H48" s="1188"/>
      <c r="I48" s="1188"/>
      <c r="J48" s="1189"/>
      <c r="K48" s="63">
        <v>439</v>
      </c>
      <c r="L48" s="64">
        <v>430</v>
      </c>
      <c r="M48" s="64">
        <v>377</v>
      </c>
      <c r="N48" s="64">
        <v>355</v>
      </c>
      <c r="O48" s="65">
        <v>324</v>
      </c>
      <c r="P48" s="48"/>
      <c r="Q48" s="48"/>
      <c r="R48" s="48"/>
      <c r="S48" s="48"/>
      <c r="T48" s="48"/>
      <c r="U48" s="48"/>
    </row>
    <row r="49" spans="1:21" ht="30.75" customHeight="1" x14ac:dyDescent="0.15">
      <c r="A49" s="48"/>
      <c r="B49" s="1196"/>
      <c r="C49" s="1197"/>
      <c r="D49" s="62"/>
      <c r="E49" s="1188" t="s">
        <v>16</v>
      </c>
      <c r="F49" s="1188"/>
      <c r="G49" s="1188"/>
      <c r="H49" s="1188"/>
      <c r="I49" s="1188"/>
      <c r="J49" s="1189"/>
      <c r="K49" s="63">
        <v>236</v>
      </c>
      <c r="L49" s="64">
        <v>198</v>
      </c>
      <c r="M49" s="64">
        <v>56</v>
      </c>
      <c r="N49" s="64">
        <v>162</v>
      </c>
      <c r="O49" s="65">
        <v>162</v>
      </c>
      <c r="P49" s="48"/>
      <c r="Q49" s="48"/>
      <c r="R49" s="48"/>
      <c r="S49" s="48"/>
      <c r="T49" s="48"/>
      <c r="U49" s="48"/>
    </row>
    <row r="50" spans="1:21" ht="30.75" customHeight="1" x14ac:dyDescent="0.15">
      <c r="A50" s="48"/>
      <c r="B50" s="1196"/>
      <c r="C50" s="1197"/>
      <c r="D50" s="62"/>
      <c r="E50" s="1188" t="s">
        <v>17</v>
      </c>
      <c r="F50" s="1188"/>
      <c r="G50" s="1188"/>
      <c r="H50" s="1188"/>
      <c r="I50" s="1188"/>
      <c r="J50" s="1189"/>
      <c r="K50" s="63">
        <v>57</v>
      </c>
      <c r="L50" s="64">
        <v>59</v>
      </c>
      <c r="M50" s="64">
        <v>49</v>
      </c>
      <c r="N50" s="64">
        <v>41</v>
      </c>
      <c r="O50" s="65">
        <v>40</v>
      </c>
      <c r="P50" s="48"/>
      <c r="Q50" s="48"/>
      <c r="R50" s="48"/>
      <c r="S50" s="48"/>
      <c r="T50" s="48"/>
      <c r="U50" s="48"/>
    </row>
    <row r="51" spans="1:21" ht="30.75" customHeight="1" x14ac:dyDescent="0.15">
      <c r="A51" s="48"/>
      <c r="B51" s="1198"/>
      <c r="C51" s="1199"/>
      <c r="D51" s="66"/>
      <c r="E51" s="1188" t="s">
        <v>18</v>
      </c>
      <c r="F51" s="1188"/>
      <c r="G51" s="1188"/>
      <c r="H51" s="1188"/>
      <c r="I51" s="1188"/>
      <c r="J51" s="1189"/>
      <c r="K51" s="63">
        <v>2</v>
      </c>
      <c r="L51" s="64">
        <v>6</v>
      </c>
      <c r="M51" s="64">
        <v>1</v>
      </c>
      <c r="N51" s="64">
        <v>2</v>
      </c>
      <c r="O51" s="65">
        <v>1</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3228</v>
      </c>
      <c r="L52" s="64">
        <v>3230</v>
      </c>
      <c r="M52" s="64">
        <v>3419</v>
      </c>
      <c r="N52" s="64">
        <v>3403</v>
      </c>
      <c r="O52" s="65">
        <v>3369</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2319</v>
      </c>
      <c r="L53" s="69">
        <v>2099</v>
      </c>
      <c r="M53" s="69">
        <v>1842</v>
      </c>
      <c r="N53" s="69">
        <v>1852</v>
      </c>
      <c r="O53" s="70">
        <v>1812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election activeCell="S45" sqref="S45"/>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521</v>
      </c>
      <c r="J40" s="79" t="s">
        <v>522</v>
      </c>
      <c r="K40" s="79" t="s">
        <v>523</v>
      </c>
      <c r="L40" s="79" t="s">
        <v>524</v>
      </c>
      <c r="M40" s="80" t="s">
        <v>525</v>
      </c>
    </row>
    <row r="41" spans="2:13" ht="27.75" customHeight="1" x14ac:dyDescent="0.15">
      <c r="B41" s="1214" t="s">
        <v>24</v>
      </c>
      <c r="C41" s="1215"/>
      <c r="D41" s="81"/>
      <c r="E41" s="1216" t="s">
        <v>25</v>
      </c>
      <c r="F41" s="1216"/>
      <c r="G41" s="1216"/>
      <c r="H41" s="1217"/>
      <c r="I41" s="82">
        <v>45364</v>
      </c>
      <c r="J41" s="83">
        <v>51005</v>
      </c>
      <c r="K41" s="83">
        <v>50624</v>
      </c>
      <c r="L41" s="83">
        <v>52351</v>
      </c>
      <c r="M41" s="84">
        <v>52193</v>
      </c>
    </row>
    <row r="42" spans="2:13" ht="27.75" customHeight="1" x14ac:dyDescent="0.15">
      <c r="B42" s="1204"/>
      <c r="C42" s="1205"/>
      <c r="D42" s="85"/>
      <c r="E42" s="1208" t="s">
        <v>26</v>
      </c>
      <c r="F42" s="1208"/>
      <c r="G42" s="1208"/>
      <c r="H42" s="1209"/>
      <c r="I42" s="86">
        <v>229</v>
      </c>
      <c r="J42" s="87">
        <v>171</v>
      </c>
      <c r="K42" s="87">
        <v>123</v>
      </c>
      <c r="L42" s="87">
        <v>82</v>
      </c>
      <c r="M42" s="88">
        <v>42</v>
      </c>
    </row>
    <row r="43" spans="2:13" ht="27.75" customHeight="1" x14ac:dyDescent="0.15">
      <c r="B43" s="1204"/>
      <c r="C43" s="1205"/>
      <c r="D43" s="85"/>
      <c r="E43" s="1208" t="s">
        <v>27</v>
      </c>
      <c r="F43" s="1208"/>
      <c r="G43" s="1208"/>
      <c r="H43" s="1209"/>
      <c r="I43" s="86">
        <v>6034</v>
      </c>
      <c r="J43" s="87">
        <v>5814</v>
      </c>
      <c r="K43" s="87">
        <v>5389</v>
      </c>
      <c r="L43" s="87">
        <v>5108</v>
      </c>
      <c r="M43" s="88">
        <v>4874</v>
      </c>
    </row>
    <row r="44" spans="2:13" ht="27.75" customHeight="1" x14ac:dyDescent="0.15">
      <c r="B44" s="1204"/>
      <c r="C44" s="1205"/>
      <c r="D44" s="85"/>
      <c r="E44" s="1208" t="s">
        <v>28</v>
      </c>
      <c r="F44" s="1208"/>
      <c r="G44" s="1208"/>
      <c r="H44" s="1209"/>
      <c r="I44" s="86">
        <v>976</v>
      </c>
      <c r="J44" s="87">
        <v>2357</v>
      </c>
      <c r="K44" s="87">
        <v>2457</v>
      </c>
      <c r="L44" s="87">
        <v>2359</v>
      </c>
      <c r="M44" s="88">
        <v>2245</v>
      </c>
    </row>
    <row r="45" spans="2:13" ht="27.75" customHeight="1" x14ac:dyDescent="0.15">
      <c r="B45" s="1204"/>
      <c r="C45" s="1205"/>
      <c r="D45" s="85"/>
      <c r="E45" s="1208" t="s">
        <v>29</v>
      </c>
      <c r="F45" s="1208"/>
      <c r="G45" s="1208"/>
      <c r="H45" s="1209"/>
      <c r="I45" s="86">
        <v>3932</v>
      </c>
      <c r="J45" s="87">
        <v>3585</v>
      </c>
      <c r="K45" s="87">
        <v>3184</v>
      </c>
      <c r="L45" s="87">
        <v>2911</v>
      </c>
      <c r="M45" s="88">
        <v>2759</v>
      </c>
    </row>
    <row r="46" spans="2:13" ht="27.75" customHeight="1" x14ac:dyDescent="0.15">
      <c r="B46" s="1204"/>
      <c r="C46" s="1205"/>
      <c r="D46" s="89"/>
      <c r="E46" s="1208" t="s">
        <v>30</v>
      </c>
      <c r="F46" s="1208"/>
      <c r="G46" s="1208"/>
      <c r="H46" s="1209"/>
      <c r="I46" s="86">
        <v>346</v>
      </c>
      <c r="J46" s="87" t="s">
        <v>496</v>
      </c>
      <c r="K46" s="87" t="s">
        <v>496</v>
      </c>
      <c r="L46" s="87" t="s">
        <v>496</v>
      </c>
      <c r="M46" s="88" t="s">
        <v>496</v>
      </c>
    </row>
    <row r="47" spans="2:13" ht="27.75" customHeight="1" x14ac:dyDescent="0.15">
      <c r="B47" s="1204"/>
      <c r="C47" s="1205"/>
      <c r="D47" s="90"/>
      <c r="E47" s="1218" t="s">
        <v>31</v>
      </c>
      <c r="F47" s="1219"/>
      <c r="G47" s="1219"/>
      <c r="H47" s="1220"/>
      <c r="I47" s="86" t="s">
        <v>496</v>
      </c>
      <c r="J47" s="87" t="s">
        <v>496</v>
      </c>
      <c r="K47" s="87" t="s">
        <v>496</v>
      </c>
      <c r="L47" s="87" t="s">
        <v>496</v>
      </c>
      <c r="M47" s="88" t="s">
        <v>496</v>
      </c>
    </row>
    <row r="48" spans="2:13" ht="27.75" customHeight="1" x14ac:dyDescent="0.15">
      <c r="B48" s="1204"/>
      <c r="C48" s="1205"/>
      <c r="D48" s="85"/>
      <c r="E48" s="1208" t="s">
        <v>32</v>
      </c>
      <c r="F48" s="1208"/>
      <c r="G48" s="1208"/>
      <c r="H48" s="1209"/>
      <c r="I48" s="86" t="s">
        <v>496</v>
      </c>
      <c r="J48" s="87" t="s">
        <v>496</v>
      </c>
      <c r="K48" s="87" t="s">
        <v>496</v>
      </c>
      <c r="L48" s="87" t="s">
        <v>496</v>
      </c>
      <c r="M48" s="88" t="s">
        <v>496</v>
      </c>
    </row>
    <row r="49" spans="2:13" ht="27.75" customHeight="1" x14ac:dyDescent="0.15">
      <c r="B49" s="1206"/>
      <c r="C49" s="1207"/>
      <c r="D49" s="85"/>
      <c r="E49" s="1208" t="s">
        <v>33</v>
      </c>
      <c r="F49" s="1208"/>
      <c r="G49" s="1208"/>
      <c r="H49" s="1209"/>
      <c r="I49" s="86" t="s">
        <v>496</v>
      </c>
      <c r="J49" s="87" t="s">
        <v>496</v>
      </c>
      <c r="K49" s="87" t="s">
        <v>496</v>
      </c>
      <c r="L49" s="87" t="s">
        <v>496</v>
      </c>
      <c r="M49" s="88" t="s">
        <v>496</v>
      </c>
    </row>
    <row r="50" spans="2:13" ht="27.75" customHeight="1" x14ac:dyDescent="0.15">
      <c r="B50" s="1202" t="s">
        <v>34</v>
      </c>
      <c r="C50" s="1203"/>
      <c r="D50" s="91"/>
      <c r="E50" s="1208" t="s">
        <v>35</v>
      </c>
      <c r="F50" s="1208"/>
      <c r="G50" s="1208"/>
      <c r="H50" s="1209"/>
      <c r="I50" s="86">
        <v>1226</v>
      </c>
      <c r="J50" s="87">
        <v>1168</v>
      </c>
      <c r="K50" s="87">
        <v>1175</v>
      </c>
      <c r="L50" s="87">
        <v>1413</v>
      </c>
      <c r="M50" s="88">
        <v>1275</v>
      </c>
    </row>
    <row r="51" spans="2:13" ht="27.75" customHeight="1" x14ac:dyDescent="0.15">
      <c r="B51" s="1204"/>
      <c r="C51" s="1205"/>
      <c r="D51" s="85"/>
      <c r="E51" s="1208" t="s">
        <v>36</v>
      </c>
      <c r="F51" s="1208"/>
      <c r="G51" s="1208"/>
      <c r="H51" s="1209"/>
      <c r="I51" s="86">
        <v>3130</v>
      </c>
      <c r="J51" s="87">
        <v>2872</v>
      </c>
      <c r="K51" s="87">
        <v>2616</v>
      </c>
      <c r="L51" s="87">
        <v>2612</v>
      </c>
      <c r="M51" s="88">
        <v>2619</v>
      </c>
    </row>
    <row r="52" spans="2:13" ht="27.75" customHeight="1" x14ac:dyDescent="0.15">
      <c r="B52" s="1206"/>
      <c r="C52" s="1207"/>
      <c r="D52" s="85"/>
      <c r="E52" s="1208" t="s">
        <v>37</v>
      </c>
      <c r="F52" s="1208"/>
      <c r="G52" s="1208"/>
      <c r="H52" s="1209"/>
      <c r="I52" s="86">
        <v>31868</v>
      </c>
      <c r="J52" s="87">
        <v>37025</v>
      </c>
      <c r="K52" s="87">
        <v>37571</v>
      </c>
      <c r="L52" s="87">
        <v>37463</v>
      </c>
      <c r="M52" s="88">
        <v>38713</v>
      </c>
    </row>
    <row r="53" spans="2:13" ht="27.75" customHeight="1" thickBot="1" x14ac:dyDescent="0.2">
      <c r="B53" s="1210" t="s">
        <v>21</v>
      </c>
      <c r="C53" s="1211"/>
      <c r="D53" s="92"/>
      <c r="E53" s="1212" t="s">
        <v>38</v>
      </c>
      <c r="F53" s="1212"/>
      <c r="G53" s="1212"/>
      <c r="H53" s="1213"/>
      <c r="I53" s="93">
        <v>20658</v>
      </c>
      <c r="J53" s="94">
        <v>21868</v>
      </c>
      <c r="K53" s="94">
        <v>20416</v>
      </c>
      <c r="L53" s="94">
        <v>21323</v>
      </c>
      <c r="M53" s="95">
        <v>19506</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5" zoomScaleNormal="85"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571</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571</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572</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573</v>
      </c>
      <c r="I42" s="354"/>
      <c r="J42" s="354"/>
      <c r="K42" s="354"/>
      <c r="L42" s="246"/>
      <c r="M42" s="246"/>
      <c r="N42" s="246"/>
      <c r="O42" s="246"/>
    </row>
    <row r="43" spans="2:17" x14ac:dyDescent="0.15">
      <c r="B43" s="250"/>
      <c r="C43" s="246"/>
      <c r="D43" s="246"/>
      <c r="E43" s="246"/>
      <c r="F43" s="246"/>
      <c r="G43" s="1221"/>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574</v>
      </c>
    </row>
    <row r="50" spans="1:17" x14ac:dyDescent="0.15">
      <c r="B50" s="250"/>
      <c r="C50" s="246"/>
      <c r="D50" s="246"/>
      <c r="E50" s="246"/>
      <c r="F50" s="246"/>
      <c r="G50" s="1230"/>
      <c r="H50" s="1231"/>
      <c r="I50" s="1231"/>
      <c r="J50" s="1232"/>
      <c r="K50" s="356" t="s">
        <v>521</v>
      </c>
      <c r="L50" s="356" t="s">
        <v>522</v>
      </c>
      <c r="M50" s="356" t="s">
        <v>523</v>
      </c>
      <c r="N50" s="356" t="s">
        <v>524</v>
      </c>
      <c r="O50" s="356" t="s">
        <v>525</v>
      </c>
    </row>
    <row r="51" spans="1:17" x14ac:dyDescent="0.15">
      <c r="B51" s="250"/>
      <c r="C51" s="246"/>
      <c r="D51" s="246"/>
      <c r="E51" s="246"/>
      <c r="F51" s="246"/>
      <c r="G51" s="1233" t="s">
        <v>575</v>
      </c>
      <c r="H51" s="1234"/>
      <c r="I51" s="1239" t="s">
        <v>576</v>
      </c>
      <c r="J51" s="1239"/>
      <c r="K51" s="1241"/>
      <c r="L51" s="1241"/>
      <c r="M51" s="1241"/>
      <c r="N51" s="1241"/>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581</v>
      </c>
      <c r="J53" s="1243"/>
      <c r="K53" s="1250"/>
      <c r="L53" s="1250"/>
      <c r="M53" s="1250"/>
      <c r="N53" s="1250"/>
      <c r="O53" s="1250"/>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577</v>
      </c>
      <c r="H55" s="1245"/>
      <c r="I55" s="1243" t="s">
        <v>576</v>
      </c>
      <c r="J55" s="1243"/>
      <c r="K55" s="1241"/>
      <c r="L55" s="1241"/>
      <c r="M55" s="1241"/>
      <c r="N55" s="1241"/>
      <c r="O55" s="1241"/>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2" t="s">
        <v>581</v>
      </c>
      <c r="J57" s="1252"/>
      <c r="K57" s="1250"/>
      <c r="L57" s="1250"/>
      <c r="M57" s="1250"/>
      <c r="N57" s="1250"/>
      <c r="O57" s="1250"/>
      <c r="P57" s="359"/>
      <c r="Q57" s="358"/>
    </row>
    <row r="58" spans="1:17" s="357" customFormat="1" x14ac:dyDescent="0.15">
      <c r="A58" s="245"/>
      <c r="B58" s="358"/>
      <c r="C58" s="354"/>
      <c r="D58" s="354"/>
      <c r="E58" s="354"/>
      <c r="F58" s="354"/>
      <c r="G58" s="1248"/>
      <c r="H58" s="1249"/>
      <c r="I58" s="1252"/>
      <c r="J58" s="1252"/>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578</v>
      </c>
      <c r="C63" s="246"/>
      <c r="D63" s="246"/>
      <c r="E63" s="246"/>
      <c r="F63" s="246"/>
      <c r="G63" s="246"/>
      <c r="H63" s="246"/>
      <c r="I63" s="246"/>
      <c r="J63" s="246"/>
      <c r="K63" s="246"/>
      <c r="L63" s="246"/>
      <c r="M63" s="246"/>
      <c r="N63" s="246"/>
      <c r="O63" s="246"/>
    </row>
    <row r="64" spans="1:17" x14ac:dyDescent="0.15">
      <c r="B64" s="250"/>
      <c r="C64" s="246"/>
      <c r="D64" s="246"/>
      <c r="E64" s="246"/>
      <c r="F64" s="246"/>
      <c r="G64" s="353" t="s">
        <v>573</v>
      </c>
      <c r="I64" s="354"/>
      <c r="J64" s="354"/>
      <c r="K64" s="354"/>
      <c r="L64" s="246"/>
      <c r="M64" s="246"/>
      <c r="N64" s="246"/>
      <c r="O64" s="246"/>
    </row>
    <row r="65" spans="2:30" x14ac:dyDescent="0.15">
      <c r="B65" s="250"/>
      <c r="C65" s="246"/>
      <c r="D65" s="246"/>
      <c r="E65" s="246"/>
      <c r="F65" s="246"/>
      <c r="G65" s="1221" t="s">
        <v>582</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579</v>
      </c>
      <c r="I71" s="370"/>
      <c r="J71" s="366"/>
      <c r="K71" s="366"/>
      <c r="L71" s="367"/>
      <c r="M71" s="366"/>
      <c r="N71" s="367"/>
      <c r="O71" s="368"/>
    </row>
    <row r="72" spans="2:30" x14ac:dyDescent="0.15">
      <c r="B72" s="250"/>
      <c r="C72" s="246"/>
      <c r="D72" s="246"/>
      <c r="E72" s="246"/>
      <c r="F72" s="246"/>
      <c r="G72" s="1230"/>
      <c r="H72" s="1231"/>
      <c r="I72" s="1231"/>
      <c r="J72" s="1232"/>
      <c r="K72" s="356" t="s">
        <v>521</v>
      </c>
      <c r="L72" s="356" t="s">
        <v>522</v>
      </c>
      <c r="M72" s="356" t="s">
        <v>523</v>
      </c>
      <c r="N72" s="356" t="s">
        <v>524</v>
      </c>
      <c r="O72" s="356" t="s">
        <v>525</v>
      </c>
    </row>
    <row r="73" spans="2:30" x14ac:dyDescent="0.15">
      <c r="B73" s="250"/>
      <c r="C73" s="246"/>
      <c r="D73" s="246"/>
      <c r="E73" s="246"/>
      <c r="F73" s="246"/>
      <c r="G73" s="1233" t="s">
        <v>575</v>
      </c>
      <c r="H73" s="1234"/>
      <c r="I73" s="1239" t="s">
        <v>576</v>
      </c>
      <c r="J73" s="1239"/>
      <c r="K73" s="1253">
        <v>142.80000000000001</v>
      </c>
      <c r="L73" s="1253">
        <v>151.9</v>
      </c>
      <c r="M73" s="1242">
        <v>145.1</v>
      </c>
      <c r="N73" s="1242">
        <v>150.9</v>
      </c>
      <c r="O73" s="1242">
        <v>141.19999999999999</v>
      </c>
      <c r="S73" s="245">
        <v>9.9</v>
      </c>
    </row>
    <row r="74" spans="2:30" x14ac:dyDescent="0.15">
      <c r="B74" s="250"/>
      <c r="C74" s="246"/>
      <c r="D74" s="246"/>
      <c r="E74" s="246"/>
      <c r="F74" s="246"/>
      <c r="G74" s="1235"/>
      <c r="H74" s="1236"/>
      <c r="I74" s="1240"/>
      <c r="J74" s="1240"/>
      <c r="K74" s="1253"/>
      <c r="L74" s="1253"/>
      <c r="M74" s="1242"/>
      <c r="N74" s="1242"/>
      <c r="O74" s="1242"/>
    </row>
    <row r="75" spans="2:30" x14ac:dyDescent="0.15">
      <c r="B75" s="250"/>
      <c r="C75" s="246"/>
      <c r="D75" s="246"/>
      <c r="E75" s="246"/>
      <c r="F75" s="246"/>
      <c r="G75" s="1235"/>
      <c r="H75" s="1236"/>
      <c r="I75" s="1243" t="s">
        <v>580</v>
      </c>
      <c r="J75" s="1243"/>
      <c r="K75" s="1254">
        <v>16.5</v>
      </c>
      <c r="L75" s="1254">
        <v>15.6</v>
      </c>
      <c r="M75" s="1254">
        <v>14.5</v>
      </c>
      <c r="N75" s="1254">
        <v>13.5</v>
      </c>
      <c r="O75" s="1254">
        <v>13.1</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577</v>
      </c>
      <c r="H77" s="1245"/>
      <c r="I77" s="1243" t="s">
        <v>576</v>
      </c>
      <c r="J77" s="1243"/>
      <c r="K77" s="1253">
        <v>58.2</v>
      </c>
      <c r="L77" s="1253">
        <v>50.3</v>
      </c>
      <c r="M77" s="1242">
        <v>45.9</v>
      </c>
      <c r="N77" s="1242">
        <v>39</v>
      </c>
      <c r="O77" s="1242">
        <v>32.5</v>
      </c>
      <c r="R77" s="245">
        <v>12.3</v>
      </c>
      <c r="T77" s="245">
        <v>11.1</v>
      </c>
    </row>
    <row r="78" spans="2:30" x14ac:dyDescent="0.15">
      <c r="B78" s="250"/>
      <c r="C78" s="246"/>
      <c r="D78" s="246"/>
      <c r="E78" s="246"/>
      <c r="F78" s="246"/>
      <c r="G78" s="1246"/>
      <c r="H78" s="1247"/>
      <c r="I78" s="1243"/>
      <c r="J78" s="1243"/>
      <c r="K78" s="1253"/>
      <c r="L78" s="1253"/>
      <c r="M78" s="1242"/>
      <c r="N78" s="1242"/>
      <c r="O78" s="1242"/>
    </row>
    <row r="79" spans="2:30" x14ac:dyDescent="0.15">
      <c r="B79" s="250"/>
      <c r="C79" s="246"/>
      <c r="D79" s="246"/>
      <c r="E79" s="246"/>
      <c r="F79" s="246"/>
      <c r="G79" s="1246"/>
      <c r="H79" s="1247"/>
      <c r="I79" s="1255" t="s">
        <v>580</v>
      </c>
      <c r="J79" s="1252"/>
      <c r="K79" s="1256">
        <v>10.3</v>
      </c>
      <c r="L79" s="1256">
        <v>9.6</v>
      </c>
      <c r="M79" s="1256">
        <v>8.8000000000000007</v>
      </c>
      <c r="N79" s="1256">
        <v>9</v>
      </c>
      <c r="O79" s="1256">
        <v>8.1999999999999993</v>
      </c>
      <c r="V79" s="245">
        <v>53.5</v>
      </c>
      <c r="X79" s="245">
        <v>48.2</v>
      </c>
      <c r="Z79" s="245">
        <v>34.200000000000003</v>
      </c>
      <c r="AB79" s="245">
        <v>30.3</v>
      </c>
      <c r="AD79" s="245">
        <v>28.9</v>
      </c>
    </row>
    <row r="80" spans="2:30" x14ac:dyDescent="0.15">
      <c r="B80" s="250"/>
      <c r="C80" s="246"/>
      <c r="D80" s="246"/>
      <c r="E80" s="246"/>
      <c r="F80" s="246"/>
      <c r="G80" s="1248"/>
      <c r="H80" s="1249"/>
      <c r="I80" s="1252"/>
      <c r="J80" s="1252"/>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520</v>
      </c>
      <c r="G2" s="113"/>
      <c r="H2" s="114"/>
    </row>
    <row r="3" spans="1:8" x14ac:dyDescent="0.15">
      <c r="A3" s="110" t="s">
        <v>513</v>
      </c>
      <c r="B3" s="115"/>
      <c r="C3" s="116"/>
      <c r="D3" s="117">
        <v>59452</v>
      </c>
      <c r="E3" s="118"/>
      <c r="F3" s="119">
        <v>50880</v>
      </c>
      <c r="G3" s="120"/>
      <c r="H3" s="121"/>
    </row>
    <row r="4" spans="1:8" x14ac:dyDescent="0.15">
      <c r="A4" s="122"/>
      <c r="B4" s="123"/>
      <c r="C4" s="124"/>
      <c r="D4" s="125">
        <v>14948</v>
      </c>
      <c r="E4" s="126"/>
      <c r="F4" s="127">
        <v>26879</v>
      </c>
      <c r="G4" s="128"/>
      <c r="H4" s="129"/>
    </row>
    <row r="5" spans="1:8" x14ac:dyDescent="0.15">
      <c r="A5" s="110" t="s">
        <v>515</v>
      </c>
      <c r="B5" s="115"/>
      <c r="C5" s="116"/>
      <c r="D5" s="117">
        <v>51275</v>
      </c>
      <c r="E5" s="118"/>
      <c r="F5" s="119">
        <v>63956</v>
      </c>
      <c r="G5" s="120"/>
      <c r="H5" s="121"/>
    </row>
    <row r="6" spans="1:8" x14ac:dyDescent="0.15">
      <c r="A6" s="122"/>
      <c r="B6" s="123"/>
      <c r="C6" s="124"/>
      <c r="D6" s="125">
        <v>27627</v>
      </c>
      <c r="E6" s="126"/>
      <c r="F6" s="127">
        <v>29239</v>
      </c>
      <c r="G6" s="128"/>
      <c r="H6" s="129"/>
    </row>
    <row r="7" spans="1:8" x14ac:dyDescent="0.15">
      <c r="A7" s="110" t="s">
        <v>516</v>
      </c>
      <c r="B7" s="115"/>
      <c r="C7" s="116"/>
      <c r="D7" s="117">
        <v>63013</v>
      </c>
      <c r="E7" s="118"/>
      <c r="F7" s="119">
        <v>66255</v>
      </c>
      <c r="G7" s="120"/>
      <c r="H7" s="121"/>
    </row>
    <row r="8" spans="1:8" x14ac:dyDescent="0.15">
      <c r="A8" s="122"/>
      <c r="B8" s="123"/>
      <c r="C8" s="124"/>
      <c r="D8" s="125">
        <v>32256</v>
      </c>
      <c r="E8" s="126"/>
      <c r="F8" s="127">
        <v>31822</v>
      </c>
      <c r="G8" s="128"/>
      <c r="H8" s="129"/>
    </row>
    <row r="9" spans="1:8" x14ac:dyDescent="0.15">
      <c r="A9" s="110" t="s">
        <v>517</v>
      </c>
      <c r="B9" s="115"/>
      <c r="C9" s="116"/>
      <c r="D9" s="117">
        <v>103032</v>
      </c>
      <c r="E9" s="118"/>
      <c r="F9" s="119">
        <v>92247</v>
      </c>
      <c r="G9" s="120"/>
      <c r="H9" s="121"/>
    </row>
    <row r="10" spans="1:8" x14ac:dyDescent="0.15">
      <c r="A10" s="122"/>
      <c r="B10" s="123"/>
      <c r="C10" s="124"/>
      <c r="D10" s="125">
        <v>39559</v>
      </c>
      <c r="E10" s="126"/>
      <c r="F10" s="127">
        <v>37204</v>
      </c>
      <c r="G10" s="128"/>
      <c r="H10" s="129"/>
    </row>
    <row r="11" spans="1:8" x14ac:dyDescent="0.15">
      <c r="A11" s="110" t="s">
        <v>518</v>
      </c>
      <c r="B11" s="115"/>
      <c r="C11" s="116"/>
      <c r="D11" s="117">
        <v>73796</v>
      </c>
      <c r="E11" s="118"/>
      <c r="F11" s="119">
        <v>67319</v>
      </c>
      <c r="G11" s="120"/>
      <c r="H11" s="121"/>
    </row>
    <row r="12" spans="1:8" x14ac:dyDescent="0.15">
      <c r="A12" s="122"/>
      <c r="B12" s="123"/>
      <c r="C12" s="130"/>
      <c r="D12" s="125">
        <v>51025</v>
      </c>
      <c r="E12" s="126"/>
      <c r="F12" s="127">
        <v>38101</v>
      </c>
      <c r="G12" s="128"/>
      <c r="H12" s="129"/>
    </row>
    <row r="13" spans="1:8" x14ac:dyDescent="0.15">
      <c r="A13" s="110"/>
      <c r="B13" s="115"/>
      <c r="C13" s="131"/>
      <c r="D13" s="132">
        <v>70114</v>
      </c>
      <c r="E13" s="133"/>
      <c r="F13" s="134">
        <v>68131</v>
      </c>
      <c r="G13" s="135"/>
      <c r="H13" s="121"/>
    </row>
    <row r="14" spans="1:8" x14ac:dyDescent="0.15">
      <c r="A14" s="122"/>
      <c r="B14" s="123"/>
      <c r="C14" s="124"/>
      <c r="D14" s="125">
        <v>33083</v>
      </c>
      <c r="E14" s="126"/>
      <c r="F14" s="127">
        <v>32649</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3.48</v>
      </c>
      <c r="C19" s="136">
        <f>ROUND(VALUE(SUBSTITUTE(実質収支比率等に係る経年分析!G$48,"▲","-")),2)</f>
        <v>3.68</v>
      </c>
      <c r="D19" s="136">
        <f>ROUND(VALUE(SUBSTITUTE(実質収支比率等に係る経年分析!H$48,"▲","-")),2)</f>
        <v>2.57</v>
      </c>
      <c r="E19" s="136">
        <f>ROUND(VALUE(SUBSTITUTE(実質収支比率等に係る経年分析!I$48,"▲","-")),2)</f>
        <v>4.18</v>
      </c>
      <c r="F19" s="136">
        <f>ROUND(VALUE(SUBSTITUTE(実質収支比率等に係る経年分析!J$48,"▲","-")),2)</f>
        <v>4.4000000000000004</v>
      </c>
    </row>
    <row r="20" spans="1:11" x14ac:dyDescent="0.15">
      <c r="A20" s="136" t="s">
        <v>43</v>
      </c>
      <c r="B20" s="136">
        <f>ROUND(VALUE(SUBSTITUTE(実質収支比率等に係る経年分析!F$47,"▲","-")),2)</f>
        <v>3.73</v>
      </c>
      <c r="C20" s="136">
        <f>ROUND(VALUE(SUBSTITUTE(実質収支比率等に係る経年分析!G$47,"▲","-")),2)</f>
        <v>3.31</v>
      </c>
      <c r="D20" s="136">
        <f>ROUND(VALUE(SUBSTITUTE(実質収支比率等に係る経年分析!H$47,"▲","-")),2)</f>
        <v>2.97</v>
      </c>
      <c r="E20" s="136">
        <f>ROUND(VALUE(SUBSTITUTE(実質収支比率等に係る経年分析!I$47,"▲","-")),2)</f>
        <v>3.58</v>
      </c>
      <c r="F20" s="136">
        <f>ROUND(VALUE(SUBSTITUTE(実質収支比率等に係る経年分析!J$47,"▲","-")),2)</f>
        <v>4.62</v>
      </c>
    </row>
    <row r="21" spans="1:11" x14ac:dyDescent="0.15">
      <c r="A21" s="136" t="s">
        <v>44</v>
      </c>
      <c r="B21" s="136">
        <f>IF(ISNUMBER(VALUE(SUBSTITUTE(実質収支比率等に係る経年分析!F$49,"▲","-"))),ROUND(VALUE(SUBSTITUTE(実質収支比率等に係る経年分析!F$49,"▲","-")),2),NA())</f>
        <v>-5.98</v>
      </c>
      <c r="C21" s="136">
        <f>IF(ISNUMBER(VALUE(SUBSTITUTE(実質収支比率等に係る経年分析!G$49,"▲","-"))),ROUND(VALUE(SUBSTITUTE(実質収支比率等に係る経年分析!G$49,"▲","-")),2),NA())</f>
        <v>-3.71</v>
      </c>
      <c r="D21" s="136">
        <f>IF(ISNUMBER(VALUE(SUBSTITUTE(実質収支比率等に係る経年分析!H$49,"▲","-"))),ROUND(VALUE(SUBSTITUTE(実質収支比率等に係る経年分析!H$49,"▲","-")),2),NA())</f>
        <v>-5.04</v>
      </c>
      <c r="E21" s="136">
        <f>IF(ISNUMBER(VALUE(SUBSTITUTE(実質収支比率等に係る経年分析!I$49,"▲","-"))),ROUND(VALUE(SUBSTITUTE(実質収支比率等に係る経年分析!I$49,"▲","-")),2),NA())</f>
        <v>-0.3</v>
      </c>
      <c r="F21" s="136">
        <f>IF(ISNUMBER(VALUE(SUBSTITUTE(実質収支比率等に係る経年分析!J$49,"▲","-"))),ROUND(VALUE(SUBSTITUTE(実質収支比率等に係る経年分析!J$49,"▲","-")),2),NA())</f>
        <v>-3.1</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0.22</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0.18</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0.2</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0.24</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0.17</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高等看護学院特別会計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0.03</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0.04</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0.02</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0.05</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0.13</v>
      </c>
    </row>
    <row r="30" spans="1:11" x14ac:dyDescent="0.15">
      <c r="A30" s="137" t="str">
        <f>IF(連結実質赤字比率に係る赤字・黒字の構成分析!C$40="",NA(),連結実質赤字比率に係る赤字・黒字の構成分析!C$40)</f>
        <v>国民健康保険医科診療施設勘定特別会計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7.0000000000000007E-2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7.0000000000000007E-2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0.26</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0.28999999999999998</v>
      </c>
    </row>
    <row r="31" spans="1:11" x14ac:dyDescent="0.15">
      <c r="A31" s="137" t="str">
        <f>IF(連結実質赤字比率に係る赤字・黒字の構成分析!C$39="",NA(),連結実質赤字比率に係る赤字・黒字の構成分析!C$39)</f>
        <v>工業用水道事業会計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0.46</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0.46</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0.54</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0.66</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0.8</v>
      </c>
    </row>
    <row r="32" spans="1:11" x14ac:dyDescent="0.15">
      <c r="A32" s="137" t="str">
        <f>IF(連結実質赤字比率に係る赤字・黒字の構成分析!C$38="",NA(),連結実質赤字比率に係る赤字・黒字の構成分析!C$38)</f>
        <v>下水道事業会計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0.39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0.61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0.82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1.06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1.17</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0.76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0.41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0.37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1.39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1.41</v>
      </c>
    </row>
    <row r="34" spans="1:16" x14ac:dyDescent="0.15">
      <c r="A34" s="137" t="str">
        <f>IF(連結実質赤字比率に係る赤字・黒字の構成分析!C$36="",NA(),連結実質赤字比率に係る赤字・黒字の構成分析!C$36)</f>
        <v>国民健康保険事業勘定特別会計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1.68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2.06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0.21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1.64</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3.44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3.63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2.54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4.12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4.2699999999999996</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6.82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6.92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4.8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5.16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6.07</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3228</v>
      </c>
      <c r="E42" s="138"/>
      <c r="F42" s="138"/>
      <c r="G42" s="138">
        <f>'実質公債費比率（分子）の構造'!L$52</f>
        <v>3230</v>
      </c>
      <c r="H42" s="138"/>
      <c r="I42" s="138"/>
      <c r="J42" s="138">
        <f>'実質公債費比率（分子）の構造'!M$52</f>
        <v>3419</v>
      </c>
      <c r="K42" s="138"/>
      <c r="L42" s="138"/>
      <c r="M42" s="138">
        <f>'実質公債費比率（分子）の構造'!N$52</f>
        <v>3403</v>
      </c>
      <c r="N42" s="138"/>
      <c r="O42" s="138"/>
      <c r="P42" s="138">
        <f>'実質公債費比率（分子）の構造'!O$52</f>
        <v>3369</v>
      </c>
    </row>
    <row r="43" spans="1:16" x14ac:dyDescent="0.15">
      <c r="A43" s="138" t="s">
        <v>52</v>
      </c>
      <c r="B43" s="138">
        <f>'実質公債費比率（分子）の構造'!K$51</f>
        <v>2</v>
      </c>
      <c r="C43" s="138"/>
      <c r="D43" s="138"/>
      <c r="E43" s="138">
        <f>'実質公債費比率（分子）の構造'!L$51</f>
        <v>6</v>
      </c>
      <c r="F43" s="138"/>
      <c r="G43" s="138"/>
      <c r="H43" s="138">
        <f>'実質公債費比率（分子）の構造'!M$51</f>
        <v>1</v>
      </c>
      <c r="I43" s="138"/>
      <c r="J43" s="138"/>
      <c r="K43" s="138">
        <f>'実質公債費比率（分子）の構造'!N$51</f>
        <v>2</v>
      </c>
      <c r="L43" s="138"/>
      <c r="M43" s="138"/>
      <c r="N43" s="138">
        <f>'実質公債費比率（分子）の構造'!O$51</f>
        <v>1</v>
      </c>
      <c r="O43" s="138"/>
      <c r="P43" s="138"/>
    </row>
    <row r="44" spans="1:16" x14ac:dyDescent="0.15">
      <c r="A44" s="138" t="s">
        <v>53</v>
      </c>
      <c r="B44" s="138">
        <f>'実質公債費比率（分子）の構造'!K$50</f>
        <v>57</v>
      </c>
      <c r="C44" s="138"/>
      <c r="D44" s="138"/>
      <c r="E44" s="138">
        <f>'実質公債費比率（分子）の構造'!L$50</f>
        <v>59</v>
      </c>
      <c r="F44" s="138"/>
      <c r="G44" s="138"/>
      <c r="H44" s="138">
        <f>'実質公債費比率（分子）の構造'!M$50</f>
        <v>49</v>
      </c>
      <c r="I44" s="138"/>
      <c r="J44" s="138"/>
      <c r="K44" s="138">
        <f>'実質公債費比率（分子）の構造'!N$50</f>
        <v>41</v>
      </c>
      <c r="L44" s="138"/>
      <c r="M44" s="138"/>
      <c r="N44" s="138">
        <f>'実質公債費比率（分子）の構造'!O$50</f>
        <v>40</v>
      </c>
      <c r="O44" s="138"/>
      <c r="P44" s="138"/>
    </row>
    <row r="45" spans="1:16" x14ac:dyDescent="0.15">
      <c r="A45" s="138" t="s">
        <v>54</v>
      </c>
      <c r="B45" s="138">
        <f>'実質公債費比率（分子）の構造'!K$49</f>
        <v>236</v>
      </c>
      <c r="C45" s="138"/>
      <c r="D45" s="138"/>
      <c r="E45" s="138">
        <f>'実質公債費比率（分子）の構造'!L$49</f>
        <v>198</v>
      </c>
      <c r="F45" s="138"/>
      <c r="G45" s="138"/>
      <c r="H45" s="138">
        <f>'実質公債費比率（分子）の構造'!M$49</f>
        <v>56</v>
      </c>
      <c r="I45" s="138"/>
      <c r="J45" s="138"/>
      <c r="K45" s="138">
        <f>'実質公債費比率（分子）の構造'!N$49</f>
        <v>162</v>
      </c>
      <c r="L45" s="138"/>
      <c r="M45" s="138"/>
      <c r="N45" s="138">
        <f>'実質公債費比率（分子）の構造'!O$49</f>
        <v>162</v>
      </c>
      <c r="O45" s="138"/>
      <c r="P45" s="138"/>
    </row>
    <row r="46" spans="1:16" x14ac:dyDescent="0.15">
      <c r="A46" s="138" t="s">
        <v>55</v>
      </c>
      <c r="B46" s="138">
        <f>'実質公債費比率（分子）の構造'!K$48</f>
        <v>439</v>
      </c>
      <c r="C46" s="138"/>
      <c r="D46" s="138"/>
      <c r="E46" s="138">
        <f>'実質公債費比率（分子）の構造'!L$48</f>
        <v>430</v>
      </c>
      <c r="F46" s="138"/>
      <c r="G46" s="138"/>
      <c r="H46" s="138">
        <f>'実質公債費比率（分子）の構造'!M$48</f>
        <v>377</v>
      </c>
      <c r="I46" s="138"/>
      <c r="J46" s="138"/>
      <c r="K46" s="138">
        <f>'実質公債費比率（分子）の構造'!N$48</f>
        <v>355</v>
      </c>
      <c r="L46" s="138"/>
      <c r="M46" s="138"/>
      <c r="N46" s="138">
        <f>'実質公債費比率（分子）の構造'!O$48</f>
        <v>324</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4813</v>
      </c>
      <c r="C49" s="138"/>
      <c r="D49" s="138"/>
      <c r="E49" s="138">
        <f>'実質公債費比率（分子）の構造'!L$45</f>
        <v>4636</v>
      </c>
      <c r="F49" s="138"/>
      <c r="G49" s="138"/>
      <c r="H49" s="138">
        <f>'実質公債費比率（分子）の構造'!M$45</f>
        <v>4778</v>
      </c>
      <c r="I49" s="138"/>
      <c r="J49" s="138"/>
      <c r="K49" s="138">
        <f>'実質公債費比率（分子）の構造'!N$45</f>
        <v>4695</v>
      </c>
      <c r="L49" s="138"/>
      <c r="M49" s="138"/>
      <c r="N49" s="138">
        <f>'実質公債費比率（分子）の構造'!O$45</f>
        <v>4654</v>
      </c>
      <c r="O49" s="138"/>
      <c r="P49" s="138"/>
    </row>
    <row r="50" spans="1:16" x14ac:dyDescent="0.15">
      <c r="A50" s="138" t="s">
        <v>59</v>
      </c>
      <c r="B50" s="138" t="e">
        <f>NA()</f>
        <v>#N/A</v>
      </c>
      <c r="C50" s="138">
        <f>IF(ISNUMBER('実質公債費比率（分子）の構造'!K$53),'実質公債費比率（分子）の構造'!K$53,NA())</f>
        <v>2319</v>
      </c>
      <c r="D50" s="138" t="e">
        <f>NA()</f>
        <v>#N/A</v>
      </c>
      <c r="E50" s="138" t="e">
        <f>NA()</f>
        <v>#N/A</v>
      </c>
      <c r="F50" s="138">
        <f>IF(ISNUMBER('実質公債費比率（分子）の構造'!L$53),'実質公債費比率（分子）の構造'!L$53,NA())</f>
        <v>2099</v>
      </c>
      <c r="G50" s="138" t="e">
        <f>NA()</f>
        <v>#N/A</v>
      </c>
      <c r="H50" s="138" t="e">
        <f>NA()</f>
        <v>#N/A</v>
      </c>
      <c r="I50" s="138">
        <f>IF(ISNUMBER('実質公債費比率（分子）の構造'!M$53),'実質公債費比率（分子）の構造'!M$53,NA())</f>
        <v>1842</v>
      </c>
      <c r="J50" s="138" t="e">
        <f>NA()</f>
        <v>#N/A</v>
      </c>
      <c r="K50" s="138" t="e">
        <f>NA()</f>
        <v>#N/A</v>
      </c>
      <c r="L50" s="138">
        <f>IF(ISNUMBER('実質公債費比率（分子）の構造'!N$53),'実質公債費比率（分子）の構造'!N$53,NA())</f>
        <v>1852</v>
      </c>
      <c r="M50" s="138" t="e">
        <f>NA()</f>
        <v>#N/A</v>
      </c>
      <c r="N50" s="138" t="e">
        <f>NA()</f>
        <v>#N/A</v>
      </c>
      <c r="O50" s="138">
        <f>IF(ISNUMBER('実質公債費比率（分子）の構造'!O$53),'実質公債費比率（分子）の構造'!O$53,NA())</f>
        <v>1812</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31868</v>
      </c>
      <c r="E56" s="137"/>
      <c r="F56" s="137"/>
      <c r="G56" s="137">
        <f>'将来負担比率（分子）の構造'!J$52</f>
        <v>37025</v>
      </c>
      <c r="H56" s="137"/>
      <c r="I56" s="137"/>
      <c r="J56" s="137">
        <f>'将来負担比率（分子）の構造'!K$52</f>
        <v>37571</v>
      </c>
      <c r="K56" s="137"/>
      <c r="L56" s="137"/>
      <c r="M56" s="137">
        <f>'将来負担比率（分子）の構造'!L$52</f>
        <v>37463</v>
      </c>
      <c r="N56" s="137"/>
      <c r="O56" s="137"/>
      <c r="P56" s="137">
        <f>'将来負担比率（分子）の構造'!M$52</f>
        <v>38713</v>
      </c>
    </row>
    <row r="57" spans="1:16" x14ac:dyDescent="0.15">
      <c r="A57" s="137" t="s">
        <v>36</v>
      </c>
      <c r="B57" s="137"/>
      <c r="C57" s="137"/>
      <c r="D57" s="137">
        <f>'将来負担比率（分子）の構造'!I$51</f>
        <v>3130</v>
      </c>
      <c r="E57" s="137"/>
      <c r="F57" s="137"/>
      <c r="G57" s="137">
        <f>'将来負担比率（分子）の構造'!J$51</f>
        <v>2872</v>
      </c>
      <c r="H57" s="137"/>
      <c r="I57" s="137"/>
      <c r="J57" s="137">
        <f>'将来負担比率（分子）の構造'!K$51</f>
        <v>2616</v>
      </c>
      <c r="K57" s="137"/>
      <c r="L57" s="137"/>
      <c r="M57" s="137">
        <f>'将来負担比率（分子）の構造'!L$51</f>
        <v>2612</v>
      </c>
      <c r="N57" s="137"/>
      <c r="O57" s="137"/>
      <c r="P57" s="137">
        <f>'将来負担比率（分子）の構造'!M$51</f>
        <v>2619</v>
      </c>
    </row>
    <row r="58" spans="1:16" x14ac:dyDescent="0.15">
      <c r="A58" s="137" t="s">
        <v>35</v>
      </c>
      <c r="B58" s="137"/>
      <c r="C58" s="137"/>
      <c r="D58" s="137">
        <f>'将来負担比率（分子）の構造'!I$50</f>
        <v>1226</v>
      </c>
      <c r="E58" s="137"/>
      <c r="F58" s="137"/>
      <c r="G58" s="137">
        <f>'将来負担比率（分子）の構造'!J$50</f>
        <v>1168</v>
      </c>
      <c r="H58" s="137"/>
      <c r="I58" s="137"/>
      <c r="J58" s="137">
        <f>'将来負担比率（分子）の構造'!K$50</f>
        <v>1175</v>
      </c>
      <c r="K58" s="137"/>
      <c r="L58" s="137"/>
      <c r="M58" s="137">
        <f>'将来負担比率（分子）の構造'!L$50</f>
        <v>1413</v>
      </c>
      <c r="N58" s="137"/>
      <c r="O58" s="137"/>
      <c r="P58" s="137">
        <f>'将来負担比率（分子）の構造'!M$50</f>
        <v>1275</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346</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3932</v>
      </c>
      <c r="C62" s="137"/>
      <c r="D62" s="137"/>
      <c r="E62" s="137">
        <f>'将来負担比率（分子）の構造'!J$45</f>
        <v>3585</v>
      </c>
      <c r="F62" s="137"/>
      <c r="G62" s="137"/>
      <c r="H62" s="137">
        <f>'将来負担比率（分子）の構造'!K$45</f>
        <v>3184</v>
      </c>
      <c r="I62" s="137"/>
      <c r="J62" s="137"/>
      <c r="K62" s="137">
        <f>'将来負担比率（分子）の構造'!L$45</f>
        <v>2911</v>
      </c>
      <c r="L62" s="137"/>
      <c r="M62" s="137"/>
      <c r="N62" s="137">
        <f>'将来負担比率（分子）の構造'!M$45</f>
        <v>2759</v>
      </c>
      <c r="O62" s="137"/>
      <c r="P62" s="137"/>
    </row>
    <row r="63" spans="1:16" x14ac:dyDescent="0.15">
      <c r="A63" s="137" t="s">
        <v>28</v>
      </c>
      <c r="B63" s="137">
        <f>'将来負担比率（分子）の構造'!I$44</f>
        <v>976</v>
      </c>
      <c r="C63" s="137"/>
      <c r="D63" s="137"/>
      <c r="E63" s="137">
        <f>'将来負担比率（分子）の構造'!J$44</f>
        <v>2357</v>
      </c>
      <c r="F63" s="137"/>
      <c r="G63" s="137"/>
      <c r="H63" s="137">
        <f>'将来負担比率（分子）の構造'!K$44</f>
        <v>2457</v>
      </c>
      <c r="I63" s="137"/>
      <c r="J63" s="137"/>
      <c r="K63" s="137">
        <f>'将来負担比率（分子）の構造'!L$44</f>
        <v>2359</v>
      </c>
      <c r="L63" s="137"/>
      <c r="M63" s="137"/>
      <c r="N63" s="137">
        <f>'将来負担比率（分子）の構造'!M$44</f>
        <v>2245</v>
      </c>
      <c r="O63" s="137"/>
      <c r="P63" s="137"/>
    </row>
    <row r="64" spans="1:16" x14ac:dyDescent="0.15">
      <c r="A64" s="137" t="s">
        <v>27</v>
      </c>
      <c r="B64" s="137">
        <f>'将来負担比率（分子）の構造'!I$43</f>
        <v>6034</v>
      </c>
      <c r="C64" s="137"/>
      <c r="D64" s="137"/>
      <c r="E64" s="137">
        <f>'将来負担比率（分子）の構造'!J$43</f>
        <v>5814</v>
      </c>
      <c r="F64" s="137"/>
      <c r="G64" s="137"/>
      <c r="H64" s="137">
        <f>'将来負担比率（分子）の構造'!K$43</f>
        <v>5389</v>
      </c>
      <c r="I64" s="137"/>
      <c r="J64" s="137"/>
      <c r="K64" s="137">
        <f>'将来負担比率（分子）の構造'!L$43</f>
        <v>5108</v>
      </c>
      <c r="L64" s="137"/>
      <c r="M64" s="137"/>
      <c r="N64" s="137">
        <f>'将来負担比率（分子）の構造'!M$43</f>
        <v>4874</v>
      </c>
      <c r="O64" s="137"/>
      <c r="P64" s="137"/>
    </row>
    <row r="65" spans="1:16" x14ac:dyDescent="0.15">
      <c r="A65" s="137" t="s">
        <v>26</v>
      </c>
      <c r="B65" s="137">
        <f>'将来負担比率（分子）の構造'!I$42</f>
        <v>229</v>
      </c>
      <c r="C65" s="137"/>
      <c r="D65" s="137"/>
      <c r="E65" s="137">
        <f>'将来負担比率（分子）の構造'!J$42</f>
        <v>171</v>
      </c>
      <c r="F65" s="137"/>
      <c r="G65" s="137"/>
      <c r="H65" s="137">
        <f>'将来負担比率（分子）の構造'!K$42</f>
        <v>123</v>
      </c>
      <c r="I65" s="137"/>
      <c r="J65" s="137"/>
      <c r="K65" s="137">
        <f>'将来負担比率（分子）の構造'!L$42</f>
        <v>82</v>
      </c>
      <c r="L65" s="137"/>
      <c r="M65" s="137"/>
      <c r="N65" s="137">
        <f>'将来負担比率（分子）の構造'!M$42</f>
        <v>42</v>
      </c>
      <c r="O65" s="137"/>
      <c r="P65" s="137"/>
    </row>
    <row r="66" spans="1:16" x14ac:dyDescent="0.15">
      <c r="A66" s="137" t="s">
        <v>25</v>
      </c>
      <c r="B66" s="137">
        <f>'将来負担比率（分子）の構造'!I$41</f>
        <v>45364</v>
      </c>
      <c r="C66" s="137"/>
      <c r="D66" s="137"/>
      <c r="E66" s="137">
        <f>'将来負担比率（分子）の構造'!J$41</f>
        <v>51005</v>
      </c>
      <c r="F66" s="137"/>
      <c r="G66" s="137"/>
      <c r="H66" s="137">
        <f>'将来負担比率（分子）の構造'!K$41</f>
        <v>50624</v>
      </c>
      <c r="I66" s="137"/>
      <c r="J66" s="137"/>
      <c r="K66" s="137">
        <f>'将来負担比率（分子）の構造'!L$41</f>
        <v>52351</v>
      </c>
      <c r="L66" s="137"/>
      <c r="M66" s="137"/>
      <c r="N66" s="137">
        <f>'将来負担比率（分子）の構造'!M$41</f>
        <v>52193</v>
      </c>
      <c r="O66" s="137"/>
      <c r="P66" s="137"/>
    </row>
    <row r="67" spans="1:16" x14ac:dyDescent="0.15">
      <c r="A67" s="137" t="s">
        <v>63</v>
      </c>
      <c r="B67" s="137" t="e">
        <f>NA()</f>
        <v>#N/A</v>
      </c>
      <c r="C67" s="137">
        <f>IF(ISNUMBER('将来負担比率（分子）の構造'!I$53), IF('将来負担比率（分子）の構造'!I$53 &lt; 0, 0, '将来負担比率（分子）の構造'!I$53), NA())</f>
        <v>20658</v>
      </c>
      <c r="D67" s="137" t="e">
        <f>NA()</f>
        <v>#N/A</v>
      </c>
      <c r="E67" s="137" t="e">
        <f>NA()</f>
        <v>#N/A</v>
      </c>
      <c r="F67" s="137">
        <f>IF(ISNUMBER('将来負担比率（分子）の構造'!J$53), IF('将来負担比率（分子）の構造'!J$53 &lt; 0, 0, '将来負担比率（分子）の構造'!J$53), NA())</f>
        <v>21868</v>
      </c>
      <c r="G67" s="137" t="e">
        <f>NA()</f>
        <v>#N/A</v>
      </c>
      <c r="H67" s="137" t="e">
        <f>NA()</f>
        <v>#N/A</v>
      </c>
      <c r="I67" s="137">
        <f>IF(ISNUMBER('将来負担比率（分子）の構造'!K$53), IF('将来負担比率（分子）の構造'!K$53 &lt; 0, 0, '将来負担比率（分子）の構造'!K$53), NA())</f>
        <v>20416</v>
      </c>
      <c r="J67" s="137" t="e">
        <f>NA()</f>
        <v>#N/A</v>
      </c>
      <c r="K67" s="137" t="e">
        <f>NA()</f>
        <v>#N/A</v>
      </c>
      <c r="L67" s="137">
        <f>IF(ISNUMBER('将来負担比率（分子）の構造'!L$53), IF('将来負担比率（分子）の構造'!L$53 &lt; 0, 0, '将来負担比率（分子）の構造'!L$53), NA())</f>
        <v>21323</v>
      </c>
      <c r="M67" s="137" t="e">
        <f>NA()</f>
        <v>#N/A</v>
      </c>
      <c r="N67" s="137" t="e">
        <f>NA()</f>
        <v>#N/A</v>
      </c>
      <c r="O67" s="137">
        <f>IF(ISNUMBER('将来負担比率（分子）の構造'!M$53), IF('将来負担比率（分子）の構造'!M$53 &lt; 0, 0, '将来負担比率（分子）の構造'!M$53), NA())</f>
        <v>19506</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DL49" sqref="DL49:DV49"/>
    </sheetView>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5148059</v>
      </c>
      <c r="S5" s="671"/>
      <c r="T5" s="671"/>
      <c r="U5" s="671"/>
      <c r="V5" s="671"/>
      <c r="W5" s="671"/>
      <c r="X5" s="671"/>
      <c r="Y5" s="718"/>
      <c r="Z5" s="731">
        <v>16.2</v>
      </c>
      <c r="AA5" s="731"/>
      <c r="AB5" s="731"/>
      <c r="AC5" s="731"/>
      <c r="AD5" s="732">
        <v>5065728</v>
      </c>
      <c r="AE5" s="732"/>
      <c r="AF5" s="732"/>
      <c r="AG5" s="732"/>
      <c r="AH5" s="732"/>
      <c r="AI5" s="732"/>
      <c r="AJ5" s="732"/>
      <c r="AK5" s="732"/>
      <c r="AL5" s="719">
        <v>30.6</v>
      </c>
      <c r="AM5" s="688"/>
      <c r="AN5" s="688"/>
      <c r="AO5" s="720"/>
      <c r="AP5" s="707" t="s">
        <v>210</v>
      </c>
      <c r="AQ5" s="708"/>
      <c r="AR5" s="708"/>
      <c r="AS5" s="708"/>
      <c r="AT5" s="708"/>
      <c r="AU5" s="708"/>
      <c r="AV5" s="708"/>
      <c r="AW5" s="708"/>
      <c r="AX5" s="708"/>
      <c r="AY5" s="708"/>
      <c r="AZ5" s="708"/>
      <c r="BA5" s="708"/>
      <c r="BB5" s="708"/>
      <c r="BC5" s="708"/>
      <c r="BD5" s="708"/>
      <c r="BE5" s="708"/>
      <c r="BF5" s="709"/>
      <c r="BG5" s="620">
        <v>5064627</v>
      </c>
      <c r="BH5" s="621"/>
      <c r="BI5" s="621"/>
      <c r="BJ5" s="621"/>
      <c r="BK5" s="621"/>
      <c r="BL5" s="621"/>
      <c r="BM5" s="621"/>
      <c r="BN5" s="622"/>
      <c r="BO5" s="673">
        <v>98.4</v>
      </c>
      <c r="BP5" s="673"/>
      <c r="BQ5" s="673"/>
      <c r="BR5" s="673"/>
      <c r="BS5" s="674">
        <v>338468</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x14ac:dyDescent="0.15">
      <c r="B6" s="617" t="s">
        <v>214</v>
      </c>
      <c r="C6" s="618"/>
      <c r="D6" s="618"/>
      <c r="E6" s="618"/>
      <c r="F6" s="618"/>
      <c r="G6" s="618"/>
      <c r="H6" s="618"/>
      <c r="I6" s="618"/>
      <c r="J6" s="618"/>
      <c r="K6" s="618"/>
      <c r="L6" s="618"/>
      <c r="M6" s="618"/>
      <c r="N6" s="618"/>
      <c r="O6" s="618"/>
      <c r="P6" s="618"/>
      <c r="Q6" s="619"/>
      <c r="R6" s="620">
        <v>217797</v>
      </c>
      <c r="S6" s="621"/>
      <c r="T6" s="621"/>
      <c r="U6" s="621"/>
      <c r="V6" s="621"/>
      <c r="W6" s="621"/>
      <c r="X6" s="621"/>
      <c r="Y6" s="622"/>
      <c r="Z6" s="673">
        <v>0.7</v>
      </c>
      <c r="AA6" s="673"/>
      <c r="AB6" s="673"/>
      <c r="AC6" s="673"/>
      <c r="AD6" s="674">
        <v>217797</v>
      </c>
      <c r="AE6" s="674"/>
      <c r="AF6" s="674"/>
      <c r="AG6" s="674"/>
      <c r="AH6" s="674"/>
      <c r="AI6" s="674"/>
      <c r="AJ6" s="674"/>
      <c r="AK6" s="674"/>
      <c r="AL6" s="643">
        <v>1.3</v>
      </c>
      <c r="AM6" s="675"/>
      <c r="AN6" s="675"/>
      <c r="AO6" s="676"/>
      <c r="AP6" s="617" t="s">
        <v>215</v>
      </c>
      <c r="AQ6" s="618"/>
      <c r="AR6" s="618"/>
      <c r="AS6" s="618"/>
      <c r="AT6" s="618"/>
      <c r="AU6" s="618"/>
      <c r="AV6" s="618"/>
      <c r="AW6" s="618"/>
      <c r="AX6" s="618"/>
      <c r="AY6" s="618"/>
      <c r="AZ6" s="618"/>
      <c r="BA6" s="618"/>
      <c r="BB6" s="618"/>
      <c r="BC6" s="618"/>
      <c r="BD6" s="618"/>
      <c r="BE6" s="618"/>
      <c r="BF6" s="619"/>
      <c r="BG6" s="620">
        <v>5064627</v>
      </c>
      <c r="BH6" s="621"/>
      <c r="BI6" s="621"/>
      <c r="BJ6" s="621"/>
      <c r="BK6" s="621"/>
      <c r="BL6" s="621"/>
      <c r="BM6" s="621"/>
      <c r="BN6" s="622"/>
      <c r="BO6" s="673">
        <v>98.4</v>
      </c>
      <c r="BP6" s="673"/>
      <c r="BQ6" s="673"/>
      <c r="BR6" s="673"/>
      <c r="BS6" s="674">
        <v>338468</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240814</v>
      </c>
      <c r="CS6" s="621"/>
      <c r="CT6" s="621"/>
      <c r="CU6" s="621"/>
      <c r="CV6" s="621"/>
      <c r="CW6" s="621"/>
      <c r="CX6" s="621"/>
      <c r="CY6" s="622"/>
      <c r="CZ6" s="673">
        <v>0.8</v>
      </c>
      <c r="DA6" s="673"/>
      <c r="DB6" s="673"/>
      <c r="DC6" s="673"/>
      <c r="DD6" s="626" t="s">
        <v>217</v>
      </c>
      <c r="DE6" s="621"/>
      <c r="DF6" s="621"/>
      <c r="DG6" s="621"/>
      <c r="DH6" s="621"/>
      <c r="DI6" s="621"/>
      <c r="DJ6" s="621"/>
      <c r="DK6" s="621"/>
      <c r="DL6" s="621"/>
      <c r="DM6" s="621"/>
      <c r="DN6" s="621"/>
      <c r="DO6" s="621"/>
      <c r="DP6" s="622"/>
      <c r="DQ6" s="626">
        <v>240814</v>
      </c>
      <c r="DR6" s="621"/>
      <c r="DS6" s="621"/>
      <c r="DT6" s="621"/>
      <c r="DU6" s="621"/>
      <c r="DV6" s="621"/>
      <c r="DW6" s="621"/>
      <c r="DX6" s="621"/>
      <c r="DY6" s="621"/>
      <c r="DZ6" s="621"/>
      <c r="EA6" s="621"/>
      <c r="EB6" s="621"/>
      <c r="EC6" s="656"/>
    </row>
    <row r="7" spans="2:143" ht="11.25" customHeight="1" x14ac:dyDescent="0.15">
      <c r="B7" s="617" t="s">
        <v>218</v>
      </c>
      <c r="C7" s="618"/>
      <c r="D7" s="618"/>
      <c r="E7" s="618"/>
      <c r="F7" s="618"/>
      <c r="G7" s="618"/>
      <c r="H7" s="618"/>
      <c r="I7" s="618"/>
      <c r="J7" s="618"/>
      <c r="K7" s="618"/>
      <c r="L7" s="618"/>
      <c r="M7" s="618"/>
      <c r="N7" s="618"/>
      <c r="O7" s="618"/>
      <c r="P7" s="618"/>
      <c r="Q7" s="619"/>
      <c r="R7" s="620">
        <v>5916</v>
      </c>
      <c r="S7" s="621"/>
      <c r="T7" s="621"/>
      <c r="U7" s="621"/>
      <c r="V7" s="621"/>
      <c r="W7" s="621"/>
      <c r="X7" s="621"/>
      <c r="Y7" s="622"/>
      <c r="Z7" s="673">
        <v>0</v>
      </c>
      <c r="AA7" s="673"/>
      <c r="AB7" s="673"/>
      <c r="AC7" s="673"/>
      <c r="AD7" s="674">
        <v>5916</v>
      </c>
      <c r="AE7" s="674"/>
      <c r="AF7" s="674"/>
      <c r="AG7" s="674"/>
      <c r="AH7" s="674"/>
      <c r="AI7" s="674"/>
      <c r="AJ7" s="674"/>
      <c r="AK7" s="674"/>
      <c r="AL7" s="643">
        <v>0</v>
      </c>
      <c r="AM7" s="675"/>
      <c r="AN7" s="675"/>
      <c r="AO7" s="676"/>
      <c r="AP7" s="617" t="s">
        <v>219</v>
      </c>
      <c r="AQ7" s="618"/>
      <c r="AR7" s="618"/>
      <c r="AS7" s="618"/>
      <c r="AT7" s="618"/>
      <c r="AU7" s="618"/>
      <c r="AV7" s="618"/>
      <c r="AW7" s="618"/>
      <c r="AX7" s="618"/>
      <c r="AY7" s="618"/>
      <c r="AZ7" s="618"/>
      <c r="BA7" s="618"/>
      <c r="BB7" s="618"/>
      <c r="BC7" s="618"/>
      <c r="BD7" s="618"/>
      <c r="BE7" s="618"/>
      <c r="BF7" s="619"/>
      <c r="BG7" s="620">
        <v>2147437</v>
      </c>
      <c r="BH7" s="621"/>
      <c r="BI7" s="621"/>
      <c r="BJ7" s="621"/>
      <c r="BK7" s="621"/>
      <c r="BL7" s="621"/>
      <c r="BM7" s="621"/>
      <c r="BN7" s="622"/>
      <c r="BO7" s="673">
        <v>41.7</v>
      </c>
      <c r="BP7" s="673"/>
      <c r="BQ7" s="673"/>
      <c r="BR7" s="673"/>
      <c r="BS7" s="674">
        <v>67747</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4089253</v>
      </c>
      <c r="CS7" s="621"/>
      <c r="CT7" s="621"/>
      <c r="CU7" s="621"/>
      <c r="CV7" s="621"/>
      <c r="CW7" s="621"/>
      <c r="CX7" s="621"/>
      <c r="CY7" s="622"/>
      <c r="CZ7" s="673">
        <v>13.2</v>
      </c>
      <c r="DA7" s="673"/>
      <c r="DB7" s="673"/>
      <c r="DC7" s="673"/>
      <c r="DD7" s="626">
        <v>1626043</v>
      </c>
      <c r="DE7" s="621"/>
      <c r="DF7" s="621"/>
      <c r="DG7" s="621"/>
      <c r="DH7" s="621"/>
      <c r="DI7" s="621"/>
      <c r="DJ7" s="621"/>
      <c r="DK7" s="621"/>
      <c r="DL7" s="621"/>
      <c r="DM7" s="621"/>
      <c r="DN7" s="621"/>
      <c r="DO7" s="621"/>
      <c r="DP7" s="622"/>
      <c r="DQ7" s="626">
        <v>2145660</v>
      </c>
      <c r="DR7" s="621"/>
      <c r="DS7" s="621"/>
      <c r="DT7" s="621"/>
      <c r="DU7" s="621"/>
      <c r="DV7" s="621"/>
      <c r="DW7" s="621"/>
      <c r="DX7" s="621"/>
      <c r="DY7" s="621"/>
      <c r="DZ7" s="621"/>
      <c r="EA7" s="621"/>
      <c r="EB7" s="621"/>
      <c r="EC7" s="656"/>
    </row>
    <row r="8" spans="2:143" ht="11.25" customHeight="1" x14ac:dyDescent="0.15">
      <c r="B8" s="617" t="s">
        <v>221</v>
      </c>
      <c r="C8" s="618"/>
      <c r="D8" s="618"/>
      <c r="E8" s="618"/>
      <c r="F8" s="618"/>
      <c r="G8" s="618"/>
      <c r="H8" s="618"/>
      <c r="I8" s="618"/>
      <c r="J8" s="618"/>
      <c r="K8" s="618"/>
      <c r="L8" s="618"/>
      <c r="M8" s="618"/>
      <c r="N8" s="618"/>
      <c r="O8" s="618"/>
      <c r="P8" s="618"/>
      <c r="Q8" s="619"/>
      <c r="R8" s="620">
        <v>7429</v>
      </c>
      <c r="S8" s="621"/>
      <c r="T8" s="621"/>
      <c r="U8" s="621"/>
      <c r="V8" s="621"/>
      <c r="W8" s="621"/>
      <c r="X8" s="621"/>
      <c r="Y8" s="622"/>
      <c r="Z8" s="673">
        <v>0</v>
      </c>
      <c r="AA8" s="673"/>
      <c r="AB8" s="673"/>
      <c r="AC8" s="673"/>
      <c r="AD8" s="674">
        <v>7429</v>
      </c>
      <c r="AE8" s="674"/>
      <c r="AF8" s="674"/>
      <c r="AG8" s="674"/>
      <c r="AH8" s="674"/>
      <c r="AI8" s="674"/>
      <c r="AJ8" s="674"/>
      <c r="AK8" s="674"/>
      <c r="AL8" s="643">
        <v>0</v>
      </c>
      <c r="AM8" s="675"/>
      <c r="AN8" s="675"/>
      <c r="AO8" s="676"/>
      <c r="AP8" s="617" t="s">
        <v>222</v>
      </c>
      <c r="AQ8" s="618"/>
      <c r="AR8" s="618"/>
      <c r="AS8" s="618"/>
      <c r="AT8" s="618"/>
      <c r="AU8" s="618"/>
      <c r="AV8" s="618"/>
      <c r="AW8" s="618"/>
      <c r="AX8" s="618"/>
      <c r="AY8" s="618"/>
      <c r="AZ8" s="618"/>
      <c r="BA8" s="618"/>
      <c r="BB8" s="618"/>
      <c r="BC8" s="618"/>
      <c r="BD8" s="618"/>
      <c r="BE8" s="618"/>
      <c r="BF8" s="619"/>
      <c r="BG8" s="620">
        <v>83182</v>
      </c>
      <c r="BH8" s="621"/>
      <c r="BI8" s="621"/>
      <c r="BJ8" s="621"/>
      <c r="BK8" s="621"/>
      <c r="BL8" s="621"/>
      <c r="BM8" s="621"/>
      <c r="BN8" s="622"/>
      <c r="BO8" s="673">
        <v>1.6</v>
      </c>
      <c r="BP8" s="673"/>
      <c r="BQ8" s="673"/>
      <c r="BR8" s="673"/>
      <c r="BS8" s="626" t="s">
        <v>113</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11275811</v>
      </c>
      <c r="CS8" s="621"/>
      <c r="CT8" s="621"/>
      <c r="CU8" s="621"/>
      <c r="CV8" s="621"/>
      <c r="CW8" s="621"/>
      <c r="CX8" s="621"/>
      <c r="CY8" s="622"/>
      <c r="CZ8" s="673">
        <v>36.5</v>
      </c>
      <c r="DA8" s="673"/>
      <c r="DB8" s="673"/>
      <c r="DC8" s="673"/>
      <c r="DD8" s="626">
        <v>63692</v>
      </c>
      <c r="DE8" s="621"/>
      <c r="DF8" s="621"/>
      <c r="DG8" s="621"/>
      <c r="DH8" s="621"/>
      <c r="DI8" s="621"/>
      <c r="DJ8" s="621"/>
      <c r="DK8" s="621"/>
      <c r="DL8" s="621"/>
      <c r="DM8" s="621"/>
      <c r="DN8" s="621"/>
      <c r="DO8" s="621"/>
      <c r="DP8" s="622"/>
      <c r="DQ8" s="626">
        <v>4592713</v>
      </c>
      <c r="DR8" s="621"/>
      <c r="DS8" s="621"/>
      <c r="DT8" s="621"/>
      <c r="DU8" s="621"/>
      <c r="DV8" s="621"/>
      <c r="DW8" s="621"/>
      <c r="DX8" s="621"/>
      <c r="DY8" s="621"/>
      <c r="DZ8" s="621"/>
      <c r="EA8" s="621"/>
      <c r="EB8" s="621"/>
      <c r="EC8" s="656"/>
    </row>
    <row r="9" spans="2:143" ht="11.25" customHeight="1" x14ac:dyDescent="0.15">
      <c r="B9" s="617" t="s">
        <v>224</v>
      </c>
      <c r="C9" s="618"/>
      <c r="D9" s="618"/>
      <c r="E9" s="618"/>
      <c r="F9" s="618"/>
      <c r="G9" s="618"/>
      <c r="H9" s="618"/>
      <c r="I9" s="618"/>
      <c r="J9" s="618"/>
      <c r="K9" s="618"/>
      <c r="L9" s="618"/>
      <c r="M9" s="618"/>
      <c r="N9" s="618"/>
      <c r="O9" s="618"/>
      <c r="P9" s="618"/>
      <c r="Q9" s="619"/>
      <c r="R9" s="620">
        <v>3760</v>
      </c>
      <c r="S9" s="621"/>
      <c r="T9" s="621"/>
      <c r="U9" s="621"/>
      <c r="V9" s="621"/>
      <c r="W9" s="621"/>
      <c r="X9" s="621"/>
      <c r="Y9" s="622"/>
      <c r="Z9" s="673">
        <v>0</v>
      </c>
      <c r="AA9" s="673"/>
      <c r="AB9" s="673"/>
      <c r="AC9" s="673"/>
      <c r="AD9" s="674">
        <v>3760</v>
      </c>
      <c r="AE9" s="674"/>
      <c r="AF9" s="674"/>
      <c r="AG9" s="674"/>
      <c r="AH9" s="674"/>
      <c r="AI9" s="674"/>
      <c r="AJ9" s="674"/>
      <c r="AK9" s="674"/>
      <c r="AL9" s="643">
        <v>0</v>
      </c>
      <c r="AM9" s="675"/>
      <c r="AN9" s="675"/>
      <c r="AO9" s="676"/>
      <c r="AP9" s="617" t="s">
        <v>225</v>
      </c>
      <c r="AQ9" s="618"/>
      <c r="AR9" s="618"/>
      <c r="AS9" s="618"/>
      <c r="AT9" s="618"/>
      <c r="AU9" s="618"/>
      <c r="AV9" s="618"/>
      <c r="AW9" s="618"/>
      <c r="AX9" s="618"/>
      <c r="AY9" s="618"/>
      <c r="AZ9" s="618"/>
      <c r="BA9" s="618"/>
      <c r="BB9" s="618"/>
      <c r="BC9" s="618"/>
      <c r="BD9" s="618"/>
      <c r="BE9" s="618"/>
      <c r="BF9" s="619"/>
      <c r="BG9" s="620">
        <v>1695258</v>
      </c>
      <c r="BH9" s="621"/>
      <c r="BI9" s="621"/>
      <c r="BJ9" s="621"/>
      <c r="BK9" s="621"/>
      <c r="BL9" s="621"/>
      <c r="BM9" s="621"/>
      <c r="BN9" s="622"/>
      <c r="BO9" s="673">
        <v>32.9</v>
      </c>
      <c r="BP9" s="673"/>
      <c r="BQ9" s="673"/>
      <c r="BR9" s="673"/>
      <c r="BS9" s="626" t="s">
        <v>113</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2554330</v>
      </c>
      <c r="CS9" s="621"/>
      <c r="CT9" s="621"/>
      <c r="CU9" s="621"/>
      <c r="CV9" s="621"/>
      <c r="CW9" s="621"/>
      <c r="CX9" s="621"/>
      <c r="CY9" s="622"/>
      <c r="CZ9" s="673">
        <v>8.3000000000000007</v>
      </c>
      <c r="DA9" s="673"/>
      <c r="DB9" s="673"/>
      <c r="DC9" s="673"/>
      <c r="DD9" s="626">
        <v>214355</v>
      </c>
      <c r="DE9" s="621"/>
      <c r="DF9" s="621"/>
      <c r="DG9" s="621"/>
      <c r="DH9" s="621"/>
      <c r="DI9" s="621"/>
      <c r="DJ9" s="621"/>
      <c r="DK9" s="621"/>
      <c r="DL9" s="621"/>
      <c r="DM9" s="621"/>
      <c r="DN9" s="621"/>
      <c r="DO9" s="621"/>
      <c r="DP9" s="622"/>
      <c r="DQ9" s="626">
        <v>1945173</v>
      </c>
      <c r="DR9" s="621"/>
      <c r="DS9" s="621"/>
      <c r="DT9" s="621"/>
      <c r="DU9" s="621"/>
      <c r="DV9" s="621"/>
      <c r="DW9" s="621"/>
      <c r="DX9" s="621"/>
      <c r="DY9" s="621"/>
      <c r="DZ9" s="621"/>
      <c r="EA9" s="621"/>
      <c r="EB9" s="621"/>
      <c r="EC9" s="656"/>
    </row>
    <row r="10" spans="2:143" ht="11.25" customHeight="1" x14ac:dyDescent="0.15">
      <c r="B10" s="617" t="s">
        <v>227</v>
      </c>
      <c r="C10" s="618"/>
      <c r="D10" s="618"/>
      <c r="E10" s="618"/>
      <c r="F10" s="618"/>
      <c r="G10" s="618"/>
      <c r="H10" s="618"/>
      <c r="I10" s="618"/>
      <c r="J10" s="618"/>
      <c r="K10" s="618"/>
      <c r="L10" s="618"/>
      <c r="M10" s="618"/>
      <c r="N10" s="618"/>
      <c r="O10" s="618"/>
      <c r="P10" s="618"/>
      <c r="Q10" s="619"/>
      <c r="R10" s="620">
        <v>950835</v>
      </c>
      <c r="S10" s="621"/>
      <c r="T10" s="621"/>
      <c r="U10" s="621"/>
      <c r="V10" s="621"/>
      <c r="W10" s="621"/>
      <c r="X10" s="621"/>
      <c r="Y10" s="622"/>
      <c r="Z10" s="673">
        <v>3</v>
      </c>
      <c r="AA10" s="673"/>
      <c r="AB10" s="673"/>
      <c r="AC10" s="673"/>
      <c r="AD10" s="674">
        <v>950835</v>
      </c>
      <c r="AE10" s="674"/>
      <c r="AF10" s="674"/>
      <c r="AG10" s="674"/>
      <c r="AH10" s="674"/>
      <c r="AI10" s="674"/>
      <c r="AJ10" s="674"/>
      <c r="AK10" s="674"/>
      <c r="AL10" s="643">
        <v>5.7</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170039</v>
      </c>
      <c r="BH10" s="621"/>
      <c r="BI10" s="621"/>
      <c r="BJ10" s="621"/>
      <c r="BK10" s="621"/>
      <c r="BL10" s="621"/>
      <c r="BM10" s="621"/>
      <c r="BN10" s="622"/>
      <c r="BO10" s="673">
        <v>3.3</v>
      </c>
      <c r="BP10" s="673"/>
      <c r="BQ10" s="673"/>
      <c r="BR10" s="673"/>
      <c r="BS10" s="626">
        <v>28294</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43654</v>
      </c>
      <c r="CS10" s="621"/>
      <c r="CT10" s="621"/>
      <c r="CU10" s="621"/>
      <c r="CV10" s="621"/>
      <c r="CW10" s="621"/>
      <c r="CX10" s="621"/>
      <c r="CY10" s="622"/>
      <c r="CZ10" s="673">
        <v>0.1</v>
      </c>
      <c r="DA10" s="673"/>
      <c r="DB10" s="673"/>
      <c r="DC10" s="673"/>
      <c r="DD10" s="626" t="s">
        <v>113</v>
      </c>
      <c r="DE10" s="621"/>
      <c r="DF10" s="621"/>
      <c r="DG10" s="621"/>
      <c r="DH10" s="621"/>
      <c r="DI10" s="621"/>
      <c r="DJ10" s="621"/>
      <c r="DK10" s="621"/>
      <c r="DL10" s="621"/>
      <c r="DM10" s="621"/>
      <c r="DN10" s="621"/>
      <c r="DO10" s="621"/>
      <c r="DP10" s="622"/>
      <c r="DQ10" s="626">
        <v>41514</v>
      </c>
      <c r="DR10" s="621"/>
      <c r="DS10" s="621"/>
      <c r="DT10" s="621"/>
      <c r="DU10" s="621"/>
      <c r="DV10" s="621"/>
      <c r="DW10" s="621"/>
      <c r="DX10" s="621"/>
      <c r="DY10" s="621"/>
      <c r="DZ10" s="621"/>
      <c r="EA10" s="621"/>
      <c r="EB10" s="621"/>
      <c r="EC10" s="656"/>
    </row>
    <row r="11" spans="2:143" ht="11.25" customHeight="1" x14ac:dyDescent="0.15">
      <c r="B11" s="617" t="s">
        <v>230</v>
      </c>
      <c r="C11" s="618"/>
      <c r="D11" s="618"/>
      <c r="E11" s="618"/>
      <c r="F11" s="618"/>
      <c r="G11" s="618"/>
      <c r="H11" s="618"/>
      <c r="I11" s="618"/>
      <c r="J11" s="618"/>
      <c r="K11" s="618"/>
      <c r="L11" s="618"/>
      <c r="M11" s="618"/>
      <c r="N11" s="618"/>
      <c r="O11" s="618"/>
      <c r="P11" s="618"/>
      <c r="Q11" s="619"/>
      <c r="R11" s="620" t="s">
        <v>113</v>
      </c>
      <c r="S11" s="621"/>
      <c r="T11" s="621"/>
      <c r="U11" s="621"/>
      <c r="V11" s="621"/>
      <c r="W11" s="621"/>
      <c r="X11" s="621"/>
      <c r="Y11" s="622"/>
      <c r="Z11" s="673" t="s">
        <v>113</v>
      </c>
      <c r="AA11" s="673"/>
      <c r="AB11" s="673"/>
      <c r="AC11" s="673"/>
      <c r="AD11" s="674" t="s">
        <v>113</v>
      </c>
      <c r="AE11" s="674"/>
      <c r="AF11" s="674"/>
      <c r="AG11" s="674"/>
      <c r="AH11" s="674"/>
      <c r="AI11" s="674"/>
      <c r="AJ11" s="674"/>
      <c r="AK11" s="674"/>
      <c r="AL11" s="643" t="s">
        <v>113</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198958</v>
      </c>
      <c r="BH11" s="621"/>
      <c r="BI11" s="621"/>
      <c r="BJ11" s="621"/>
      <c r="BK11" s="621"/>
      <c r="BL11" s="621"/>
      <c r="BM11" s="621"/>
      <c r="BN11" s="622"/>
      <c r="BO11" s="673">
        <v>3.9</v>
      </c>
      <c r="BP11" s="673"/>
      <c r="BQ11" s="673"/>
      <c r="BR11" s="673"/>
      <c r="BS11" s="626">
        <v>39453</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1133529</v>
      </c>
      <c r="CS11" s="621"/>
      <c r="CT11" s="621"/>
      <c r="CU11" s="621"/>
      <c r="CV11" s="621"/>
      <c r="CW11" s="621"/>
      <c r="CX11" s="621"/>
      <c r="CY11" s="622"/>
      <c r="CZ11" s="673">
        <v>3.7</v>
      </c>
      <c r="DA11" s="673"/>
      <c r="DB11" s="673"/>
      <c r="DC11" s="673"/>
      <c r="DD11" s="626">
        <v>237760</v>
      </c>
      <c r="DE11" s="621"/>
      <c r="DF11" s="621"/>
      <c r="DG11" s="621"/>
      <c r="DH11" s="621"/>
      <c r="DI11" s="621"/>
      <c r="DJ11" s="621"/>
      <c r="DK11" s="621"/>
      <c r="DL11" s="621"/>
      <c r="DM11" s="621"/>
      <c r="DN11" s="621"/>
      <c r="DO11" s="621"/>
      <c r="DP11" s="622"/>
      <c r="DQ11" s="626">
        <v>559431</v>
      </c>
      <c r="DR11" s="621"/>
      <c r="DS11" s="621"/>
      <c r="DT11" s="621"/>
      <c r="DU11" s="621"/>
      <c r="DV11" s="621"/>
      <c r="DW11" s="621"/>
      <c r="DX11" s="621"/>
      <c r="DY11" s="621"/>
      <c r="DZ11" s="621"/>
      <c r="EA11" s="621"/>
      <c r="EB11" s="621"/>
      <c r="EC11" s="656"/>
    </row>
    <row r="12" spans="2:143" ht="11.25" customHeight="1" x14ac:dyDescent="0.15">
      <c r="B12" s="617" t="s">
        <v>233</v>
      </c>
      <c r="C12" s="618"/>
      <c r="D12" s="618"/>
      <c r="E12" s="618"/>
      <c r="F12" s="618"/>
      <c r="G12" s="618"/>
      <c r="H12" s="618"/>
      <c r="I12" s="618"/>
      <c r="J12" s="618"/>
      <c r="K12" s="618"/>
      <c r="L12" s="618"/>
      <c r="M12" s="618"/>
      <c r="N12" s="618"/>
      <c r="O12" s="618"/>
      <c r="P12" s="618"/>
      <c r="Q12" s="619"/>
      <c r="R12" s="620" t="s">
        <v>113</v>
      </c>
      <c r="S12" s="621"/>
      <c r="T12" s="621"/>
      <c r="U12" s="621"/>
      <c r="V12" s="621"/>
      <c r="W12" s="621"/>
      <c r="X12" s="621"/>
      <c r="Y12" s="622"/>
      <c r="Z12" s="673" t="s">
        <v>113</v>
      </c>
      <c r="AA12" s="673"/>
      <c r="AB12" s="673"/>
      <c r="AC12" s="673"/>
      <c r="AD12" s="674" t="s">
        <v>113</v>
      </c>
      <c r="AE12" s="674"/>
      <c r="AF12" s="674"/>
      <c r="AG12" s="674"/>
      <c r="AH12" s="674"/>
      <c r="AI12" s="674"/>
      <c r="AJ12" s="674"/>
      <c r="AK12" s="674"/>
      <c r="AL12" s="643" t="s">
        <v>113</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2228707</v>
      </c>
      <c r="BH12" s="621"/>
      <c r="BI12" s="621"/>
      <c r="BJ12" s="621"/>
      <c r="BK12" s="621"/>
      <c r="BL12" s="621"/>
      <c r="BM12" s="621"/>
      <c r="BN12" s="622"/>
      <c r="BO12" s="673">
        <v>43.3</v>
      </c>
      <c r="BP12" s="673"/>
      <c r="BQ12" s="673"/>
      <c r="BR12" s="673"/>
      <c r="BS12" s="626">
        <v>270721</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417301</v>
      </c>
      <c r="CS12" s="621"/>
      <c r="CT12" s="621"/>
      <c r="CU12" s="621"/>
      <c r="CV12" s="621"/>
      <c r="CW12" s="621"/>
      <c r="CX12" s="621"/>
      <c r="CY12" s="622"/>
      <c r="CZ12" s="673">
        <v>1.3</v>
      </c>
      <c r="DA12" s="673"/>
      <c r="DB12" s="673"/>
      <c r="DC12" s="673"/>
      <c r="DD12" s="626">
        <v>93854</v>
      </c>
      <c r="DE12" s="621"/>
      <c r="DF12" s="621"/>
      <c r="DG12" s="621"/>
      <c r="DH12" s="621"/>
      <c r="DI12" s="621"/>
      <c r="DJ12" s="621"/>
      <c r="DK12" s="621"/>
      <c r="DL12" s="621"/>
      <c r="DM12" s="621"/>
      <c r="DN12" s="621"/>
      <c r="DO12" s="621"/>
      <c r="DP12" s="622"/>
      <c r="DQ12" s="626">
        <v>272177</v>
      </c>
      <c r="DR12" s="621"/>
      <c r="DS12" s="621"/>
      <c r="DT12" s="621"/>
      <c r="DU12" s="621"/>
      <c r="DV12" s="621"/>
      <c r="DW12" s="621"/>
      <c r="DX12" s="621"/>
      <c r="DY12" s="621"/>
      <c r="DZ12" s="621"/>
      <c r="EA12" s="621"/>
      <c r="EB12" s="621"/>
      <c r="EC12" s="656"/>
    </row>
    <row r="13" spans="2:143" ht="11.25" customHeight="1" x14ac:dyDescent="0.15">
      <c r="B13" s="617" t="s">
        <v>236</v>
      </c>
      <c r="C13" s="618"/>
      <c r="D13" s="618"/>
      <c r="E13" s="618"/>
      <c r="F13" s="618"/>
      <c r="G13" s="618"/>
      <c r="H13" s="618"/>
      <c r="I13" s="618"/>
      <c r="J13" s="618"/>
      <c r="K13" s="618"/>
      <c r="L13" s="618"/>
      <c r="M13" s="618"/>
      <c r="N13" s="618"/>
      <c r="O13" s="618"/>
      <c r="P13" s="618"/>
      <c r="Q13" s="619"/>
      <c r="R13" s="620">
        <v>41843</v>
      </c>
      <c r="S13" s="621"/>
      <c r="T13" s="621"/>
      <c r="U13" s="621"/>
      <c r="V13" s="621"/>
      <c r="W13" s="621"/>
      <c r="X13" s="621"/>
      <c r="Y13" s="622"/>
      <c r="Z13" s="673">
        <v>0.1</v>
      </c>
      <c r="AA13" s="673"/>
      <c r="AB13" s="673"/>
      <c r="AC13" s="673"/>
      <c r="AD13" s="674">
        <v>41843</v>
      </c>
      <c r="AE13" s="674"/>
      <c r="AF13" s="674"/>
      <c r="AG13" s="674"/>
      <c r="AH13" s="674"/>
      <c r="AI13" s="674"/>
      <c r="AJ13" s="674"/>
      <c r="AK13" s="674"/>
      <c r="AL13" s="643">
        <v>0.3</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2200975</v>
      </c>
      <c r="BH13" s="621"/>
      <c r="BI13" s="621"/>
      <c r="BJ13" s="621"/>
      <c r="BK13" s="621"/>
      <c r="BL13" s="621"/>
      <c r="BM13" s="621"/>
      <c r="BN13" s="622"/>
      <c r="BO13" s="673">
        <v>42.8</v>
      </c>
      <c r="BP13" s="673"/>
      <c r="BQ13" s="673"/>
      <c r="BR13" s="673"/>
      <c r="BS13" s="626">
        <v>270721</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2558225</v>
      </c>
      <c r="CS13" s="621"/>
      <c r="CT13" s="621"/>
      <c r="CU13" s="621"/>
      <c r="CV13" s="621"/>
      <c r="CW13" s="621"/>
      <c r="CX13" s="621"/>
      <c r="CY13" s="622"/>
      <c r="CZ13" s="673">
        <v>8.3000000000000007</v>
      </c>
      <c r="DA13" s="673"/>
      <c r="DB13" s="673"/>
      <c r="DC13" s="673"/>
      <c r="DD13" s="626">
        <v>1326522</v>
      </c>
      <c r="DE13" s="621"/>
      <c r="DF13" s="621"/>
      <c r="DG13" s="621"/>
      <c r="DH13" s="621"/>
      <c r="DI13" s="621"/>
      <c r="DJ13" s="621"/>
      <c r="DK13" s="621"/>
      <c r="DL13" s="621"/>
      <c r="DM13" s="621"/>
      <c r="DN13" s="621"/>
      <c r="DO13" s="621"/>
      <c r="DP13" s="622"/>
      <c r="DQ13" s="626">
        <v>1259645</v>
      </c>
      <c r="DR13" s="621"/>
      <c r="DS13" s="621"/>
      <c r="DT13" s="621"/>
      <c r="DU13" s="621"/>
      <c r="DV13" s="621"/>
      <c r="DW13" s="621"/>
      <c r="DX13" s="621"/>
      <c r="DY13" s="621"/>
      <c r="DZ13" s="621"/>
      <c r="EA13" s="621"/>
      <c r="EB13" s="621"/>
      <c r="EC13" s="656"/>
    </row>
    <row r="14" spans="2:143" ht="11.25" customHeight="1" x14ac:dyDescent="0.15">
      <c r="B14" s="617" t="s">
        <v>239</v>
      </c>
      <c r="C14" s="618"/>
      <c r="D14" s="618"/>
      <c r="E14" s="618"/>
      <c r="F14" s="618"/>
      <c r="G14" s="618"/>
      <c r="H14" s="618"/>
      <c r="I14" s="618"/>
      <c r="J14" s="618"/>
      <c r="K14" s="618"/>
      <c r="L14" s="618"/>
      <c r="M14" s="618"/>
      <c r="N14" s="618"/>
      <c r="O14" s="618"/>
      <c r="P14" s="618"/>
      <c r="Q14" s="619"/>
      <c r="R14" s="620" t="s">
        <v>113</v>
      </c>
      <c r="S14" s="621"/>
      <c r="T14" s="621"/>
      <c r="U14" s="621"/>
      <c r="V14" s="621"/>
      <c r="W14" s="621"/>
      <c r="X14" s="621"/>
      <c r="Y14" s="622"/>
      <c r="Z14" s="673" t="s">
        <v>113</v>
      </c>
      <c r="AA14" s="673"/>
      <c r="AB14" s="673"/>
      <c r="AC14" s="673"/>
      <c r="AD14" s="674" t="s">
        <v>113</v>
      </c>
      <c r="AE14" s="674"/>
      <c r="AF14" s="674"/>
      <c r="AG14" s="674"/>
      <c r="AH14" s="674"/>
      <c r="AI14" s="674"/>
      <c r="AJ14" s="674"/>
      <c r="AK14" s="674"/>
      <c r="AL14" s="643" t="s">
        <v>113</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176244</v>
      </c>
      <c r="BH14" s="621"/>
      <c r="BI14" s="621"/>
      <c r="BJ14" s="621"/>
      <c r="BK14" s="621"/>
      <c r="BL14" s="621"/>
      <c r="BM14" s="621"/>
      <c r="BN14" s="622"/>
      <c r="BO14" s="673">
        <v>3.4</v>
      </c>
      <c r="BP14" s="673"/>
      <c r="BQ14" s="673"/>
      <c r="BR14" s="673"/>
      <c r="BS14" s="626" t="s">
        <v>113</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1550832</v>
      </c>
      <c r="CS14" s="621"/>
      <c r="CT14" s="621"/>
      <c r="CU14" s="621"/>
      <c r="CV14" s="621"/>
      <c r="CW14" s="621"/>
      <c r="CX14" s="621"/>
      <c r="CY14" s="622"/>
      <c r="CZ14" s="673">
        <v>5</v>
      </c>
      <c r="DA14" s="673"/>
      <c r="DB14" s="673"/>
      <c r="DC14" s="673"/>
      <c r="DD14" s="626">
        <v>151558</v>
      </c>
      <c r="DE14" s="621"/>
      <c r="DF14" s="621"/>
      <c r="DG14" s="621"/>
      <c r="DH14" s="621"/>
      <c r="DI14" s="621"/>
      <c r="DJ14" s="621"/>
      <c r="DK14" s="621"/>
      <c r="DL14" s="621"/>
      <c r="DM14" s="621"/>
      <c r="DN14" s="621"/>
      <c r="DO14" s="621"/>
      <c r="DP14" s="622"/>
      <c r="DQ14" s="626">
        <v>1400642</v>
      </c>
      <c r="DR14" s="621"/>
      <c r="DS14" s="621"/>
      <c r="DT14" s="621"/>
      <c r="DU14" s="621"/>
      <c r="DV14" s="621"/>
      <c r="DW14" s="621"/>
      <c r="DX14" s="621"/>
      <c r="DY14" s="621"/>
      <c r="DZ14" s="621"/>
      <c r="EA14" s="621"/>
      <c r="EB14" s="621"/>
      <c r="EC14" s="656"/>
    </row>
    <row r="15" spans="2:143" ht="11.25" customHeight="1" x14ac:dyDescent="0.15">
      <c r="B15" s="617" t="s">
        <v>242</v>
      </c>
      <c r="C15" s="618"/>
      <c r="D15" s="618"/>
      <c r="E15" s="618"/>
      <c r="F15" s="618"/>
      <c r="G15" s="618"/>
      <c r="H15" s="618"/>
      <c r="I15" s="618"/>
      <c r="J15" s="618"/>
      <c r="K15" s="618"/>
      <c r="L15" s="618"/>
      <c r="M15" s="618"/>
      <c r="N15" s="618"/>
      <c r="O15" s="618"/>
      <c r="P15" s="618"/>
      <c r="Q15" s="619"/>
      <c r="R15" s="620">
        <v>15570</v>
      </c>
      <c r="S15" s="621"/>
      <c r="T15" s="621"/>
      <c r="U15" s="621"/>
      <c r="V15" s="621"/>
      <c r="W15" s="621"/>
      <c r="X15" s="621"/>
      <c r="Y15" s="622"/>
      <c r="Z15" s="673">
        <v>0</v>
      </c>
      <c r="AA15" s="673"/>
      <c r="AB15" s="673"/>
      <c r="AC15" s="673"/>
      <c r="AD15" s="674">
        <v>15570</v>
      </c>
      <c r="AE15" s="674"/>
      <c r="AF15" s="674"/>
      <c r="AG15" s="674"/>
      <c r="AH15" s="674"/>
      <c r="AI15" s="674"/>
      <c r="AJ15" s="674"/>
      <c r="AK15" s="674"/>
      <c r="AL15" s="643">
        <v>0.1</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512239</v>
      </c>
      <c r="BH15" s="621"/>
      <c r="BI15" s="621"/>
      <c r="BJ15" s="621"/>
      <c r="BK15" s="621"/>
      <c r="BL15" s="621"/>
      <c r="BM15" s="621"/>
      <c r="BN15" s="622"/>
      <c r="BO15" s="673">
        <v>10</v>
      </c>
      <c r="BP15" s="673"/>
      <c r="BQ15" s="673"/>
      <c r="BR15" s="673"/>
      <c r="BS15" s="626" t="s">
        <v>113</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2401286</v>
      </c>
      <c r="CS15" s="621"/>
      <c r="CT15" s="621"/>
      <c r="CU15" s="621"/>
      <c r="CV15" s="621"/>
      <c r="CW15" s="621"/>
      <c r="CX15" s="621"/>
      <c r="CY15" s="622"/>
      <c r="CZ15" s="673">
        <v>7.8</v>
      </c>
      <c r="DA15" s="673"/>
      <c r="DB15" s="673"/>
      <c r="DC15" s="673"/>
      <c r="DD15" s="626">
        <v>461224</v>
      </c>
      <c r="DE15" s="621"/>
      <c r="DF15" s="621"/>
      <c r="DG15" s="621"/>
      <c r="DH15" s="621"/>
      <c r="DI15" s="621"/>
      <c r="DJ15" s="621"/>
      <c r="DK15" s="621"/>
      <c r="DL15" s="621"/>
      <c r="DM15" s="621"/>
      <c r="DN15" s="621"/>
      <c r="DO15" s="621"/>
      <c r="DP15" s="622"/>
      <c r="DQ15" s="626">
        <v>1637319</v>
      </c>
      <c r="DR15" s="621"/>
      <c r="DS15" s="621"/>
      <c r="DT15" s="621"/>
      <c r="DU15" s="621"/>
      <c r="DV15" s="621"/>
      <c r="DW15" s="621"/>
      <c r="DX15" s="621"/>
      <c r="DY15" s="621"/>
      <c r="DZ15" s="621"/>
      <c r="EA15" s="621"/>
      <c r="EB15" s="621"/>
      <c r="EC15" s="656"/>
    </row>
    <row r="16" spans="2:143" ht="11.25" customHeight="1" x14ac:dyDescent="0.15">
      <c r="B16" s="617" t="s">
        <v>245</v>
      </c>
      <c r="C16" s="618"/>
      <c r="D16" s="618"/>
      <c r="E16" s="618"/>
      <c r="F16" s="618"/>
      <c r="G16" s="618"/>
      <c r="H16" s="618"/>
      <c r="I16" s="618"/>
      <c r="J16" s="618"/>
      <c r="K16" s="618"/>
      <c r="L16" s="618"/>
      <c r="M16" s="618"/>
      <c r="N16" s="618"/>
      <c r="O16" s="618"/>
      <c r="P16" s="618"/>
      <c r="Q16" s="619"/>
      <c r="R16" s="620">
        <v>11339857</v>
      </c>
      <c r="S16" s="621"/>
      <c r="T16" s="621"/>
      <c r="U16" s="621"/>
      <c r="V16" s="621"/>
      <c r="W16" s="621"/>
      <c r="X16" s="621"/>
      <c r="Y16" s="622"/>
      <c r="Z16" s="673">
        <v>35.799999999999997</v>
      </c>
      <c r="AA16" s="673"/>
      <c r="AB16" s="673"/>
      <c r="AC16" s="673"/>
      <c r="AD16" s="674">
        <v>10152078</v>
      </c>
      <c r="AE16" s="674"/>
      <c r="AF16" s="674"/>
      <c r="AG16" s="674"/>
      <c r="AH16" s="674"/>
      <c r="AI16" s="674"/>
      <c r="AJ16" s="674"/>
      <c r="AK16" s="674"/>
      <c r="AL16" s="643">
        <v>61.3</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113</v>
      </c>
      <c r="BH16" s="621"/>
      <c r="BI16" s="621"/>
      <c r="BJ16" s="621"/>
      <c r="BK16" s="621"/>
      <c r="BL16" s="621"/>
      <c r="BM16" s="621"/>
      <c r="BN16" s="622"/>
      <c r="BO16" s="673" t="s">
        <v>113</v>
      </c>
      <c r="BP16" s="673"/>
      <c r="BQ16" s="673"/>
      <c r="BR16" s="673"/>
      <c r="BS16" s="626" t="s">
        <v>113</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t="s">
        <v>113</v>
      </c>
      <c r="CS16" s="621"/>
      <c r="CT16" s="621"/>
      <c r="CU16" s="621"/>
      <c r="CV16" s="621"/>
      <c r="CW16" s="621"/>
      <c r="CX16" s="621"/>
      <c r="CY16" s="622"/>
      <c r="CZ16" s="673" t="s">
        <v>113</v>
      </c>
      <c r="DA16" s="673"/>
      <c r="DB16" s="673"/>
      <c r="DC16" s="673"/>
      <c r="DD16" s="626" t="s">
        <v>113</v>
      </c>
      <c r="DE16" s="621"/>
      <c r="DF16" s="621"/>
      <c r="DG16" s="621"/>
      <c r="DH16" s="621"/>
      <c r="DI16" s="621"/>
      <c r="DJ16" s="621"/>
      <c r="DK16" s="621"/>
      <c r="DL16" s="621"/>
      <c r="DM16" s="621"/>
      <c r="DN16" s="621"/>
      <c r="DO16" s="621"/>
      <c r="DP16" s="622"/>
      <c r="DQ16" s="626" t="s">
        <v>113</v>
      </c>
      <c r="DR16" s="621"/>
      <c r="DS16" s="621"/>
      <c r="DT16" s="621"/>
      <c r="DU16" s="621"/>
      <c r="DV16" s="621"/>
      <c r="DW16" s="621"/>
      <c r="DX16" s="621"/>
      <c r="DY16" s="621"/>
      <c r="DZ16" s="621"/>
      <c r="EA16" s="621"/>
      <c r="EB16" s="621"/>
      <c r="EC16" s="656"/>
    </row>
    <row r="17" spans="2:133" ht="11.25" customHeight="1" x14ac:dyDescent="0.15">
      <c r="B17" s="617" t="s">
        <v>248</v>
      </c>
      <c r="C17" s="618"/>
      <c r="D17" s="618"/>
      <c r="E17" s="618"/>
      <c r="F17" s="618"/>
      <c r="G17" s="618"/>
      <c r="H17" s="618"/>
      <c r="I17" s="618"/>
      <c r="J17" s="618"/>
      <c r="K17" s="618"/>
      <c r="L17" s="618"/>
      <c r="M17" s="618"/>
      <c r="N17" s="618"/>
      <c r="O17" s="618"/>
      <c r="P17" s="618"/>
      <c r="Q17" s="619"/>
      <c r="R17" s="620">
        <v>10152078</v>
      </c>
      <c r="S17" s="621"/>
      <c r="T17" s="621"/>
      <c r="U17" s="621"/>
      <c r="V17" s="621"/>
      <c r="W17" s="621"/>
      <c r="X17" s="621"/>
      <c r="Y17" s="622"/>
      <c r="Z17" s="673">
        <v>32</v>
      </c>
      <c r="AA17" s="673"/>
      <c r="AB17" s="673"/>
      <c r="AC17" s="673"/>
      <c r="AD17" s="674">
        <v>10152078</v>
      </c>
      <c r="AE17" s="674"/>
      <c r="AF17" s="674"/>
      <c r="AG17" s="674"/>
      <c r="AH17" s="674"/>
      <c r="AI17" s="674"/>
      <c r="AJ17" s="674"/>
      <c r="AK17" s="674"/>
      <c r="AL17" s="643">
        <v>61.3</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113</v>
      </c>
      <c r="BH17" s="621"/>
      <c r="BI17" s="621"/>
      <c r="BJ17" s="621"/>
      <c r="BK17" s="621"/>
      <c r="BL17" s="621"/>
      <c r="BM17" s="621"/>
      <c r="BN17" s="622"/>
      <c r="BO17" s="673" t="s">
        <v>113</v>
      </c>
      <c r="BP17" s="673"/>
      <c r="BQ17" s="673"/>
      <c r="BR17" s="673"/>
      <c r="BS17" s="626" t="s">
        <v>113</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4654087</v>
      </c>
      <c r="CS17" s="621"/>
      <c r="CT17" s="621"/>
      <c r="CU17" s="621"/>
      <c r="CV17" s="621"/>
      <c r="CW17" s="621"/>
      <c r="CX17" s="621"/>
      <c r="CY17" s="622"/>
      <c r="CZ17" s="673">
        <v>15.1</v>
      </c>
      <c r="DA17" s="673"/>
      <c r="DB17" s="673"/>
      <c r="DC17" s="673"/>
      <c r="DD17" s="626" t="s">
        <v>113</v>
      </c>
      <c r="DE17" s="621"/>
      <c r="DF17" s="621"/>
      <c r="DG17" s="621"/>
      <c r="DH17" s="621"/>
      <c r="DI17" s="621"/>
      <c r="DJ17" s="621"/>
      <c r="DK17" s="621"/>
      <c r="DL17" s="621"/>
      <c r="DM17" s="621"/>
      <c r="DN17" s="621"/>
      <c r="DO17" s="621"/>
      <c r="DP17" s="622"/>
      <c r="DQ17" s="626">
        <v>4438415</v>
      </c>
      <c r="DR17" s="621"/>
      <c r="DS17" s="621"/>
      <c r="DT17" s="621"/>
      <c r="DU17" s="621"/>
      <c r="DV17" s="621"/>
      <c r="DW17" s="621"/>
      <c r="DX17" s="621"/>
      <c r="DY17" s="621"/>
      <c r="DZ17" s="621"/>
      <c r="EA17" s="621"/>
      <c r="EB17" s="621"/>
      <c r="EC17" s="656"/>
    </row>
    <row r="18" spans="2:133" ht="11.25" customHeight="1" x14ac:dyDescent="0.15">
      <c r="B18" s="617" t="s">
        <v>251</v>
      </c>
      <c r="C18" s="618"/>
      <c r="D18" s="618"/>
      <c r="E18" s="618"/>
      <c r="F18" s="618"/>
      <c r="G18" s="618"/>
      <c r="H18" s="618"/>
      <c r="I18" s="618"/>
      <c r="J18" s="618"/>
      <c r="K18" s="618"/>
      <c r="L18" s="618"/>
      <c r="M18" s="618"/>
      <c r="N18" s="618"/>
      <c r="O18" s="618"/>
      <c r="P18" s="618"/>
      <c r="Q18" s="619"/>
      <c r="R18" s="620">
        <v>1183833</v>
      </c>
      <c r="S18" s="621"/>
      <c r="T18" s="621"/>
      <c r="U18" s="621"/>
      <c r="V18" s="621"/>
      <c r="W18" s="621"/>
      <c r="X18" s="621"/>
      <c r="Y18" s="622"/>
      <c r="Z18" s="673">
        <v>3.7</v>
      </c>
      <c r="AA18" s="673"/>
      <c r="AB18" s="673"/>
      <c r="AC18" s="673"/>
      <c r="AD18" s="674" t="s">
        <v>113</v>
      </c>
      <c r="AE18" s="674"/>
      <c r="AF18" s="674"/>
      <c r="AG18" s="674"/>
      <c r="AH18" s="674"/>
      <c r="AI18" s="674"/>
      <c r="AJ18" s="674"/>
      <c r="AK18" s="674"/>
      <c r="AL18" s="643" t="s">
        <v>113</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113</v>
      </c>
      <c r="BH18" s="621"/>
      <c r="BI18" s="621"/>
      <c r="BJ18" s="621"/>
      <c r="BK18" s="621"/>
      <c r="BL18" s="621"/>
      <c r="BM18" s="621"/>
      <c r="BN18" s="622"/>
      <c r="BO18" s="673" t="s">
        <v>113</v>
      </c>
      <c r="BP18" s="673"/>
      <c r="BQ18" s="673"/>
      <c r="BR18" s="673"/>
      <c r="BS18" s="626" t="s">
        <v>113</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113</v>
      </c>
      <c r="CS18" s="621"/>
      <c r="CT18" s="621"/>
      <c r="CU18" s="621"/>
      <c r="CV18" s="621"/>
      <c r="CW18" s="621"/>
      <c r="CX18" s="621"/>
      <c r="CY18" s="622"/>
      <c r="CZ18" s="673" t="s">
        <v>113</v>
      </c>
      <c r="DA18" s="673"/>
      <c r="DB18" s="673"/>
      <c r="DC18" s="673"/>
      <c r="DD18" s="626" t="s">
        <v>113</v>
      </c>
      <c r="DE18" s="621"/>
      <c r="DF18" s="621"/>
      <c r="DG18" s="621"/>
      <c r="DH18" s="621"/>
      <c r="DI18" s="621"/>
      <c r="DJ18" s="621"/>
      <c r="DK18" s="621"/>
      <c r="DL18" s="621"/>
      <c r="DM18" s="621"/>
      <c r="DN18" s="621"/>
      <c r="DO18" s="621"/>
      <c r="DP18" s="622"/>
      <c r="DQ18" s="626" t="s">
        <v>113</v>
      </c>
      <c r="DR18" s="621"/>
      <c r="DS18" s="621"/>
      <c r="DT18" s="621"/>
      <c r="DU18" s="621"/>
      <c r="DV18" s="621"/>
      <c r="DW18" s="621"/>
      <c r="DX18" s="621"/>
      <c r="DY18" s="621"/>
      <c r="DZ18" s="621"/>
      <c r="EA18" s="621"/>
      <c r="EB18" s="621"/>
      <c r="EC18" s="656"/>
    </row>
    <row r="19" spans="2:133" ht="11.25" customHeight="1" x14ac:dyDescent="0.15">
      <c r="B19" s="617" t="s">
        <v>254</v>
      </c>
      <c r="C19" s="618"/>
      <c r="D19" s="618"/>
      <c r="E19" s="618"/>
      <c r="F19" s="618"/>
      <c r="G19" s="618"/>
      <c r="H19" s="618"/>
      <c r="I19" s="618"/>
      <c r="J19" s="618"/>
      <c r="K19" s="618"/>
      <c r="L19" s="618"/>
      <c r="M19" s="618"/>
      <c r="N19" s="618"/>
      <c r="O19" s="618"/>
      <c r="P19" s="618"/>
      <c r="Q19" s="619"/>
      <c r="R19" s="620">
        <v>3946</v>
      </c>
      <c r="S19" s="621"/>
      <c r="T19" s="621"/>
      <c r="U19" s="621"/>
      <c r="V19" s="621"/>
      <c r="W19" s="621"/>
      <c r="X19" s="621"/>
      <c r="Y19" s="622"/>
      <c r="Z19" s="673">
        <v>0</v>
      </c>
      <c r="AA19" s="673"/>
      <c r="AB19" s="673"/>
      <c r="AC19" s="673"/>
      <c r="AD19" s="674" t="s">
        <v>113</v>
      </c>
      <c r="AE19" s="674"/>
      <c r="AF19" s="674"/>
      <c r="AG19" s="674"/>
      <c r="AH19" s="674"/>
      <c r="AI19" s="674"/>
      <c r="AJ19" s="674"/>
      <c r="AK19" s="674"/>
      <c r="AL19" s="643" t="s">
        <v>113</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83432</v>
      </c>
      <c r="BH19" s="621"/>
      <c r="BI19" s="621"/>
      <c r="BJ19" s="621"/>
      <c r="BK19" s="621"/>
      <c r="BL19" s="621"/>
      <c r="BM19" s="621"/>
      <c r="BN19" s="622"/>
      <c r="BO19" s="673">
        <v>1.6</v>
      </c>
      <c r="BP19" s="673"/>
      <c r="BQ19" s="673"/>
      <c r="BR19" s="673"/>
      <c r="BS19" s="626" t="s">
        <v>113</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113</v>
      </c>
      <c r="CS19" s="621"/>
      <c r="CT19" s="621"/>
      <c r="CU19" s="621"/>
      <c r="CV19" s="621"/>
      <c r="CW19" s="621"/>
      <c r="CX19" s="621"/>
      <c r="CY19" s="622"/>
      <c r="CZ19" s="673" t="s">
        <v>113</v>
      </c>
      <c r="DA19" s="673"/>
      <c r="DB19" s="673"/>
      <c r="DC19" s="673"/>
      <c r="DD19" s="626" t="s">
        <v>113</v>
      </c>
      <c r="DE19" s="621"/>
      <c r="DF19" s="621"/>
      <c r="DG19" s="621"/>
      <c r="DH19" s="621"/>
      <c r="DI19" s="621"/>
      <c r="DJ19" s="621"/>
      <c r="DK19" s="621"/>
      <c r="DL19" s="621"/>
      <c r="DM19" s="621"/>
      <c r="DN19" s="621"/>
      <c r="DO19" s="621"/>
      <c r="DP19" s="622"/>
      <c r="DQ19" s="626" t="s">
        <v>113</v>
      </c>
      <c r="DR19" s="621"/>
      <c r="DS19" s="621"/>
      <c r="DT19" s="621"/>
      <c r="DU19" s="621"/>
      <c r="DV19" s="621"/>
      <c r="DW19" s="621"/>
      <c r="DX19" s="621"/>
      <c r="DY19" s="621"/>
      <c r="DZ19" s="621"/>
      <c r="EA19" s="621"/>
      <c r="EB19" s="621"/>
      <c r="EC19" s="656"/>
    </row>
    <row r="20" spans="2:133" ht="11.25" customHeight="1" x14ac:dyDescent="0.15">
      <c r="B20" s="617" t="s">
        <v>257</v>
      </c>
      <c r="C20" s="618"/>
      <c r="D20" s="618"/>
      <c r="E20" s="618"/>
      <c r="F20" s="618"/>
      <c r="G20" s="618"/>
      <c r="H20" s="618"/>
      <c r="I20" s="618"/>
      <c r="J20" s="618"/>
      <c r="K20" s="618"/>
      <c r="L20" s="618"/>
      <c r="M20" s="618"/>
      <c r="N20" s="618"/>
      <c r="O20" s="618"/>
      <c r="P20" s="618"/>
      <c r="Q20" s="619"/>
      <c r="R20" s="620">
        <v>17731066</v>
      </c>
      <c r="S20" s="621"/>
      <c r="T20" s="621"/>
      <c r="U20" s="621"/>
      <c r="V20" s="621"/>
      <c r="W20" s="621"/>
      <c r="X20" s="621"/>
      <c r="Y20" s="622"/>
      <c r="Z20" s="673">
        <v>55.9</v>
      </c>
      <c r="AA20" s="673"/>
      <c r="AB20" s="673"/>
      <c r="AC20" s="673"/>
      <c r="AD20" s="674">
        <v>16460956</v>
      </c>
      <c r="AE20" s="674"/>
      <c r="AF20" s="674"/>
      <c r="AG20" s="674"/>
      <c r="AH20" s="674"/>
      <c r="AI20" s="674"/>
      <c r="AJ20" s="674"/>
      <c r="AK20" s="674"/>
      <c r="AL20" s="643">
        <v>99.4</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83432</v>
      </c>
      <c r="BH20" s="621"/>
      <c r="BI20" s="621"/>
      <c r="BJ20" s="621"/>
      <c r="BK20" s="621"/>
      <c r="BL20" s="621"/>
      <c r="BM20" s="621"/>
      <c r="BN20" s="622"/>
      <c r="BO20" s="673">
        <v>1.6</v>
      </c>
      <c r="BP20" s="673"/>
      <c r="BQ20" s="673"/>
      <c r="BR20" s="673"/>
      <c r="BS20" s="626" t="s">
        <v>113</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30919122</v>
      </c>
      <c r="CS20" s="621"/>
      <c r="CT20" s="621"/>
      <c r="CU20" s="621"/>
      <c r="CV20" s="621"/>
      <c r="CW20" s="621"/>
      <c r="CX20" s="621"/>
      <c r="CY20" s="622"/>
      <c r="CZ20" s="673">
        <v>100</v>
      </c>
      <c r="DA20" s="673"/>
      <c r="DB20" s="673"/>
      <c r="DC20" s="673"/>
      <c r="DD20" s="626">
        <v>4175008</v>
      </c>
      <c r="DE20" s="621"/>
      <c r="DF20" s="621"/>
      <c r="DG20" s="621"/>
      <c r="DH20" s="621"/>
      <c r="DI20" s="621"/>
      <c r="DJ20" s="621"/>
      <c r="DK20" s="621"/>
      <c r="DL20" s="621"/>
      <c r="DM20" s="621"/>
      <c r="DN20" s="621"/>
      <c r="DO20" s="621"/>
      <c r="DP20" s="622"/>
      <c r="DQ20" s="626">
        <v>18533503</v>
      </c>
      <c r="DR20" s="621"/>
      <c r="DS20" s="621"/>
      <c r="DT20" s="621"/>
      <c r="DU20" s="621"/>
      <c r="DV20" s="621"/>
      <c r="DW20" s="621"/>
      <c r="DX20" s="621"/>
      <c r="DY20" s="621"/>
      <c r="DZ20" s="621"/>
      <c r="EA20" s="621"/>
      <c r="EB20" s="621"/>
      <c r="EC20" s="656"/>
    </row>
    <row r="21" spans="2:133" ht="11.25" customHeight="1" x14ac:dyDescent="0.15">
      <c r="B21" s="617" t="s">
        <v>260</v>
      </c>
      <c r="C21" s="618"/>
      <c r="D21" s="618"/>
      <c r="E21" s="618"/>
      <c r="F21" s="618"/>
      <c r="G21" s="618"/>
      <c r="H21" s="618"/>
      <c r="I21" s="618"/>
      <c r="J21" s="618"/>
      <c r="K21" s="618"/>
      <c r="L21" s="618"/>
      <c r="M21" s="618"/>
      <c r="N21" s="618"/>
      <c r="O21" s="618"/>
      <c r="P21" s="618"/>
      <c r="Q21" s="619"/>
      <c r="R21" s="620">
        <v>8571</v>
      </c>
      <c r="S21" s="621"/>
      <c r="T21" s="621"/>
      <c r="U21" s="621"/>
      <c r="V21" s="621"/>
      <c r="W21" s="621"/>
      <c r="X21" s="621"/>
      <c r="Y21" s="622"/>
      <c r="Z21" s="673">
        <v>0</v>
      </c>
      <c r="AA21" s="673"/>
      <c r="AB21" s="673"/>
      <c r="AC21" s="673"/>
      <c r="AD21" s="674">
        <v>8571</v>
      </c>
      <c r="AE21" s="674"/>
      <c r="AF21" s="674"/>
      <c r="AG21" s="674"/>
      <c r="AH21" s="674"/>
      <c r="AI21" s="674"/>
      <c r="AJ21" s="674"/>
      <c r="AK21" s="674"/>
      <c r="AL21" s="643">
        <v>0.1</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v>1101</v>
      </c>
      <c r="BH21" s="621"/>
      <c r="BI21" s="621"/>
      <c r="BJ21" s="621"/>
      <c r="BK21" s="621"/>
      <c r="BL21" s="621"/>
      <c r="BM21" s="621"/>
      <c r="BN21" s="622"/>
      <c r="BO21" s="673">
        <v>0</v>
      </c>
      <c r="BP21" s="673"/>
      <c r="BQ21" s="673"/>
      <c r="BR21" s="673"/>
      <c r="BS21" s="626" t="s">
        <v>113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262</v>
      </c>
      <c r="C22" s="618"/>
      <c r="D22" s="618"/>
      <c r="E22" s="618"/>
      <c r="F22" s="618"/>
      <c r="G22" s="618"/>
      <c r="H22" s="618"/>
      <c r="I22" s="618"/>
      <c r="J22" s="618"/>
      <c r="K22" s="618"/>
      <c r="L22" s="618"/>
      <c r="M22" s="618"/>
      <c r="N22" s="618"/>
      <c r="O22" s="618"/>
      <c r="P22" s="618"/>
      <c r="Q22" s="619"/>
      <c r="R22" s="620">
        <v>107124</v>
      </c>
      <c r="S22" s="621"/>
      <c r="T22" s="621"/>
      <c r="U22" s="621"/>
      <c r="V22" s="621"/>
      <c r="W22" s="621"/>
      <c r="X22" s="621"/>
      <c r="Y22" s="622"/>
      <c r="Z22" s="673">
        <v>0.3</v>
      </c>
      <c r="AA22" s="673"/>
      <c r="AB22" s="673"/>
      <c r="AC22" s="673"/>
      <c r="AD22" s="674" t="s">
        <v>113</v>
      </c>
      <c r="AE22" s="674"/>
      <c r="AF22" s="674"/>
      <c r="AG22" s="674"/>
      <c r="AH22" s="674"/>
      <c r="AI22" s="674"/>
      <c r="AJ22" s="674"/>
      <c r="AK22" s="674"/>
      <c r="AL22" s="643" t="s">
        <v>113</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113</v>
      </c>
      <c r="BH22" s="621"/>
      <c r="BI22" s="621"/>
      <c r="BJ22" s="621"/>
      <c r="BK22" s="621"/>
      <c r="BL22" s="621"/>
      <c r="BM22" s="621"/>
      <c r="BN22" s="622"/>
      <c r="BO22" s="673" t="s">
        <v>113</v>
      </c>
      <c r="BP22" s="673"/>
      <c r="BQ22" s="673"/>
      <c r="BR22" s="673"/>
      <c r="BS22" s="626" t="s">
        <v>113</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265</v>
      </c>
      <c r="C23" s="618"/>
      <c r="D23" s="618"/>
      <c r="E23" s="618"/>
      <c r="F23" s="618"/>
      <c r="G23" s="618"/>
      <c r="H23" s="618"/>
      <c r="I23" s="618"/>
      <c r="J23" s="618"/>
      <c r="K23" s="618"/>
      <c r="L23" s="618"/>
      <c r="M23" s="618"/>
      <c r="N23" s="618"/>
      <c r="O23" s="618"/>
      <c r="P23" s="618"/>
      <c r="Q23" s="619"/>
      <c r="R23" s="620">
        <v>344939</v>
      </c>
      <c r="S23" s="621"/>
      <c r="T23" s="621"/>
      <c r="U23" s="621"/>
      <c r="V23" s="621"/>
      <c r="W23" s="621"/>
      <c r="X23" s="621"/>
      <c r="Y23" s="622"/>
      <c r="Z23" s="673">
        <v>1.1000000000000001</v>
      </c>
      <c r="AA23" s="673"/>
      <c r="AB23" s="673"/>
      <c r="AC23" s="673"/>
      <c r="AD23" s="674">
        <v>15404</v>
      </c>
      <c r="AE23" s="674"/>
      <c r="AF23" s="674"/>
      <c r="AG23" s="674"/>
      <c r="AH23" s="674"/>
      <c r="AI23" s="674"/>
      <c r="AJ23" s="674"/>
      <c r="AK23" s="674"/>
      <c r="AL23" s="643">
        <v>0.1</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v>82331</v>
      </c>
      <c r="BH23" s="621"/>
      <c r="BI23" s="621"/>
      <c r="BJ23" s="621"/>
      <c r="BK23" s="621"/>
      <c r="BL23" s="621"/>
      <c r="BM23" s="621"/>
      <c r="BN23" s="622"/>
      <c r="BO23" s="673">
        <v>1.6</v>
      </c>
      <c r="BP23" s="673"/>
      <c r="BQ23" s="673"/>
      <c r="BR23" s="673"/>
      <c r="BS23" s="626" t="s">
        <v>113</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15">
      <c r="B24" s="617" t="s">
        <v>272</v>
      </c>
      <c r="C24" s="618"/>
      <c r="D24" s="618"/>
      <c r="E24" s="618"/>
      <c r="F24" s="618"/>
      <c r="G24" s="618"/>
      <c r="H24" s="618"/>
      <c r="I24" s="618"/>
      <c r="J24" s="618"/>
      <c r="K24" s="618"/>
      <c r="L24" s="618"/>
      <c r="M24" s="618"/>
      <c r="N24" s="618"/>
      <c r="O24" s="618"/>
      <c r="P24" s="618"/>
      <c r="Q24" s="619"/>
      <c r="R24" s="620">
        <v>38521</v>
      </c>
      <c r="S24" s="621"/>
      <c r="T24" s="621"/>
      <c r="U24" s="621"/>
      <c r="V24" s="621"/>
      <c r="W24" s="621"/>
      <c r="X24" s="621"/>
      <c r="Y24" s="622"/>
      <c r="Z24" s="673">
        <v>0.1</v>
      </c>
      <c r="AA24" s="673"/>
      <c r="AB24" s="673"/>
      <c r="AC24" s="673"/>
      <c r="AD24" s="674">
        <v>13231</v>
      </c>
      <c r="AE24" s="674"/>
      <c r="AF24" s="674"/>
      <c r="AG24" s="674"/>
      <c r="AH24" s="674"/>
      <c r="AI24" s="674"/>
      <c r="AJ24" s="674"/>
      <c r="AK24" s="674"/>
      <c r="AL24" s="643">
        <v>0.1</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113</v>
      </c>
      <c r="BH24" s="621"/>
      <c r="BI24" s="621"/>
      <c r="BJ24" s="621"/>
      <c r="BK24" s="621"/>
      <c r="BL24" s="621"/>
      <c r="BM24" s="621"/>
      <c r="BN24" s="622"/>
      <c r="BO24" s="673" t="s">
        <v>113</v>
      </c>
      <c r="BP24" s="673"/>
      <c r="BQ24" s="673"/>
      <c r="BR24" s="673"/>
      <c r="BS24" s="626" t="s">
        <v>113</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16018638</v>
      </c>
      <c r="CS24" s="671"/>
      <c r="CT24" s="671"/>
      <c r="CU24" s="671"/>
      <c r="CV24" s="671"/>
      <c r="CW24" s="671"/>
      <c r="CX24" s="671"/>
      <c r="CY24" s="718"/>
      <c r="CZ24" s="722">
        <v>51.8</v>
      </c>
      <c r="DA24" s="723"/>
      <c r="DB24" s="723"/>
      <c r="DC24" s="724"/>
      <c r="DD24" s="717">
        <v>9817842</v>
      </c>
      <c r="DE24" s="671"/>
      <c r="DF24" s="671"/>
      <c r="DG24" s="671"/>
      <c r="DH24" s="671"/>
      <c r="DI24" s="671"/>
      <c r="DJ24" s="671"/>
      <c r="DK24" s="718"/>
      <c r="DL24" s="717">
        <v>9804817</v>
      </c>
      <c r="DM24" s="671"/>
      <c r="DN24" s="671"/>
      <c r="DO24" s="671"/>
      <c r="DP24" s="671"/>
      <c r="DQ24" s="671"/>
      <c r="DR24" s="671"/>
      <c r="DS24" s="671"/>
      <c r="DT24" s="671"/>
      <c r="DU24" s="671"/>
      <c r="DV24" s="718"/>
      <c r="DW24" s="719">
        <v>56.6</v>
      </c>
      <c r="DX24" s="688"/>
      <c r="DY24" s="688"/>
      <c r="DZ24" s="688"/>
      <c r="EA24" s="688"/>
      <c r="EB24" s="688"/>
      <c r="EC24" s="720"/>
    </row>
    <row r="25" spans="2:133" ht="11.25" customHeight="1" x14ac:dyDescent="0.15">
      <c r="B25" s="617" t="s">
        <v>275</v>
      </c>
      <c r="C25" s="618"/>
      <c r="D25" s="618"/>
      <c r="E25" s="618"/>
      <c r="F25" s="618"/>
      <c r="G25" s="618"/>
      <c r="H25" s="618"/>
      <c r="I25" s="618"/>
      <c r="J25" s="618"/>
      <c r="K25" s="618"/>
      <c r="L25" s="618"/>
      <c r="M25" s="618"/>
      <c r="N25" s="618"/>
      <c r="O25" s="618"/>
      <c r="P25" s="618"/>
      <c r="Q25" s="619"/>
      <c r="R25" s="620">
        <v>5515754</v>
      </c>
      <c r="S25" s="621"/>
      <c r="T25" s="621"/>
      <c r="U25" s="621"/>
      <c r="V25" s="621"/>
      <c r="W25" s="621"/>
      <c r="X25" s="621"/>
      <c r="Y25" s="622"/>
      <c r="Z25" s="673">
        <v>17.399999999999999</v>
      </c>
      <c r="AA25" s="673"/>
      <c r="AB25" s="673"/>
      <c r="AC25" s="673"/>
      <c r="AD25" s="674" t="s">
        <v>113</v>
      </c>
      <c r="AE25" s="674"/>
      <c r="AF25" s="674"/>
      <c r="AG25" s="674"/>
      <c r="AH25" s="674"/>
      <c r="AI25" s="674"/>
      <c r="AJ25" s="674"/>
      <c r="AK25" s="674"/>
      <c r="AL25" s="643" t="s">
        <v>113</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113</v>
      </c>
      <c r="BH25" s="621"/>
      <c r="BI25" s="621"/>
      <c r="BJ25" s="621"/>
      <c r="BK25" s="621"/>
      <c r="BL25" s="621"/>
      <c r="BM25" s="621"/>
      <c r="BN25" s="622"/>
      <c r="BO25" s="673" t="s">
        <v>113</v>
      </c>
      <c r="BP25" s="673"/>
      <c r="BQ25" s="673"/>
      <c r="BR25" s="673"/>
      <c r="BS25" s="626" t="s">
        <v>113</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3386341</v>
      </c>
      <c r="CS25" s="639"/>
      <c r="CT25" s="639"/>
      <c r="CU25" s="639"/>
      <c r="CV25" s="639"/>
      <c r="CW25" s="639"/>
      <c r="CX25" s="639"/>
      <c r="CY25" s="640"/>
      <c r="CZ25" s="623">
        <v>11</v>
      </c>
      <c r="DA25" s="641"/>
      <c r="DB25" s="641"/>
      <c r="DC25" s="642"/>
      <c r="DD25" s="626">
        <v>3293407</v>
      </c>
      <c r="DE25" s="639"/>
      <c r="DF25" s="639"/>
      <c r="DG25" s="639"/>
      <c r="DH25" s="639"/>
      <c r="DI25" s="639"/>
      <c r="DJ25" s="639"/>
      <c r="DK25" s="640"/>
      <c r="DL25" s="626">
        <v>3282710</v>
      </c>
      <c r="DM25" s="639"/>
      <c r="DN25" s="639"/>
      <c r="DO25" s="639"/>
      <c r="DP25" s="639"/>
      <c r="DQ25" s="639"/>
      <c r="DR25" s="639"/>
      <c r="DS25" s="639"/>
      <c r="DT25" s="639"/>
      <c r="DU25" s="639"/>
      <c r="DV25" s="640"/>
      <c r="DW25" s="643">
        <v>19</v>
      </c>
      <c r="DX25" s="644"/>
      <c r="DY25" s="644"/>
      <c r="DZ25" s="644"/>
      <c r="EA25" s="644"/>
      <c r="EB25" s="644"/>
      <c r="EC25" s="645"/>
    </row>
    <row r="26" spans="2:133" ht="11.25" customHeight="1" x14ac:dyDescent="0.15">
      <c r="B26" s="714" t="s">
        <v>278</v>
      </c>
      <c r="C26" s="715"/>
      <c r="D26" s="715"/>
      <c r="E26" s="715"/>
      <c r="F26" s="715"/>
      <c r="G26" s="715"/>
      <c r="H26" s="715"/>
      <c r="I26" s="715"/>
      <c r="J26" s="715"/>
      <c r="K26" s="715"/>
      <c r="L26" s="715"/>
      <c r="M26" s="715"/>
      <c r="N26" s="715"/>
      <c r="O26" s="715"/>
      <c r="P26" s="715"/>
      <c r="Q26" s="716"/>
      <c r="R26" s="620" t="s">
        <v>113</v>
      </c>
      <c r="S26" s="621"/>
      <c r="T26" s="621"/>
      <c r="U26" s="621"/>
      <c r="V26" s="621"/>
      <c r="W26" s="621"/>
      <c r="X26" s="621"/>
      <c r="Y26" s="622"/>
      <c r="Z26" s="673" t="s">
        <v>113</v>
      </c>
      <c r="AA26" s="673"/>
      <c r="AB26" s="673"/>
      <c r="AC26" s="673"/>
      <c r="AD26" s="674" t="s">
        <v>113</v>
      </c>
      <c r="AE26" s="674"/>
      <c r="AF26" s="674"/>
      <c r="AG26" s="674"/>
      <c r="AH26" s="674"/>
      <c r="AI26" s="674"/>
      <c r="AJ26" s="674"/>
      <c r="AK26" s="674"/>
      <c r="AL26" s="643" t="s">
        <v>113</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113</v>
      </c>
      <c r="BH26" s="621"/>
      <c r="BI26" s="621"/>
      <c r="BJ26" s="621"/>
      <c r="BK26" s="621"/>
      <c r="BL26" s="621"/>
      <c r="BM26" s="621"/>
      <c r="BN26" s="622"/>
      <c r="BO26" s="673" t="s">
        <v>113</v>
      </c>
      <c r="BP26" s="673"/>
      <c r="BQ26" s="673"/>
      <c r="BR26" s="673"/>
      <c r="BS26" s="626" t="s">
        <v>113</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2169360</v>
      </c>
      <c r="CS26" s="621"/>
      <c r="CT26" s="621"/>
      <c r="CU26" s="621"/>
      <c r="CV26" s="621"/>
      <c r="CW26" s="621"/>
      <c r="CX26" s="621"/>
      <c r="CY26" s="622"/>
      <c r="CZ26" s="623">
        <v>7</v>
      </c>
      <c r="DA26" s="641"/>
      <c r="DB26" s="641"/>
      <c r="DC26" s="642"/>
      <c r="DD26" s="626">
        <v>2096706</v>
      </c>
      <c r="DE26" s="621"/>
      <c r="DF26" s="621"/>
      <c r="DG26" s="621"/>
      <c r="DH26" s="621"/>
      <c r="DI26" s="621"/>
      <c r="DJ26" s="621"/>
      <c r="DK26" s="622"/>
      <c r="DL26" s="626" t="s">
        <v>217</v>
      </c>
      <c r="DM26" s="621"/>
      <c r="DN26" s="621"/>
      <c r="DO26" s="621"/>
      <c r="DP26" s="621"/>
      <c r="DQ26" s="621"/>
      <c r="DR26" s="621"/>
      <c r="DS26" s="621"/>
      <c r="DT26" s="621"/>
      <c r="DU26" s="621"/>
      <c r="DV26" s="622"/>
      <c r="DW26" s="643" t="s">
        <v>217</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2157799</v>
      </c>
      <c r="S27" s="621"/>
      <c r="T27" s="621"/>
      <c r="U27" s="621"/>
      <c r="V27" s="621"/>
      <c r="W27" s="621"/>
      <c r="X27" s="621"/>
      <c r="Y27" s="622"/>
      <c r="Z27" s="673">
        <v>6.8</v>
      </c>
      <c r="AA27" s="673"/>
      <c r="AB27" s="673"/>
      <c r="AC27" s="673"/>
      <c r="AD27" s="674" t="s">
        <v>113</v>
      </c>
      <c r="AE27" s="674"/>
      <c r="AF27" s="674"/>
      <c r="AG27" s="674"/>
      <c r="AH27" s="674"/>
      <c r="AI27" s="674"/>
      <c r="AJ27" s="674"/>
      <c r="AK27" s="674"/>
      <c r="AL27" s="643" t="s">
        <v>113</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5148059</v>
      </c>
      <c r="BH27" s="621"/>
      <c r="BI27" s="621"/>
      <c r="BJ27" s="621"/>
      <c r="BK27" s="621"/>
      <c r="BL27" s="621"/>
      <c r="BM27" s="621"/>
      <c r="BN27" s="622"/>
      <c r="BO27" s="673">
        <v>100</v>
      </c>
      <c r="BP27" s="673"/>
      <c r="BQ27" s="673"/>
      <c r="BR27" s="673"/>
      <c r="BS27" s="626">
        <v>338468</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7978210</v>
      </c>
      <c r="CS27" s="639"/>
      <c r="CT27" s="639"/>
      <c r="CU27" s="639"/>
      <c r="CV27" s="639"/>
      <c r="CW27" s="639"/>
      <c r="CX27" s="639"/>
      <c r="CY27" s="640"/>
      <c r="CZ27" s="623">
        <v>25.8</v>
      </c>
      <c r="DA27" s="641"/>
      <c r="DB27" s="641"/>
      <c r="DC27" s="642"/>
      <c r="DD27" s="626">
        <v>2086020</v>
      </c>
      <c r="DE27" s="639"/>
      <c r="DF27" s="639"/>
      <c r="DG27" s="639"/>
      <c r="DH27" s="639"/>
      <c r="DI27" s="639"/>
      <c r="DJ27" s="639"/>
      <c r="DK27" s="640"/>
      <c r="DL27" s="626">
        <v>2083692</v>
      </c>
      <c r="DM27" s="639"/>
      <c r="DN27" s="639"/>
      <c r="DO27" s="639"/>
      <c r="DP27" s="639"/>
      <c r="DQ27" s="639"/>
      <c r="DR27" s="639"/>
      <c r="DS27" s="639"/>
      <c r="DT27" s="639"/>
      <c r="DU27" s="639"/>
      <c r="DV27" s="640"/>
      <c r="DW27" s="643">
        <v>12</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120753</v>
      </c>
      <c r="S28" s="621"/>
      <c r="T28" s="621"/>
      <c r="U28" s="621"/>
      <c r="V28" s="621"/>
      <c r="W28" s="621"/>
      <c r="X28" s="621"/>
      <c r="Y28" s="622"/>
      <c r="Z28" s="673">
        <v>0.4</v>
      </c>
      <c r="AA28" s="673"/>
      <c r="AB28" s="673"/>
      <c r="AC28" s="673"/>
      <c r="AD28" s="674">
        <v>29175</v>
      </c>
      <c r="AE28" s="674"/>
      <c r="AF28" s="674"/>
      <c r="AG28" s="674"/>
      <c r="AH28" s="674"/>
      <c r="AI28" s="674"/>
      <c r="AJ28" s="674"/>
      <c r="AK28" s="674"/>
      <c r="AL28" s="643">
        <v>0.2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4654087</v>
      </c>
      <c r="CS28" s="621"/>
      <c r="CT28" s="621"/>
      <c r="CU28" s="621"/>
      <c r="CV28" s="621"/>
      <c r="CW28" s="621"/>
      <c r="CX28" s="621"/>
      <c r="CY28" s="622"/>
      <c r="CZ28" s="623">
        <v>15.1</v>
      </c>
      <c r="DA28" s="641"/>
      <c r="DB28" s="641"/>
      <c r="DC28" s="642"/>
      <c r="DD28" s="626">
        <v>4438415</v>
      </c>
      <c r="DE28" s="621"/>
      <c r="DF28" s="621"/>
      <c r="DG28" s="621"/>
      <c r="DH28" s="621"/>
      <c r="DI28" s="621"/>
      <c r="DJ28" s="621"/>
      <c r="DK28" s="622"/>
      <c r="DL28" s="626">
        <v>4438415</v>
      </c>
      <c r="DM28" s="621"/>
      <c r="DN28" s="621"/>
      <c r="DO28" s="621"/>
      <c r="DP28" s="621"/>
      <c r="DQ28" s="621"/>
      <c r="DR28" s="621"/>
      <c r="DS28" s="621"/>
      <c r="DT28" s="621"/>
      <c r="DU28" s="621"/>
      <c r="DV28" s="622"/>
      <c r="DW28" s="643">
        <v>25.6</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155917</v>
      </c>
      <c r="S29" s="621"/>
      <c r="T29" s="621"/>
      <c r="U29" s="621"/>
      <c r="V29" s="621"/>
      <c r="W29" s="621"/>
      <c r="X29" s="621"/>
      <c r="Y29" s="622"/>
      <c r="Z29" s="673">
        <v>0.5</v>
      </c>
      <c r="AA29" s="673"/>
      <c r="AB29" s="673"/>
      <c r="AC29" s="673"/>
      <c r="AD29" s="674" t="s">
        <v>113</v>
      </c>
      <c r="AE29" s="674"/>
      <c r="AF29" s="674"/>
      <c r="AG29" s="674"/>
      <c r="AH29" s="674"/>
      <c r="AI29" s="674"/>
      <c r="AJ29" s="674"/>
      <c r="AK29" s="674"/>
      <c r="AL29" s="643" t="s">
        <v>113</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58</v>
      </c>
      <c r="CG29" s="654"/>
      <c r="CH29" s="654"/>
      <c r="CI29" s="654"/>
      <c r="CJ29" s="654"/>
      <c r="CK29" s="654"/>
      <c r="CL29" s="654"/>
      <c r="CM29" s="654"/>
      <c r="CN29" s="654"/>
      <c r="CO29" s="654"/>
      <c r="CP29" s="654"/>
      <c r="CQ29" s="655"/>
      <c r="CR29" s="620">
        <v>4653528</v>
      </c>
      <c r="CS29" s="639"/>
      <c r="CT29" s="639"/>
      <c r="CU29" s="639"/>
      <c r="CV29" s="639"/>
      <c r="CW29" s="639"/>
      <c r="CX29" s="639"/>
      <c r="CY29" s="640"/>
      <c r="CZ29" s="623">
        <v>15.1</v>
      </c>
      <c r="DA29" s="641"/>
      <c r="DB29" s="641"/>
      <c r="DC29" s="642"/>
      <c r="DD29" s="626">
        <v>4437856</v>
      </c>
      <c r="DE29" s="639"/>
      <c r="DF29" s="639"/>
      <c r="DG29" s="639"/>
      <c r="DH29" s="639"/>
      <c r="DI29" s="639"/>
      <c r="DJ29" s="639"/>
      <c r="DK29" s="640"/>
      <c r="DL29" s="626">
        <v>4437856</v>
      </c>
      <c r="DM29" s="639"/>
      <c r="DN29" s="639"/>
      <c r="DO29" s="639"/>
      <c r="DP29" s="639"/>
      <c r="DQ29" s="639"/>
      <c r="DR29" s="639"/>
      <c r="DS29" s="639"/>
      <c r="DT29" s="639"/>
      <c r="DU29" s="639"/>
      <c r="DV29" s="640"/>
      <c r="DW29" s="643">
        <v>25.6</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915658</v>
      </c>
      <c r="S30" s="621"/>
      <c r="T30" s="621"/>
      <c r="U30" s="621"/>
      <c r="V30" s="621"/>
      <c r="W30" s="621"/>
      <c r="X30" s="621"/>
      <c r="Y30" s="622"/>
      <c r="Z30" s="673">
        <v>2.9</v>
      </c>
      <c r="AA30" s="673"/>
      <c r="AB30" s="673"/>
      <c r="AC30" s="673"/>
      <c r="AD30" s="674" t="s">
        <v>113</v>
      </c>
      <c r="AE30" s="674"/>
      <c r="AF30" s="674"/>
      <c r="AG30" s="674"/>
      <c r="AH30" s="674"/>
      <c r="AI30" s="674"/>
      <c r="AJ30" s="674"/>
      <c r="AK30" s="674"/>
      <c r="AL30" s="643" t="s">
        <v>113</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98.2</v>
      </c>
      <c r="BH30" s="687"/>
      <c r="BI30" s="687"/>
      <c r="BJ30" s="687"/>
      <c r="BK30" s="687"/>
      <c r="BL30" s="687"/>
      <c r="BM30" s="688">
        <v>92.4</v>
      </c>
      <c r="BN30" s="687"/>
      <c r="BO30" s="687"/>
      <c r="BP30" s="687"/>
      <c r="BQ30" s="689"/>
      <c r="BR30" s="686">
        <v>98.1</v>
      </c>
      <c r="BS30" s="687"/>
      <c r="BT30" s="687"/>
      <c r="BU30" s="687"/>
      <c r="BV30" s="687"/>
      <c r="BW30" s="687"/>
      <c r="BX30" s="688">
        <v>91.6</v>
      </c>
      <c r="BY30" s="687"/>
      <c r="BZ30" s="687"/>
      <c r="CA30" s="687"/>
      <c r="CB30" s="689"/>
      <c r="CD30" s="692"/>
      <c r="CE30" s="693"/>
      <c r="CF30" s="657" t="s">
        <v>293</v>
      </c>
      <c r="CG30" s="654"/>
      <c r="CH30" s="654"/>
      <c r="CI30" s="654"/>
      <c r="CJ30" s="654"/>
      <c r="CK30" s="654"/>
      <c r="CL30" s="654"/>
      <c r="CM30" s="654"/>
      <c r="CN30" s="654"/>
      <c r="CO30" s="654"/>
      <c r="CP30" s="654"/>
      <c r="CQ30" s="655"/>
      <c r="CR30" s="620">
        <v>4252235</v>
      </c>
      <c r="CS30" s="621"/>
      <c r="CT30" s="621"/>
      <c r="CU30" s="621"/>
      <c r="CV30" s="621"/>
      <c r="CW30" s="621"/>
      <c r="CX30" s="621"/>
      <c r="CY30" s="622"/>
      <c r="CZ30" s="623">
        <v>13.8</v>
      </c>
      <c r="DA30" s="641"/>
      <c r="DB30" s="641"/>
      <c r="DC30" s="642"/>
      <c r="DD30" s="626">
        <v>4036563</v>
      </c>
      <c r="DE30" s="621"/>
      <c r="DF30" s="621"/>
      <c r="DG30" s="621"/>
      <c r="DH30" s="621"/>
      <c r="DI30" s="621"/>
      <c r="DJ30" s="621"/>
      <c r="DK30" s="622"/>
      <c r="DL30" s="626">
        <v>4036563</v>
      </c>
      <c r="DM30" s="621"/>
      <c r="DN30" s="621"/>
      <c r="DO30" s="621"/>
      <c r="DP30" s="621"/>
      <c r="DQ30" s="621"/>
      <c r="DR30" s="621"/>
      <c r="DS30" s="621"/>
      <c r="DT30" s="621"/>
      <c r="DU30" s="621"/>
      <c r="DV30" s="622"/>
      <c r="DW30" s="643">
        <v>23.3</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110400</v>
      </c>
      <c r="S31" s="621"/>
      <c r="T31" s="621"/>
      <c r="U31" s="621"/>
      <c r="V31" s="621"/>
      <c r="W31" s="621"/>
      <c r="X31" s="621"/>
      <c r="Y31" s="622"/>
      <c r="Z31" s="673">
        <v>0.3</v>
      </c>
      <c r="AA31" s="673"/>
      <c r="AB31" s="673"/>
      <c r="AC31" s="673"/>
      <c r="AD31" s="674" t="s">
        <v>113</v>
      </c>
      <c r="AE31" s="674"/>
      <c r="AF31" s="674"/>
      <c r="AG31" s="674"/>
      <c r="AH31" s="674"/>
      <c r="AI31" s="674"/>
      <c r="AJ31" s="674"/>
      <c r="AK31" s="674"/>
      <c r="AL31" s="643" t="s">
        <v>113</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98.6</v>
      </c>
      <c r="BH31" s="639"/>
      <c r="BI31" s="639"/>
      <c r="BJ31" s="639"/>
      <c r="BK31" s="639"/>
      <c r="BL31" s="639"/>
      <c r="BM31" s="675">
        <v>93.7</v>
      </c>
      <c r="BN31" s="685"/>
      <c r="BO31" s="685"/>
      <c r="BP31" s="685"/>
      <c r="BQ31" s="649"/>
      <c r="BR31" s="684">
        <v>98.6</v>
      </c>
      <c r="BS31" s="639"/>
      <c r="BT31" s="639"/>
      <c r="BU31" s="639"/>
      <c r="BV31" s="639"/>
      <c r="BW31" s="639"/>
      <c r="BX31" s="675">
        <v>93.1</v>
      </c>
      <c r="BY31" s="685"/>
      <c r="BZ31" s="685"/>
      <c r="CA31" s="685"/>
      <c r="CB31" s="649"/>
      <c r="CD31" s="692"/>
      <c r="CE31" s="693"/>
      <c r="CF31" s="657" t="s">
        <v>297</v>
      </c>
      <c r="CG31" s="654"/>
      <c r="CH31" s="654"/>
      <c r="CI31" s="654"/>
      <c r="CJ31" s="654"/>
      <c r="CK31" s="654"/>
      <c r="CL31" s="654"/>
      <c r="CM31" s="654"/>
      <c r="CN31" s="654"/>
      <c r="CO31" s="654"/>
      <c r="CP31" s="654"/>
      <c r="CQ31" s="655"/>
      <c r="CR31" s="620">
        <v>401293</v>
      </c>
      <c r="CS31" s="639"/>
      <c r="CT31" s="639"/>
      <c r="CU31" s="639"/>
      <c r="CV31" s="639"/>
      <c r="CW31" s="639"/>
      <c r="CX31" s="639"/>
      <c r="CY31" s="640"/>
      <c r="CZ31" s="623">
        <v>1.3</v>
      </c>
      <c r="DA31" s="641"/>
      <c r="DB31" s="641"/>
      <c r="DC31" s="642"/>
      <c r="DD31" s="626">
        <v>401293</v>
      </c>
      <c r="DE31" s="639"/>
      <c r="DF31" s="639"/>
      <c r="DG31" s="639"/>
      <c r="DH31" s="639"/>
      <c r="DI31" s="639"/>
      <c r="DJ31" s="639"/>
      <c r="DK31" s="640"/>
      <c r="DL31" s="626">
        <v>401293</v>
      </c>
      <c r="DM31" s="639"/>
      <c r="DN31" s="639"/>
      <c r="DO31" s="639"/>
      <c r="DP31" s="639"/>
      <c r="DQ31" s="639"/>
      <c r="DR31" s="639"/>
      <c r="DS31" s="639"/>
      <c r="DT31" s="639"/>
      <c r="DU31" s="639"/>
      <c r="DV31" s="640"/>
      <c r="DW31" s="643">
        <v>2.2999999999999998</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415613</v>
      </c>
      <c r="S32" s="621"/>
      <c r="T32" s="621"/>
      <c r="U32" s="621"/>
      <c r="V32" s="621"/>
      <c r="W32" s="621"/>
      <c r="X32" s="621"/>
      <c r="Y32" s="622"/>
      <c r="Z32" s="673">
        <v>1.3</v>
      </c>
      <c r="AA32" s="673"/>
      <c r="AB32" s="673"/>
      <c r="AC32" s="673"/>
      <c r="AD32" s="674">
        <v>33003</v>
      </c>
      <c r="AE32" s="674"/>
      <c r="AF32" s="674"/>
      <c r="AG32" s="674"/>
      <c r="AH32" s="674"/>
      <c r="AI32" s="674"/>
      <c r="AJ32" s="674"/>
      <c r="AK32" s="674"/>
      <c r="AL32" s="643">
        <v>0.2</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97.6</v>
      </c>
      <c r="BH32" s="605"/>
      <c r="BI32" s="605"/>
      <c r="BJ32" s="605"/>
      <c r="BK32" s="605"/>
      <c r="BL32" s="605"/>
      <c r="BM32" s="668">
        <v>89.6</v>
      </c>
      <c r="BN32" s="605"/>
      <c r="BO32" s="605"/>
      <c r="BP32" s="605"/>
      <c r="BQ32" s="662"/>
      <c r="BR32" s="683">
        <v>97.3</v>
      </c>
      <c r="BS32" s="605"/>
      <c r="BT32" s="605"/>
      <c r="BU32" s="605"/>
      <c r="BV32" s="605"/>
      <c r="BW32" s="605"/>
      <c r="BX32" s="668">
        <v>88.5</v>
      </c>
      <c r="BY32" s="605"/>
      <c r="BZ32" s="605"/>
      <c r="CA32" s="605"/>
      <c r="CB32" s="662"/>
      <c r="CD32" s="694"/>
      <c r="CE32" s="695"/>
      <c r="CF32" s="657" t="s">
        <v>300</v>
      </c>
      <c r="CG32" s="654"/>
      <c r="CH32" s="654"/>
      <c r="CI32" s="654"/>
      <c r="CJ32" s="654"/>
      <c r="CK32" s="654"/>
      <c r="CL32" s="654"/>
      <c r="CM32" s="654"/>
      <c r="CN32" s="654"/>
      <c r="CO32" s="654"/>
      <c r="CP32" s="654"/>
      <c r="CQ32" s="655"/>
      <c r="CR32" s="620">
        <v>559</v>
      </c>
      <c r="CS32" s="621"/>
      <c r="CT32" s="621"/>
      <c r="CU32" s="621"/>
      <c r="CV32" s="621"/>
      <c r="CW32" s="621"/>
      <c r="CX32" s="621"/>
      <c r="CY32" s="622"/>
      <c r="CZ32" s="623">
        <v>0</v>
      </c>
      <c r="DA32" s="641"/>
      <c r="DB32" s="641"/>
      <c r="DC32" s="642"/>
      <c r="DD32" s="626">
        <v>559</v>
      </c>
      <c r="DE32" s="621"/>
      <c r="DF32" s="621"/>
      <c r="DG32" s="621"/>
      <c r="DH32" s="621"/>
      <c r="DI32" s="621"/>
      <c r="DJ32" s="621"/>
      <c r="DK32" s="622"/>
      <c r="DL32" s="626">
        <v>559</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4094264</v>
      </c>
      <c r="S33" s="621"/>
      <c r="T33" s="621"/>
      <c r="U33" s="621"/>
      <c r="V33" s="621"/>
      <c r="W33" s="621"/>
      <c r="X33" s="621"/>
      <c r="Y33" s="622"/>
      <c r="Z33" s="673">
        <v>12.9</v>
      </c>
      <c r="AA33" s="673"/>
      <c r="AB33" s="673"/>
      <c r="AC33" s="673"/>
      <c r="AD33" s="674" t="s">
        <v>113</v>
      </c>
      <c r="AE33" s="674"/>
      <c r="AF33" s="674"/>
      <c r="AG33" s="674"/>
      <c r="AH33" s="674"/>
      <c r="AI33" s="674"/>
      <c r="AJ33" s="674"/>
      <c r="AK33" s="674"/>
      <c r="AL33" s="643" t="s">
        <v>113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10725476</v>
      </c>
      <c r="CS33" s="639"/>
      <c r="CT33" s="639"/>
      <c r="CU33" s="639"/>
      <c r="CV33" s="639"/>
      <c r="CW33" s="639"/>
      <c r="CX33" s="639"/>
      <c r="CY33" s="640"/>
      <c r="CZ33" s="623">
        <v>34.700000000000003</v>
      </c>
      <c r="DA33" s="641"/>
      <c r="DB33" s="641"/>
      <c r="DC33" s="642"/>
      <c r="DD33" s="626">
        <v>8487873</v>
      </c>
      <c r="DE33" s="639"/>
      <c r="DF33" s="639"/>
      <c r="DG33" s="639"/>
      <c r="DH33" s="639"/>
      <c r="DI33" s="639"/>
      <c r="DJ33" s="639"/>
      <c r="DK33" s="640"/>
      <c r="DL33" s="626">
        <v>7102952</v>
      </c>
      <c r="DM33" s="639"/>
      <c r="DN33" s="639"/>
      <c r="DO33" s="639"/>
      <c r="DP33" s="639"/>
      <c r="DQ33" s="639"/>
      <c r="DR33" s="639"/>
      <c r="DS33" s="639"/>
      <c r="DT33" s="639"/>
      <c r="DU33" s="639"/>
      <c r="DV33" s="640"/>
      <c r="DW33" s="643">
        <v>41</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113</v>
      </c>
      <c r="S34" s="621"/>
      <c r="T34" s="621"/>
      <c r="U34" s="621"/>
      <c r="V34" s="621"/>
      <c r="W34" s="621"/>
      <c r="X34" s="621"/>
      <c r="Y34" s="622"/>
      <c r="Z34" s="673" t="s">
        <v>113</v>
      </c>
      <c r="AA34" s="673"/>
      <c r="AB34" s="673"/>
      <c r="AC34" s="673"/>
      <c r="AD34" s="674" t="s">
        <v>113</v>
      </c>
      <c r="AE34" s="674"/>
      <c r="AF34" s="674"/>
      <c r="AG34" s="674"/>
      <c r="AH34" s="674"/>
      <c r="AI34" s="674"/>
      <c r="AJ34" s="674"/>
      <c r="AK34" s="674"/>
      <c r="AL34" s="643" t="s">
        <v>113</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3273233</v>
      </c>
      <c r="CS34" s="621"/>
      <c r="CT34" s="621"/>
      <c r="CU34" s="621"/>
      <c r="CV34" s="621"/>
      <c r="CW34" s="621"/>
      <c r="CX34" s="621"/>
      <c r="CY34" s="622"/>
      <c r="CZ34" s="623">
        <v>10.6</v>
      </c>
      <c r="DA34" s="641"/>
      <c r="DB34" s="641"/>
      <c r="DC34" s="642"/>
      <c r="DD34" s="626">
        <v>2532923</v>
      </c>
      <c r="DE34" s="621"/>
      <c r="DF34" s="621"/>
      <c r="DG34" s="621"/>
      <c r="DH34" s="621"/>
      <c r="DI34" s="621"/>
      <c r="DJ34" s="621"/>
      <c r="DK34" s="622"/>
      <c r="DL34" s="626">
        <v>2070038</v>
      </c>
      <c r="DM34" s="621"/>
      <c r="DN34" s="621"/>
      <c r="DO34" s="621"/>
      <c r="DP34" s="621"/>
      <c r="DQ34" s="621"/>
      <c r="DR34" s="621"/>
      <c r="DS34" s="621"/>
      <c r="DT34" s="621"/>
      <c r="DU34" s="621"/>
      <c r="DV34" s="622"/>
      <c r="DW34" s="643">
        <v>12</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v>749064</v>
      </c>
      <c r="S35" s="621"/>
      <c r="T35" s="621"/>
      <c r="U35" s="621"/>
      <c r="V35" s="621"/>
      <c r="W35" s="621"/>
      <c r="X35" s="621"/>
      <c r="Y35" s="622"/>
      <c r="Z35" s="673">
        <v>2.4</v>
      </c>
      <c r="AA35" s="673"/>
      <c r="AB35" s="673"/>
      <c r="AC35" s="673"/>
      <c r="AD35" s="674" t="s">
        <v>113</v>
      </c>
      <c r="AE35" s="674"/>
      <c r="AF35" s="674"/>
      <c r="AG35" s="674"/>
      <c r="AH35" s="674"/>
      <c r="AI35" s="674"/>
      <c r="AJ35" s="674"/>
      <c r="AK35" s="674"/>
      <c r="AL35" s="643" t="s">
        <v>113</v>
      </c>
      <c r="AM35" s="675"/>
      <c r="AN35" s="675"/>
      <c r="AO35" s="676"/>
      <c r="AP35" s="188"/>
      <c r="AQ35" s="677" t="s">
        <v>308</v>
      </c>
      <c r="AR35" s="678"/>
      <c r="AS35" s="678"/>
      <c r="AT35" s="678"/>
      <c r="AU35" s="678"/>
      <c r="AV35" s="678"/>
      <c r="AW35" s="678"/>
      <c r="AX35" s="678"/>
      <c r="AY35" s="679"/>
      <c r="AZ35" s="670">
        <v>3873883</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277115</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618599</v>
      </c>
      <c r="CS35" s="639"/>
      <c r="CT35" s="639"/>
      <c r="CU35" s="639"/>
      <c r="CV35" s="639"/>
      <c r="CW35" s="639"/>
      <c r="CX35" s="639"/>
      <c r="CY35" s="640"/>
      <c r="CZ35" s="623">
        <v>2</v>
      </c>
      <c r="DA35" s="641"/>
      <c r="DB35" s="641"/>
      <c r="DC35" s="642"/>
      <c r="DD35" s="626">
        <v>533308</v>
      </c>
      <c r="DE35" s="639"/>
      <c r="DF35" s="639"/>
      <c r="DG35" s="639"/>
      <c r="DH35" s="639"/>
      <c r="DI35" s="639"/>
      <c r="DJ35" s="639"/>
      <c r="DK35" s="640"/>
      <c r="DL35" s="626">
        <v>505843</v>
      </c>
      <c r="DM35" s="639"/>
      <c r="DN35" s="639"/>
      <c r="DO35" s="639"/>
      <c r="DP35" s="639"/>
      <c r="DQ35" s="639"/>
      <c r="DR35" s="639"/>
      <c r="DS35" s="639"/>
      <c r="DT35" s="639"/>
      <c r="DU35" s="639"/>
      <c r="DV35" s="640"/>
      <c r="DW35" s="643">
        <v>2.9</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31716379</v>
      </c>
      <c r="S36" s="661"/>
      <c r="T36" s="661"/>
      <c r="U36" s="661"/>
      <c r="V36" s="661"/>
      <c r="W36" s="661"/>
      <c r="X36" s="661"/>
      <c r="Y36" s="664"/>
      <c r="Z36" s="665">
        <v>100</v>
      </c>
      <c r="AA36" s="665"/>
      <c r="AB36" s="665"/>
      <c r="AC36" s="665"/>
      <c r="AD36" s="666">
        <v>16560340</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935733</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112091</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3941647</v>
      </c>
      <c r="CS36" s="621"/>
      <c r="CT36" s="621"/>
      <c r="CU36" s="621"/>
      <c r="CV36" s="621"/>
      <c r="CW36" s="621"/>
      <c r="CX36" s="621"/>
      <c r="CY36" s="622"/>
      <c r="CZ36" s="623">
        <v>12.7</v>
      </c>
      <c r="DA36" s="641"/>
      <c r="DB36" s="641"/>
      <c r="DC36" s="642"/>
      <c r="DD36" s="626">
        <v>3164430</v>
      </c>
      <c r="DE36" s="621"/>
      <c r="DF36" s="621"/>
      <c r="DG36" s="621"/>
      <c r="DH36" s="621"/>
      <c r="DI36" s="621"/>
      <c r="DJ36" s="621"/>
      <c r="DK36" s="622"/>
      <c r="DL36" s="626">
        <v>2722579</v>
      </c>
      <c r="DM36" s="621"/>
      <c r="DN36" s="621"/>
      <c r="DO36" s="621"/>
      <c r="DP36" s="621"/>
      <c r="DQ36" s="621"/>
      <c r="DR36" s="621"/>
      <c r="DS36" s="621"/>
      <c r="DT36" s="621"/>
      <c r="DU36" s="621"/>
      <c r="DV36" s="622"/>
      <c r="DW36" s="643">
        <v>15.7</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v>383045</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10295</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1772435</v>
      </c>
      <c r="CS37" s="639"/>
      <c r="CT37" s="639"/>
      <c r="CU37" s="639"/>
      <c r="CV37" s="639"/>
      <c r="CW37" s="639"/>
      <c r="CX37" s="639"/>
      <c r="CY37" s="640"/>
      <c r="CZ37" s="623">
        <v>5.7</v>
      </c>
      <c r="DA37" s="641"/>
      <c r="DB37" s="641"/>
      <c r="DC37" s="642"/>
      <c r="DD37" s="626">
        <v>1772435</v>
      </c>
      <c r="DE37" s="639"/>
      <c r="DF37" s="639"/>
      <c r="DG37" s="639"/>
      <c r="DH37" s="639"/>
      <c r="DI37" s="639"/>
      <c r="DJ37" s="639"/>
      <c r="DK37" s="640"/>
      <c r="DL37" s="626">
        <v>1769015</v>
      </c>
      <c r="DM37" s="639"/>
      <c r="DN37" s="639"/>
      <c r="DO37" s="639"/>
      <c r="DP37" s="639"/>
      <c r="DQ37" s="639"/>
      <c r="DR37" s="639"/>
      <c r="DS37" s="639"/>
      <c r="DT37" s="639"/>
      <c r="DU37" s="639"/>
      <c r="DV37" s="640"/>
      <c r="DW37" s="643">
        <v>10.199999999999999</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v>56238</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17353</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2482387</v>
      </c>
      <c r="CS38" s="621"/>
      <c r="CT38" s="621"/>
      <c r="CU38" s="621"/>
      <c r="CV38" s="621"/>
      <c r="CW38" s="621"/>
      <c r="CX38" s="621"/>
      <c r="CY38" s="622"/>
      <c r="CZ38" s="623">
        <v>8</v>
      </c>
      <c r="DA38" s="641"/>
      <c r="DB38" s="641"/>
      <c r="DC38" s="642"/>
      <c r="DD38" s="626">
        <v>1969049</v>
      </c>
      <c r="DE38" s="621"/>
      <c r="DF38" s="621"/>
      <c r="DG38" s="621"/>
      <c r="DH38" s="621"/>
      <c r="DI38" s="621"/>
      <c r="DJ38" s="621"/>
      <c r="DK38" s="622"/>
      <c r="DL38" s="626">
        <v>1804492</v>
      </c>
      <c r="DM38" s="621"/>
      <c r="DN38" s="621"/>
      <c r="DO38" s="621"/>
      <c r="DP38" s="621"/>
      <c r="DQ38" s="621"/>
      <c r="DR38" s="621"/>
      <c r="DS38" s="621"/>
      <c r="DT38" s="621"/>
      <c r="DU38" s="621"/>
      <c r="DV38" s="622"/>
      <c r="DW38" s="643">
        <v>10.4</v>
      </c>
      <c r="DX38" s="644"/>
      <c r="DY38" s="644"/>
      <c r="DZ38" s="644"/>
      <c r="EA38" s="644"/>
      <c r="EB38" s="644"/>
      <c r="EC38" s="645"/>
    </row>
    <row r="39" spans="2:133" ht="11.25" customHeight="1" x14ac:dyDescent="0.15">
      <c r="AQ39" s="646" t="s">
        <v>321</v>
      </c>
      <c r="AR39" s="647"/>
      <c r="AS39" s="647"/>
      <c r="AT39" s="647"/>
      <c r="AU39" s="647"/>
      <c r="AV39" s="647"/>
      <c r="AW39" s="647"/>
      <c r="AX39" s="647"/>
      <c r="AY39" s="648"/>
      <c r="AZ39" s="620">
        <v>16480</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93</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74429</v>
      </c>
      <c r="CS39" s="639"/>
      <c r="CT39" s="639"/>
      <c r="CU39" s="639"/>
      <c r="CV39" s="639"/>
      <c r="CW39" s="639"/>
      <c r="CX39" s="639"/>
      <c r="CY39" s="640"/>
      <c r="CZ39" s="623">
        <v>0.2</v>
      </c>
      <c r="DA39" s="641"/>
      <c r="DB39" s="641"/>
      <c r="DC39" s="642"/>
      <c r="DD39" s="626" t="s">
        <v>325</v>
      </c>
      <c r="DE39" s="639"/>
      <c r="DF39" s="639"/>
      <c r="DG39" s="639"/>
      <c r="DH39" s="639"/>
      <c r="DI39" s="639"/>
      <c r="DJ39" s="639"/>
      <c r="DK39" s="640"/>
      <c r="DL39" s="626" t="s">
        <v>325</v>
      </c>
      <c r="DM39" s="639"/>
      <c r="DN39" s="639"/>
      <c r="DO39" s="639"/>
      <c r="DP39" s="639"/>
      <c r="DQ39" s="639"/>
      <c r="DR39" s="639"/>
      <c r="DS39" s="639"/>
      <c r="DT39" s="639"/>
      <c r="DU39" s="639"/>
      <c r="DV39" s="640"/>
      <c r="DW39" s="643" t="s">
        <v>325</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860459</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138</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335181</v>
      </c>
      <c r="CS40" s="621"/>
      <c r="CT40" s="621"/>
      <c r="CU40" s="621"/>
      <c r="CV40" s="621"/>
      <c r="CW40" s="621"/>
      <c r="CX40" s="621"/>
      <c r="CY40" s="622"/>
      <c r="CZ40" s="623">
        <v>1.1000000000000001</v>
      </c>
      <c r="DA40" s="641"/>
      <c r="DB40" s="641"/>
      <c r="DC40" s="642"/>
      <c r="DD40" s="626">
        <v>288163</v>
      </c>
      <c r="DE40" s="621"/>
      <c r="DF40" s="621"/>
      <c r="DG40" s="621"/>
      <c r="DH40" s="621"/>
      <c r="DI40" s="621"/>
      <c r="DJ40" s="621"/>
      <c r="DK40" s="622"/>
      <c r="DL40" s="626" t="s">
        <v>325</v>
      </c>
      <c r="DM40" s="621"/>
      <c r="DN40" s="621"/>
      <c r="DO40" s="621"/>
      <c r="DP40" s="621"/>
      <c r="DQ40" s="621"/>
      <c r="DR40" s="621"/>
      <c r="DS40" s="621"/>
      <c r="DT40" s="621"/>
      <c r="DU40" s="621"/>
      <c r="DV40" s="622"/>
      <c r="DW40" s="643" t="s">
        <v>325</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1621928</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262</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4175008</v>
      </c>
      <c r="CS42" s="621"/>
      <c r="CT42" s="621"/>
      <c r="CU42" s="621"/>
      <c r="CV42" s="621"/>
      <c r="CW42" s="621"/>
      <c r="CX42" s="621"/>
      <c r="CY42" s="622"/>
      <c r="CZ42" s="623">
        <v>13.5</v>
      </c>
      <c r="DA42" s="624"/>
      <c r="DB42" s="624"/>
      <c r="DC42" s="625"/>
      <c r="DD42" s="626">
        <v>227788</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125216</v>
      </c>
      <c r="CS43" s="639"/>
      <c r="CT43" s="639"/>
      <c r="CU43" s="639"/>
      <c r="CV43" s="639"/>
      <c r="CW43" s="639"/>
      <c r="CX43" s="639"/>
      <c r="CY43" s="640"/>
      <c r="CZ43" s="623">
        <v>0.4</v>
      </c>
      <c r="DA43" s="641"/>
      <c r="DB43" s="641"/>
      <c r="DC43" s="642"/>
      <c r="DD43" s="626">
        <v>125216</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289</v>
      </c>
      <c r="CE44" s="634"/>
      <c r="CF44" s="617" t="s">
        <v>338</v>
      </c>
      <c r="CG44" s="618"/>
      <c r="CH44" s="618"/>
      <c r="CI44" s="618"/>
      <c r="CJ44" s="618"/>
      <c r="CK44" s="618"/>
      <c r="CL44" s="618"/>
      <c r="CM44" s="618"/>
      <c r="CN44" s="618"/>
      <c r="CO44" s="618"/>
      <c r="CP44" s="618"/>
      <c r="CQ44" s="619"/>
      <c r="CR44" s="620">
        <v>4175008</v>
      </c>
      <c r="CS44" s="621"/>
      <c r="CT44" s="621"/>
      <c r="CU44" s="621"/>
      <c r="CV44" s="621"/>
      <c r="CW44" s="621"/>
      <c r="CX44" s="621"/>
      <c r="CY44" s="622"/>
      <c r="CZ44" s="623">
        <v>13.5</v>
      </c>
      <c r="DA44" s="624"/>
      <c r="DB44" s="624"/>
      <c r="DC44" s="625"/>
      <c r="DD44" s="626">
        <v>227788</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1138608</v>
      </c>
      <c r="CS45" s="639"/>
      <c r="CT45" s="639"/>
      <c r="CU45" s="639"/>
      <c r="CV45" s="639"/>
      <c r="CW45" s="639"/>
      <c r="CX45" s="639"/>
      <c r="CY45" s="640"/>
      <c r="CZ45" s="623">
        <v>3.7</v>
      </c>
      <c r="DA45" s="641"/>
      <c r="DB45" s="641"/>
      <c r="DC45" s="642"/>
      <c r="DD45" s="626">
        <v>18190</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2886736</v>
      </c>
      <c r="CS46" s="621"/>
      <c r="CT46" s="621"/>
      <c r="CU46" s="621"/>
      <c r="CV46" s="621"/>
      <c r="CW46" s="621"/>
      <c r="CX46" s="621"/>
      <c r="CY46" s="622"/>
      <c r="CZ46" s="623">
        <v>9.3000000000000007</v>
      </c>
      <c r="DA46" s="624"/>
      <c r="DB46" s="624"/>
      <c r="DC46" s="625"/>
      <c r="DD46" s="626">
        <v>201934</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t="s">
        <v>113</v>
      </c>
      <c r="CS47" s="639"/>
      <c r="CT47" s="639"/>
      <c r="CU47" s="639"/>
      <c r="CV47" s="639"/>
      <c r="CW47" s="639"/>
      <c r="CX47" s="639"/>
      <c r="CY47" s="640"/>
      <c r="CZ47" s="623" t="s">
        <v>113</v>
      </c>
      <c r="DA47" s="641"/>
      <c r="DB47" s="641"/>
      <c r="DC47" s="642"/>
      <c r="DD47" s="626" t="s">
        <v>113</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113</v>
      </c>
      <c r="CS48" s="621"/>
      <c r="CT48" s="621"/>
      <c r="CU48" s="621"/>
      <c r="CV48" s="621"/>
      <c r="CW48" s="621"/>
      <c r="CX48" s="621"/>
      <c r="CY48" s="622"/>
      <c r="CZ48" s="623" t="s">
        <v>113</v>
      </c>
      <c r="DA48" s="624"/>
      <c r="DB48" s="624"/>
      <c r="DC48" s="625"/>
      <c r="DD48" s="626" t="s">
        <v>113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30919122</v>
      </c>
      <c r="CS49" s="605"/>
      <c r="CT49" s="605"/>
      <c r="CU49" s="605"/>
      <c r="CV49" s="605"/>
      <c r="CW49" s="605"/>
      <c r="CX49" s="605"/>
      <c r="CY49" s="606"/>
      <c r="CZ49" s="607">
        <v>100</v>
      </c>
      <c r="DA49" s="608"/>
      <c r="DB49" s="608"/>
      <c r="DC49" s="609"/>
      <c r="DD49" s="610">
        <v>18533503</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election activeCell="B32" sqref="B32:P32"/>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366</v>
      </c>
      <c r="C7" s="1080"/>
      <c r="D7" s="1080"/>
      <c r="E7" s="1080"/>
      <c r="F7" s="1080"/>
      <c r="G7" s="1080"/>
      <c r="H7" s="1080"/>
      <c r="I7" s="1080"/>
      <c r="J7" s="1080"/>
      <c r="K7" s="1080"/>
      <c r="L7" s="1080"/>
      <c r="M7" s="1080"/>
      <c r="N7" s="1080"/>
      <c r="O7" s="1080"/>
      <c r="P7" s="1081"/>
      <c r="Q7" s="1133">
        <v>31696</v>
      </c>
      <c r="R7" s="1134"/>
      <c r="S7" s="1134"/>
      <c r="T7" s="1134"/>
      <c r="U7" s="1134"/>
      <c r="V7" s="1134">
        <v>30921</v>
      </c>
      <c r="W7" s="1134"/>
      <c r="X7" s="1134"/>
      <c r="Y7" s="1134"/>
      <c r="Z7" s="1134"/>
      <c r="AA7" s="1134">
        <v>775</v>
      </c>
      <c r="AB7" s="1134"/>
      <c r="AC7" s="1134"/>
      <c r="AD7" s="1134"/>
      <c r="AE7" s="1135"/>
      <c r="AF7" s="1136">
        <v>722</v>
      </c>
      <c r="AG7" s="1137"/>
      <c r="AH7" s="1137"/>
      <c r="AI7" s="1137"/>
      <c r="AJ7" s="1138"/>
      <c r="AK7" s="1120">
        <v>916</v>
      </c>
      <c r="AL7" s="1121"/>
      <c r="AM7" s="1121"/>
      <c r="AN7" s="1121"/>
      <c r="AO7" s="1121"/>
      <c r="AP7" s="1121">
        <v>52193</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566</v>
      </c>
      <c r="BT7" s="1125"/>
      <c r="BU7" s="1125"/>
      <c r="BV7" s="1125"/>
      <c r="BW7" s="1125"/>
      <c r="BX7" s="1125"/>
      <c r="BY7" s="1125"/>
      <c r="BZ7" s="1125"/>
      <c r="CA7" s="1125"/>
      <c r="CB7" s="1125"/>
      <c r="CC7" s="1125"/>
      <c r="CD7" s="1125"/>
      <c r="CE7" s="1125"/>
      <c r="CF7" s="1125"/>
      <c r="CG7" s="1126"/>
      <c r="CH7" s="1117">
        <v>4</v>
      </c>
      <c r="CI7" s="1118"/>
      <c r="CJ7" s="1118"/>
      <c r="CK7" s="1118"/>
      <c r="CL7" s="1119"/>
      <c r="CM7" s="1117">
        <v>74</v>
      </c>
      <c r="CN7" s="1118"/>
      <c r="CO7" s="1118"/>
      <c r="CP7" s="1118"/>
      <c r="CQ7" s="1119"/>
      <c r="CR7" s="1117">
        <v>29</v>
      </c>
      <c r="CS7" s="1118"/>
      <c r="CT7" s="1118"/>
      <c r="CU7" s="1118"/>
      <c r="CV7" s="1119"/>
      <c r="CW7" s="1117">
        <v>3</v>
      </c>
      <c r="CX7" s="1118"/>
      <c r="CY7" s="1118"/>
      <c r="CZ7" s="1118"/>
      <c r="DA7" s="1119"/>
      <c r="DB7" s="1117">
        <v>0</v>
      </c>
      <c r="DC7" s="1118"/>
      <c r="DD7" s="1118"/>
      <c r="DE7" s="1118"/>
      <c r="DF7" s="1119"/>
      <c r="DG7" s="1117">
        <v>0</v>
      </c>
      <c r="DH7" s="1118"/>
      <c r="DI7" s="1118"/>
      <c r="DJ7" s="1118"/>
      <c r="DK7" s="1119"/>
      <c r="DL7" s="1117">
        <v>0</v>
      </c>
      <c r="DM7" s="1118"/>
      <c r="DN7" s="1118"/>
      <c r="DO7" s="1118"/>
      <c r="DP7" s="1119"/>
      <c r="DQ7" s="1117">
        <v>0</v>
      </c>
      <c r="DR7" s="1118"/>
      <c r="DS7" s="1118"/>
      <c r="DT7" s="1118"/>
      <c r="DU7" s="1119"/>
      <c r="DV7" s="1144" t="s">
        <v>567</v>
      </c>
      <c r="DW7" s="1145"/>
      <c r="DX7" s="1145"/>
      <c r="DY7" s="1145"/>
      <c r="DZ7" s="1146"/>
      <c r="EA7" s="207"/>
    </row>
    <row r="8" spans="1:131" s="208" customFormat="1" ht="26.25" customHeight="1" x14ac:dyDescent="0.15">
      <c r="A8" s="214">
        <v>2</v>
      </c>
      <c r="B8" s="1066" t="s">
        <v>367</v>
      </c>
      <c r="C8" s="1067"/>
      <c r="D8" s="1067"/>
      <c r="E8" s="1067"/>
      <c r="F8" s="1067"/>
      <c r="G8" s="1067"/>
      <c r="H8" s="1067"/>
      <c r="I8" s="1067"/>
      <c r="J8" s="1067"/>
      <c r="K8" s="1067"/>
      <c r="L8" s="1067"/>
      <c r="M8" s="1067"/>
      <c r="N8" s="1067"/>
      <c r="O8" s="1067"/>
      <c r="P8" s="1068"/>
      <c r="Q8" s="1072">
        <v>115</v>
      </c>
      <c r="R8" s="1073"/>
      <c r="S8" s="1073"/>
      <c r="T8" s="1073"/>
      <c r="U8" s="1073"/>
      <c r="V8" s="1073">
        <v>93</v>
      </c>
      <c r="W8" s="1073"/>
      <c r="X8" s="1073"/>
      <c r="Y8" s="1073"/>
      <c r="Z8" s="1073"/>
      <c r="AA8" s="1073">
        <v>22</v>
      </c>
      <c r="AB8" s="1073"/>
      <c r="AC8" s="1073"/>
      <c r="AD8" s="1073"/>
      <c r="AE8" s="1074"/>
      <c r="AF8" s="1048">
        <v>22</v>
      </c>
      <c r="AG8" s="1049"/>
      <c r="AH8" s="1049"/>
      <c r="AI8" s="1049"/>
      <c r="AJ8" s="1050"/>
      <c r="AK8" s="1115">
        <v>94</v>
      </c>
      <c r="AL8" s="1116"/>
      <c r="AM8" s="1116"/>
      <c r="AN8" s="1116"/>
      <c r="AO8" s="1116"/>
      <c r="AP8" s="1116" t="s">
        <v>557</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568</v>
      </c>
      <c r="BT8" s="1044"/>
      <c r="BU8" s="1044"/>
      <c r="BV8" s="1044"/>
      <c r="BW8" s="1044"/>
      <c r="BX8" s="1044"/>
      <c r="BY8" s="1044"/>
      <c r="BZ8" s="1044"/>
      <c r="CA8" s="1044"/>
      <c r="CB8" s="1044"/>
      <c r="CC8" s="1044"/>
      <c r="CD8" s="1044"/>
      <c r="CE8" s="1044"/>
      <c r="CF8" s="1044"/>
      <c r="CG8" s="1045"/>
      <c r="CH8" s="1018">
        <v>3</v>
      </c>
      <c r="CI8" s="1019"/>
      <c r="CJ8" s="1019"/>
      <c r="CK8" s="1019"/>
      <c r="CL8" s="1020"/>
      <c r="CM8" s="1018">
        <v>36</v>
      </c>
      <c r="CN8" s="1019"/>
      <c r="CO8" s="1019"/>
      <c r="CP8" s="1019"/>
      <c r="CQ8" s="1020"/>
      <c r="CR8" s="1018">
        <v>14</v>
      </c>
      <c r="CS8" s="1019"/>
      <c r="CT8" s="1019"/>
      <c r="CU8" s="1019"/>
      <c r="CV8" s="1020"/>
      <c r="CW8" s="1018">
        <v>0</v>
      </c>
      <c r="CX8" s="1019"/>
      <c r="CY8" s="1019"/>
      <c r="CZ8" s="1019"/>
      <c r="DA8" s="1020"/>
      <c r="DB8" s="1018">
        <v>0</v>
      </c>
      <c r="DC8" s="1019"/>
      <c r="DD8" s="1019"/>
      <c r="DE8" s="1019"/>
      <c r="DF8" s="1020"/>
      <c r="DG8" s="1018">
        <v>0</v>
      </c>
      <c r="DH8" s="1019"/>
      <c r="DI8" s="1019"/>
      <c r="DJ8" s="1019"/>
      <c r="DK8" s="1020"/>
      <c r="DL8" s="1018">
        <v>0</v>
      </c>
      <c r="DM8" s="1019"/>
      <c r="DN8" s="1019"/>
      <c r="DO8" s="1019"/>
      <c r="DP8" s="1020"/>
      <c r="DQ8" s="1018">
        <v>0</v>
      </c>
      <c r="DR8" s="1019"/>
      <c r="DS8" s="1019"/>
      <c r="DT8" s="1019"/>
      <c r="DU8" s="1020"/>
      <c r="DV8" s="1021" t="s">
        <v>569</v>
      </c>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369</v>
      </c>
      <c r="B23" s="973" t="s">
        <v>370</v>
      </c>
      <c r="C23" s="974"/>
      <c r="D23" s="974"/>
      <c r="E23" s="974"/>
      <c r="F23" s="974"/>
      <c r="G23" s="974"/>
      <c r="H23" s="974"/>
      <c r="I23" s="974"/>
      <c r="J23" s="974"/>
      <c r="K23" s="974"/>
      <c r="L23" s="974"/>
      <c r="M23" s="974"/>
      <c r="N23" s="974"/>
      <c r="O23" s="974"/>
      <c r="P23" s="975"/>
      <c r="Q23" s="1097">
        <v>31716</v>
      </c>
      <c r="R23" s="1098"/>
      <c r="S23" s="1098"/>
      <c r="T23" s="1098"/>
      <c r="U23" s="1098"/>
      <c r="V23" s="1098">
        <v>30919</v>
      </c>
      <c r="W23" s="1098"/>
      <c r="X23" s="1098"/>
      <c r="Y23" s="1098"/>
      <c r="Z23" s="1098"/>
      <c r="AA23" s="1098">
        <v>797</v>
      </c>
      <c r="AB23" s="1098"/>
      <c r="AC23" s="1098"/>
      <c r="AD23" s="1098"/>
      <c r="AE23" s="1099"/>
      <c r="AF23" s="1100">
        <v>744</v>
      </c>
      <c r="AG23" s="1098"/>
      <c r="AH23" s="1098"/>
      <c r="AI23" s="1098"/>
      <c r="AJ23" s="1101"/>
      <c r="AK23" s="1102"/>
      <c r="AL23" s="1103"/>
      <c r="AM23" s="1103"/>
      <c r="AN23" s="1103"/>
      <c r="AO23" s="1103"/>
      <c r="AP23" s="1098">
        <v>52193</v>
      </c>
      <c r="AQ23" s="1098"/>
      <c r="AR23" s="1098"/>
      <c r="AS23" s="1098"/>
      <c r="AT23" s="1098"/>
      <c r="AU23" s="1104"/>
      <c r="AV23" s="1104"/>
      <c r="AW23" s="1104"/>
      <c r="AX23" s="1104"/>
      <c r="AY23" s="1105"/>
      <c r="AZ23" s="1094" t="s">
        <v>113</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371</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372</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349</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88" t="s">
        <v>376</v>
      </c>
      <c r="AG26" s="1037"/>
      <c r="AH26" s="1037"/>
      <c r="AI26" s="1037"/>
      <c r="AJ26" s="1089"/>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381</v>
      </c>
      <c r="C28" s="1080"/>
      <c r="D28" s="1080"/>
      <c r="E28" s="1080"/>
      <c r="F28" s="1080"/>
      <c r="G28" s="1080"/>
      <c r="H28" s="1080"/>
      <c r="I28" s="1080"/>
      <c r="J28" s="1080"/>
      <c r="K28" s="1080"/>
      <c r="L28" s="1080"/>
      <c r="M28" s="1080"/>
      <c r="N28" s="1080"/>
      <c r="O28" s="1080"/>
      <c r="P28" s="1081"/>
      <c r="Q28" s="1082">
        <v>8798</v>
      </c>
      <c r="R28" s="1083"/>
      <c r="S28" s="1083"/>
      <c r="T28" s="1083"/>
      <c r="U28" s="1083"/>
      <c r="V28" s="1083">
        <v>8521</v>
      </c>
      <c r="W28" s="1083"/>
      <c r="X28" s="1083"/>
      <c r="Y28" s="1083"/>
      <c r="Z28" s="1083"/>
      <c r="AA28" s="1083">
        <v>277</v>
      </c>
      <c r="AB28" s="1083"/>
      <c r="AC28" s="1083"/>
      <c r="AD28" s="1083"/>
      <c r="AE28" s="1084"/>
      <c r="AF28" s="1085">
        <v>277</v>
      </c>
      <c r="AG28" s="1083"/>
      <c r="AH28" s="1083"/>
      <c r="AI28" s="1083"/>
      <c r="AJ28" s="1086"/>
      <c r="AK28" s="1087">
        <v>1009</v>
      </c>
      <c r="AL28" s="1075"/>
      <c r="AM28" s="1075"/>
      <c r="AN28" s="1075"/>
      <c r="AO28" s="1075"/>
      <c r="AP28" s="1075" t="s">
        <v>557</v>
      </c>
      <c r="AQ28" s="1075"/>
      <c r="AR28" s="1075"/>
      <c r="AS28" s="1075"/>
      <c r="AT28" s="1075"/>
      <c r="AU28" s="1075" t="s">
        <v>557</v>
      </c>
      <c r="AV28" s="1075"/>
      <c r="AW28" s="1075"/>
      <c r="AX28" s="1075"/>
      <c r="AY28" s="1075"/>
      <c r="AZ28" s="1076" t="s">
        <v>562</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382</v>
      </c>
      <c r="C29" s="1067"/>
      <c r="D29" s="1067"/>
      <c r="E29" s="1067"/>
      <c r="F29" s="1067"/>
      <c r="G29" s="1067"/>
      <c r="H29" s="1067"/>
      <c r="I29" s="1067"/>
      <c r="J29" s="1067"/>
      <c r="K29" s="1067"/>
      <c r="L29" s="1067"/>
      <c r="M29" s="1067"/>
      <c r="N29" s="1067"/>
      <c r="O29" s="1067"/>
      <c r="P29" s="1068"/>
      <c r="Q29" s="1072">
        <v>221</v>
      </c>
      <c r="R29" s="1073"/>
      <c r="S29" s="1073"/>
      <c r="T29" s="1073"/>
      <c r="U29" s="1073"/>
      <c r="V29" s="1073">
        <v>171</v>
      </c>
      <c r="W29" s="1073"/>
      <c r="X29" s="1073"/>
      <c r="Y29" s="1073"/>
      <c r="Z29" s="1073"/>
      <c r="AA29" s="1073">
        <v>50</v>
      </c>
      <c r="AB29" s="1073"/>
      <c r="AC29" s="1073"/>
      <c r="AD29" s="1073"/>
      <c r="AE29" s="1074"/>
      <c r="AF29" s="1048">
        <v>50</v>
      </c>
      <c r="AG29" s="1049"/>
      <c r="AH29" s="1049"/>
      <c r="AI29" s="1049"/>
      <c r="AJ29" s="1050"/>
      <c r="AK29" s="1009">
        <v>55</v>
      </c>
      <c r="AL29" s="1000"/>
      <c r="AM29" s="1000"/>
      <c r="AN29" s="1000"/>
      <c r="AO29" s="1000"/>
      <c r="AP29" s="1000" t="s">
        <v>557</v>
      </c>
      <c r="AQ29" s="1000"/>
      <c r="AR29" s="1000"/>
      <c r="AS29" s="1000"/>
      <c r="AT29" s="1000"/>
      <c r="AU29" s="1000" t="s">
        <v>557</v>
      </c>
      <c r="AV29" s="1000"/>
      <c r="AW29" s="1000"/>
      <c r="AX29" s="1000"/>
      <c r="AY29" s="1000"/>
      <c r="AZ29" s="1071" t="s">
        <v>561</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383</v>
      </c>
      <c r="C30" s="1067"/>
      <c r="D30" s="1067"/>
      <c r="E30" s="1067"/>
      <c r="F30" s="1067"/>
      <c r="G30" s="1067"/>
      <c r="H30" s="1067"/>
      <c r="I30" s="1067"/>
      <c r="J30" s="1067"/>
      <c r="K30" s="1067"/>
      <c r="L30" s="1067"/>
      <c r="M30" s="1067"/>
      <c r="N30" s="1067"/>
      <c r="O30" s="1067"/>
      <c r="P30" s="1068"/>
      <c r="Q30" s="1072">
        <v>46</v>
      </c>
      <c r="R30" s="1073"/>
      <c r="S30" s="1073"/>
      <c r="T30" s="1073"/>
      <c r="U30" s="1073"/>
      <c r="V30" s="1073">
        <v>37</v>
      </c>
      <c r="W30" s="1073"/>
      <c r="X30" s="1073"/>
      <c r="Y30" s="1073"/>
      <c r="Z30" s="1073"/>
      <c r="AA30" s="1073">
        <v>9</v>
      </c>
      <c r="AB30" s="1073"/>
      <c r="AC30" s="1073"/>
      <c r="AD30" s="1073"/>
      <c r="AE30" s="1074"/>
      <c r="AF30" s="1048">
        <v>9</v>
      </c>
      <c r="AG30" s="1049"/>
      <c r="AH30" s="1049"/>
      <c r="AI30" s="1049"/>
      <c r="AJ30" s="1050"/>
      <c r="AK30" s="1009">
        <v>21</v>
      </c>
      <c r="AL30" s="1000"/>
      <c r="AM30" s="1000"/>
      <c r="AN30" s="1000"/>
      <c r="AO30" s="1000"/>
      <c r="AP30" s="1000" t="s">
        <v>558</v>
      </c>
      <c r="AQ30" s="1000"/>
      <c r="AR30" s="1000"/>
      <c r="AS30" s="1000"/>
      <c r="AT30" s="1000"/>
      <c r="AU30" s="1000" t="s">
        <v>559</v>
      </c>
      <c r="AV30" s="1000"/>
      <c r="AW30" s="1000"/>
      <c r="AX30" s="1000"/>
      <c r="AY30" s="1000"/>
      <c r="AZ30" s="1071" t="s">
        <v>561</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384</v>
      </c>
      <c r="C31" s="1067"/>
      <c r="D31" s="1067"/>
      <c r="E31" s="1067"/>
      <c r="F31" s="1067"/>
      <c r="G31" s="1067"/>
      <c r="H31" s="1067"/>
      <c r="I31" s="1067"/>
      <c r="J31" s="1067"/>
      <c r="K31" s="1067"/>
      <c r="L31" s="1067"/>
      <c r="M31" s="1067"/>
      <c r="N31" s="1067"/>
      <c r="O31" s="1067"/>
      <c r="P31" s="1068"/>
      <c r="Q31" s="1072">
        <v>6430</v>
      </c>
      <c r="R31" s="1073"/>
      <c r="S31" s="1073"/>
      <c r="T31" s="1073"/>
      <c r="U31" s="1073"/>
      <c r="V31" s="1073">
        <v>6190</v>
      </c>
      <c r="W31" s="1073"/>
      <c r="X31" s="1073"/>
      <c r="Y31" s="1073"/>
      <c r="Z31" s="1073"/>
      <c r="AA31" s="1073">
        <v>240</v>
      </c>
      <c r="AB31" s="1073"/>
      <c r="AC31" s="1073"/>
      <c r="AD31" s="1073"/>
      <c r="AE31" s="1074"/>
      <c r="AF31" s="1048">
        <v>240</v>
      </c>
      <c r="AG31" s="1049"/>
      <c r="AH31" s="1049"/>
      <c r="AI31" s="1049"/>
      <c r="AJ31" s="1050"/>
      <c r="AK31" s="1009">
        <v>1082</v>
      </c>
      <c r="AL31" s="1000"/>
      <c r="AM31" s="1000"/>
      <c r="AN31" s="1000"/>
      <c r="AO31" s="1000"/>
      <c r="AP31" s="1000" t="s">
        <v>557</v>
      </c>
      <c r="AQ31" s="1000"/>
      <c r="AR31" s="1000"/>
      <c r="AS31" s="1000"/>
      <c r="AT31" s="1000"/>
      <c r="AU31" s="1000" t="s">
        <v>560</v>
      </c>
      <c r="AV31" s="1000"/>
      <c r="AW31" s="1000"/>
      <c r="AX31" s="1000"/>
      <c r="AY31" s="1000"/>
      <c r="AZ31" s="1071" t="s">
        <v>560</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385</v>
      </c>
      <c r="C32" s="1067"/>
      <c r="D32" s="1067"/>
      <c r="E32" s="1067"/>
      <c r="F32" s="1067"/>
      <c r="G32" s="1067"/>
      <c r="H32" s="1067"/>
      <c r="I32" s="1067"/>
      <c r="J32" s="1067"/>
      <c r="K32" s="1067"/>
      <c r="L32" s="1067"/>
      <c r="M32" s="1067"/>
      <c r="N32" s="1067"/>
      <c r="O32" s="1067"/>
      <c r="P32" s="1068"/>
      <c r="Q32" s="1072">
        <v>588</v>
      </c>
      <c r="R32" s="1073"/>
      <c r="S32" s="1073"/>
      <c r="T32" s="1073"/>
      <c r="U32" s="1073"/>
      <c r="V32" s="1073">
        <v>568</v>
      </c>
      <c r="W32" s="1073"/>
      <c r="X32" s="1073"/>
      <c r="Y32" s="1073"/>
      <c r="Z32" s="1073"/>
      <c r="AA32" s="1073">
        <v>20</v>
      </c>
      <c r="AB32" s="1073"/>
      <c r="AC32" s="1073"/>
      <c r="AD32" s="1073"/>
      <c r="AE32" s="1074"/>
      <c r="AF32" s="1048">
        <v>20</v>
      </c>
      <c r="AG32" s="1049"/>
      <c r="AH32" s="1049"/>
      <c r="AI32" s="1049"/>
      <c r="AJ32" s="1050"/>
      <c r="AK32" s="1009">
        <v>224</v>
      </c>
      <c r="AL32" s="1000"/>
      <c r="AM32" s="1000"/>
      <c r="AN32" s="1000"/>
      <c r="AO32" s="1000"/>
      <c r="AP32" s="1000" t="s">
        <v>557</v>
      </c>
      <c r="AQ32" s="1000"/>
      <c r="AR32" s="1000"/>
      <c r="AS32" s="1000"/>
      <c r="AT32" s="1000"/>
      <c r="AU32" s="1000" t="s">
        <v>561</v>
      </c>
      <c r="AV32" s="1000"/>
      <c r="AW32" s="1000"/>
      <c r="AX32" s="1000"/>
      <c r="AY32" s="1000"/>
      <c r="AZ32" s="1071" t="s">
        <v>559</v>
      </c>
      <c r="BA32" s="1071"/>
      <c r="BB32" s="1071"/>
      <c r="BC32" s="1071"/>
      <c r="BD32" s="1071"/>
      <c r="BE32" s="1061"/>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386</v>
      </c>
      <c r="C33" s="1067"/>
      <c r="D33" s="1067"/>
      <c r="E33" s="1067"/>
      <c r="F33" s="1067"/>
      <c r="G33" s="1067"/>
      <c r="H33" s="1067"/>
      <c r="I33" s="1067"/>
      <c r="J33" s="1067"/>
      <c r="K33" s="1067"/>
      <c r="L33" s="1067"/>
      <c r="M33" s="1067"/>
      <c r="N33" s="1067"/>
      <c r="O33" s="1067"/>
      <c r="P33" s="1068"/>
      <c r="Q33" s="1072">
        <v>1434</v>
      </c>
      <c r="R33" s="1073"/>
      <c r="S33" s="1073"/>
      <c r="T33" s="1073"/>
      <c r="U33" s="1073"/>
      <c r="V33" s="1073">
        <v>1219</v>
      </c>
      <c r="W33" s="1073"/>
      <c r="X33" s="1073"/>
      <c r="Y33" s="1073"/>
      <c r="Z33" s="1073"/>
      <c r="AA33" s="1073">
        <v>215</v>
      </c>
      <c r="AB33" s="1073"/>
      <c r="AC33" s="1073"/>
      <c r="AD33" s="1073"/>
      <c r="AE33" s="1074"/>
      <c r="AF33" s="1048">
        <v>1027</v>
      </c>
      <c r="AG33" s="1049"/>
      <c r="AH33" s="1049"/>
      <c r="AI33" s="1049"/>
      <c r="AJ33" s="1050"/>
      <c r="AK33" s="1009">
        <v>1</v>
      </c>
      <c r="AL33" s="1000"/>
      <c r="AM33" s="1000"/>
      <c r="AN33" s="1000"/>
      <c r="AO33" s="1000"/>
      <c r="AP33" s="1000">
        <v>5474</v>
      </c>
      <c r="AQ33" s="1000"/>
      <c r="AR33" s="1000"/>
      <c r="AS33" s="1000"/>
      <c r="AT33" s="1000"/>
      <c r="AU33" s="1000" t="s">
        <v>557</v>
      </c>
      <c r="AV33" s="1000"/>
      <c r="AW33" s="1000"/>
      <c r="AX33" s="1000"/>
      <c r="AY33" s="1000"/>
      <c r="AZ33" s="1071" t="s">
        <v>557</v>
      </c>
      <c r="BA33" s="1071"/>
      <c r="BB33" s="1071"/>
      <c r="BC33" s="1071"/>
      <c r="BD33" s="1071"/>
      <c r="BE33" s="1061" t="s">
        <v>387</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388</v>
      </c>
      <c r="C34" s="1067"/>
      <c r="D34" s="1067"/>
      <c r="E34" s="1067"/>
      <c r="F34" s="1067"/>
      <c r="G34" s="1067"/>
      <c r="H34" s="1067"/>
      <c r="I34" s="1067"/>
      <c r="J34" s="1067"/>
      <c r="K34" s="1067"/>
      <c r="L34" s="1067"/>
      <c r="M34" s="1067"/>
      <c r="N34" s="1067"/>
      <c r="O34" s="1067"/>
      <c r="P34" s="1068"/>
      <c r="Q34" s="1072">
        <v>107</v>
      </c>
      <c r="R34" s="1073"/>
      <c r="S34" s="1073"/>
      <c r="T34" s="1073"/>
      <c r="U34" s="1073"/>
      <c r="V34" s="1073">
        <v>69</v>
      </c>
      <c r="W34" s="1073"/>
      <c r="X34" s="1073"/>
      <c r="Y34" s="1073"/>
      <c r="Z34" s="1073"/>
      <c r="AA34" s="1073">
        <v>38</v>
      </c>
      <c r="AB34" s="1073"/>
      <c r="AC34" s="1073"/>
      <c r="AD34" s="1073"/>
      <c r="AE34" s="1074"/>
      <c r="AF34" s="1048">
        <v>135</v>
      </c>
      <c r="AG34" s="1049"/>
      <c r="AH34" s="1049"/>
      <c r="AI34" s="1049"/>
      <c r="AJ34" s="1050"/>
      <c r="AK34" s="1009">
        <v>16</v>
      </c>
      <c r="AL34" s="1000"/>
      <c r="AM34" s="1000"/>
      <c r="AN34" s="1000"/>
      <c r="AO34" s="1000"/>
      <c r="AP34" s="1000">
        <v>719</v>
      </c>
      <c r="AQ34" s="1000"/>
      <c r="AR34" s="1000"/>
      <c r="AS34" s="1000"/>
      <c r="AT34" s="1000"/>
      <c r="AU34" s="1000">
        <v>251</v>
      </c>
      <c r="AV34" s="1000"/>
      <c r="AW34" s="1000"/>
      <c r="AX34" s="1000"/>
      <c r="AY34" s="1000"/>
      <c r="AZ34" s="1071" t="s">
        <v>561</v>
      </c>
      <c r="BA34" s="1071"/>
      <c r="BB34" s="1071"/>
      <c r="BC34" s="1071"/>
      <c r="BD34" s="1071"/>
      <c r="BE34" s="1061" t="s">
        <v>387</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t="s">
        <v>389</v>
      </c>
      <c r="C35" s="1067"/>
      <c r="D35" s="1067"/>
      <c r="E35" s="1067"/>
      <c r="F35" s="1067"/>
      <c r="G35" s="1067"/>
      <c r="H35" s="1067"/>
      <c r="I35" s="1067"/>
      <c r="J35" s="1067"/>
      <c r="K35" s="1067"/>
      <c r="L35" s="1067"/>
      <c r="M35" s="1067"/>
      <c r="N35" s="1067"/>
      <c r="O35" s="1067"/>
      <c r="P35" s="1068"/>
      <c r="Q35" s="1072">
        <v>790</v>
      </c>
      <c r="R35" s="1073"/>
      <c r="S35" s="1073"/>
      <c r="T35" s="1073"/>
      <c r="U35" s="1073"/>
      <c r="V35" s="1073">
        <v>935</v>
      </c>
      <c r="W35" s="1073"/>
      <c r="X35" s="1073"/>
      <c r="Y35" s="1073"/>
      <c r="Z35" s="1073"/>
      <c r="AA35" s="1073">
        <v>-145</v>
      </c>
      <c r="AB35" s="1073"/>
      <c r="AC35" s="1073"/>
      <c r="AD35" s="1073"/>
      <c r="AE35" s="1074"/>
      <c r="AF35" s="1048">
        <v>198</v>
      </c>
      <c r="AG35" s="1049"/>
      <c r="AH35" s="1049"/>
      <c r="AI35" s="1049"/>
      <c r="AJ35" s="1050"/>
      <c r="AK35" s="1009">
        <v>434</v>
      </c>
      <c r="AL35" s="1000"/>
      <c r="AM35" s="1000"/>
      <c r="AN35" s="1000"/>
      <c r="AO35" s="1000"/>
      <c r="AP35" s="1000">
        <v>7314</v>
      </c>
      <c r="AQ35" s="1000"/>
      <c r="AR35" s="1000"/>
      <c r="AS35" s="1000"/>
      <c r="AT35" s="1000"/>
      <c r="AU35" s="1000">
        <v>4623</v>
      </c>
      <c r="AV35" s="1000"/>
      <c r="AW35" s="1000"/>
      <c r="AX35" s="1000"/>
      <c r="AY35" s="1000"/>
      <c r="AZ35" s="1071" t="s">
        <v>561</v>
      </c>
      <c r="BA35" s="1071"/>
      <c r="BB35" s="1071"/>
      <c r="BC35" s="1071"/>
      <c r="BD35" s="1071"/>
      <c r="BE35" s="1061" t="s">
        <v>387</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390</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369</v>
      </c>
      <c r="B63" s="973" t="s">
        <v>391</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1956</v>
      </c>
      <c r="AG63" s="988"/>
      <c r="AH63" s="988"/>
      <c r="AI63" s="988"/>
      <c r="AJ63" s="1059"/>
      <c r="AK63" s="1060"/>
      <c r="AL63" s="992"/>
      <c r="AM63" s="992"/>
      <c r="AN63" s="992"/>
      <c r="AO63" s="992"/>
      <c r="AP63" s="988">
        <v>13507</v>
      </c>
      <c r="AQ63" s="988"/>
      <c r="AR63" s="988"/>
      <c r="AS63" s="988"/>
      <c r="AT63" s="988"/>
      <c r="AU63" s="988">
        <v>4874</v>
      </c>
      <c r="AV63" s="988"/>
      <c r="AW63" s="988"/>
      <c r="AX63" s="988"/>
      <c r="AY63" s="988"/>
      <c r="AZ63" s="1054"/>
      <c r="BA63" s="1054"/>
      <c r="BB63" s="1054"/>
      <c r="BC63" s="1054"/>
      <c r="BD63" s="1054"/>
      <c r="BE63" s="989"/>
      <c r="BF63" s="989"/>
      <c r="BG63" s="989"/>
      <c r="BH63" s="989"/>
      <c r="BI63" s="990"/>
      <c r="BJ63" s="1055" t="s">
        <v>113</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393</v>
      </c>
      <c r="B66" s="1025"/>
      <c r="C66" s="1025"/>
      <c r="D66" s="1025"/>
      <c r="E66" s="1025"/>
      <c r="F66" s="1025"/>
      <c r="G66" s="1025"/>
      <c r="H66" s="1025"/>
      <c r="I66" s="1025"/>
      <c r="J66" s="1025"/>
      <c r="K66" s="1025"/>
      <c r="L66" s="1025"/>
      <c r="M66" s="1025"/>
      <c r="N66" s="1025"/>
      <c r="O66" s="1025"/>
      <c r="P66" s="1026"/>
      <c r="Q66" s="1030" t="s">
        <v>373</v>
      </c>
      <c r="R66" s="1031"/>
      <c r="S66" s="1031"/>
      <c r="T66" s="1031"/>
      <c r="U66" s="1032"/>
      <c r="V66" s="1030" t="s">
        <v>374</v>
      </c>
      <c r="W66" s="1031"/>
      <c r="X66" s="1031"/>
      <c r="Y66" s="1031"/>
      <c r="Z66" s="1032"/>
      <c r="AA66" s="1030" t="s">
        <v>375</v>
      </c>
      <c r="AB66" s="1031"/>
      <c r="AC66" s="1031"/>
      <c r="AD66" s="1031"/>
      <c r="AE66" s="1032"/>
      <c r="AF66" s="1036" t="s">
        <v>376</v>
      </c>
      <c r="AG66" s="1037"/>
      <c r="AH66" s="1037"/>
      <c r="AI66" s="1037"/>
      <c r="AJ66" s="1038"/>
      <c r="AK66" s="1030" t="s">
        <v>377</v>
      </c>
      <c r="AL66" s="1025"/>
      <c r="AM66" s="1025"/>
      <c r="AN66" s="1025"/>
      <c r="AO66" s="1026"/>
      <c r="AP66" s="1030" t="s">
        <v>378</v>
      </c>
      <c r="AQ66" s="1031"/>
      <c r="AR66" s="1031"/>
      <c r="AS66" s="1031"/>
      <c r="AT66" s="1032"/>
      <c r="AU66" s="1030" t="s">
        <v>394</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541</v>
      </c>
      <c r="C68" s="1015"/>
      <c r="D68" s="1015"/>
      <c r="E68" s="1015"/>
      <c r="F68" s="1015"/>
      <c r="G68" s="1015"/>
      <c r="H68" s="1015"/>
      <c r="I68" s="1015"/>
      <c r="J68" s="1015"/>
      <c r="K68" s="1015"/>
      <c r="L68" s="1015"/>
      <c r="M68" s="1015"/>
      <c r="N68" s="1015"/>
      <c r="O68" s="1015"/>
      <c r="P68" s="1016"/>
      <c r="Q68" s="1017">
        <v>2258</v>
      </c>
      <c r="R68" s="1011"/>
      <c r="S68" s="1011"/>
      <c r="T68" s="1011"/>
      <c r="U68" s="1011"/>
      <c r="V68" s="1011">
        <v>2223</v>
      </c>
      <c r="W68" s="1011"/>
      <c r="X68" s="1011"/>
      <c r="Y68" s="1011"/>
      <c r="Z68" s="1011"/>
      <c r="AA68" s="1011">
        <v>35</v>
      </c>
      <c r="AB68" s="1011"/>
      <c r="AC68" s="1011"/>
      <c r="AD68" s="1011"/>
      <c r="AE68" s="1011"/>
      <c r="AF68" s="1011">
        <v>35</v>
      </c>
      <c r="AG68" s="1011"/>
      <c r="AH68" s="1011"/>
      <c r="AI68" s="1011"/>
      <c r="AJ68" s="1011"/>
      <c r="AK68" s="1011" t="s">
        <v>565</v>
      </c>
      <c r="AL68" s="1011"/>
      <c r="AM68" s="1011"/>
      <c r="AN68" s="1011"/>
      <c r="AO68" s="1011"/>
      <c r="AP68" s="1011">
        <v>91</v>
      </c>
      <c r="AQ68" s="1011"/>
      <c r="AR68" s="1011"/>
      <c r="AS68" s="1011"/>
      <c r="AT68" s="1011"/>
      <c r="AU68" s="1011">
        <v>8</v>
      </c>
      <c r="AV68" s="1011"/>
      <c r="AW68" s="1011"/>
      <c r="AX68" s="1011"/>
      <c r="AY68" s="1011"/>
      <c r="AZ68" s="1012" t="s">
        <v>552</v>
      </c>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542</v>
      </c>
      <c r="C69" s="1004"/>
      <c r="D69" s="1004"/>
      <c r="E69" s="1004"/>
      <c r="F69" s="1004"/>
      <c r="G69" s="1004"/>
      <c r="H69" s="1004"/>
      <c r="I69" s="1004"/>
      <c r="J69" s="1004"/>
      <c r="K69" s="1004"/>
      <c r="L69" s="1004"/>
      <c r="M69" s="1004"/>
      <c r="N69" s="1004"/>
      <c r="O69" s="1004"/>
      <c r="P69" s="1005"/>
      <c r="Q69" s="1006">
        <v>833</v>
      </c>
      <c r="R69" s="1000"/>
      <c r="S69" s="1000"/>
      <c r="T69" s="1000"/>
      <c r="U69" s="1000"/>
      <c r="V69" s="1000">
        <v>803</v>
      </c>
      <c r="W69" s="1000"/>
      <c r="X69" s="1000"/>
      <c r="Y69" s="1000"/>
      <c r="Z69" s="1000"/>
      <c r="AA69" s="1000">
        <v>30</v>
      </c>
      <c r="AB69" s="1000"/>
      <c r="AC69" s="1000"/>
      <c r="AD69" s="1000"/>
      <c r="AE69" s="1000"/>
      <c r="AF69" s="1000">
        <v>30</v>
      </c>
      <c r="AG69" s="1000"/>
      <c r="AH69" s="1000"/>
      <c r="AI69" s="1000"/>
      <c r="AJ69" s="1000"/>
      <c r="AK69" s="1000">
        <v>30</v>
      </c>
      <c r="AL69" s="1000"/>
      <c r="AM69" s="1000"/>
      <c r="AN69" s="1000"/>
      <c r="AO69" s="1000"/>
      <c r="AP69" s="1000">
        <v>241</v>
      </c>
      <c r="AQ69" s="1000"/>
      <c r="AR69" s="1000"/>
      <c r="AS69" s="1000"/>
      <c r="AT69" s="1000"/>
      <c r="AU69" s="1000">
        <v>27</v>
      </c>
      <c r="AV69" s="1000"/>
      <c r="AW69" s="1000"/>
      <c r="AX69" s="1000"/>
      <c r="AY69" s="1000"/>
      <c r="AZ69" s="1001" t="s">
        <v>552</v>
      </c>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543</v>
      </c>
      <c r="C70" s="1004"/>
      <c r="D70" s="1004"/>
      <c r="E70" s="1004"/>
      <c r="F70" s="1004"/>
      <c r="G70" s="1004"/>
      <c r="H70" s="1004"/>
      <c r="I70" s="1004"/>
      <c r="J70" s="1004"/>
      <c r="K70" s="1004"/>
      <c r="L70" s="1004"/>
      <c r="M70" s="1004"/>
      <c r="N70" s="1004"/>
      <c r="O70" s="1004"/>
      <c r="P70" s="1005"/>
      <c r="Q70" s="1006">
        <v>97</v>
      </c>
      <c r="R70" s="1000"/>
      <c r="S70" s="1000"/>
      <c r="T70" s="1000"/>
      <c r="U70" s="1000"/>
      <c r="V70" s="1000">
        <v>93</v>
      </c>
      <c r="W70" s="1000"/>
      <c r="X70" s="1000"/>
      <c r="Y70" s="1000"/>
      <c r="Z70" s="1000"/>
      <c r="AA70" s="1000">
        <v>4</v>
      </c>
      <c r="AB70" s="1000"/>
      <c r="AC70" s="1000"/>
      <c r="AD70" s="1000"/>
      <c r="AE70" s="1000"/>
      <c r="AF70" s="1000">
        <v>4</v>
      </c>
      <c r="AG70" s="1000"/>
      <c r="AH70" s="1000"/>
      <c r="AI70" s="1000"/>
      <c r="AJ70" s="1000"/>
      <c r="AK70" s="1000">
        <v>7</v>
      </c>
      <c r="AL70" s="1000"/>
      <c r="AM70" s="1000"/>
      <c r="AN70" s="1000"/>
      <c r="AO70" s="1000"/>
      <c r="AP70" s="1000" t="s">
        <v>563</v>
      </c>
      <c r="AQ70" s="1000"/>
      <c r="AR70" s="1000"/>
      <c r="AS70" s="1000"/>
      <c r="AT70" s="1000"/>
      <c r="AU70" s="1000" t="s">
        <v>563</v>
      </c>
      <c r="AV70" s="1000"/>
      <c r="AW70" s="1000"/>
      <c r="AX70" s="1000"/>
      <c r="AY70" s="1000"/>
      <c r="AZ70" s="1001" t="s">
        <v>552</v>
      </c>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543</v>
      </c>
      <c r="C71" s="1004"/>
      <c r="D71" s="1004"/>
      <c r="E71" s="1004"/>
      <c r="F71" s="1004"/>
      <c r="G71" s="1004"/>
      <c r="H71" s="1004"/>
      <c r="I71" s="1004"/>
      <c r="J71" s="1004"/>
      <c r="K71" s="1004"/>
      <c r="L71" s="1004"/>
      <c r="M71" s="1004"/>
      <c r="N71" s="1004"/>
      <c r="O71" s="1004"/>
      <c r="P71" s="1005"/>
      <c r="Q71" s="1006">
        <v>14333</v>
      </c>
      <c r="R71" s="1000"/>
      <c r="S71" s="1000"/>
      <c r="T71" s="1000"/>
      <c r="U71" s="1000"/>
      <c r="V71" s="1000">
        <v>14946</v>
      </c>
      <c r="W71" s="1000"/>
      <c r="X71" s="1000"/>
      <c r="Y71" s="1000"/>
      <c r="Z71" s="1000"/>
      <c r="AA71" s="1000">
        <v>-613</v>
      </c>
      <c r="AB71" s="1000"/>
      <c r="AC71" s="1000"/>
      <c r="AD71" s="1000"/>
      <c r="AE71" s="1000"/>
      <c r="AF71" s="1000">
        <v>2239</v>
      </c>
      <c r="AG71" s="1000"/>
      <c r="AH71" s="1000"/>
      <c r="AI71" s="1000"/>
      <c r="AJ71" s="1000"/>
      <c r="AK71" s="1000" t="s">
        <v>570</v>
      </c>
      <c r="AL71" s="1000"/>
      <c r="AM71" s="1000"/>
      <c r="AN71" s="1000"/>
      <c r="AO71" s="1000"/>
      <c r="AP71" s="1000">
        <v>5709</v>
      </c>
      <c r="AQ71" s="1000"/>
      <c r="AR71" s="1000"/>
      <c r="AS71" s="1000"/>
      <c r="AT71" s="1000"/>
      <c r="AU71" s="1000">
        <v>2059</v>
      </c>
      <c r="AV71" s="1000"/>
      <c r="AW71" s="1000"/>
      <c r="AX71" s="1000"/>
      <c r="AY71" s="1000"/>
      <c r="AZ71" s="1001" t="s">
        <v>553</v>
      </c>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544</v>
      </c>
      <c r="C72" s="1004"/>
      <c r="D72" s="1004"/>
      <c r="E72" s="1004"/>
      <c r="F72" s="1004"/>
      <c r="G72" s="1004"/>
      <c r="H72" s="1004"/>
      <c r="I72" s="1004"/>
      <c r="J72" s="1004"/>
      <c r="K72" s="1004"/>
      <c r="L72" s="1004"/>
      <c r="M72" s="1004"/>
      <c r="N72" s="1004"/>
      <c r="O72" s="1004"/>
      <c r="P72" s="1005"/>
      <c r="Q72" s="1006">
        <v>280</v>
      </c>
      <c r="R72" s="1000"/>
      <c r="S72" s="1000"/>
      <c r="T72" s="1000"/>
      <c r="U72" s="1000"/>
      <c r="V72" s="1000">
        <v>269</v>
      </c>
      <c r="W72" s="1000"/>
      <c r="X72" s="1000"/>
      <c r="Y72" s="1000"/>
      <c r="Z72" s="1000"/>
      <c r="AA72" s="1000">
        <v>11</v>
      </c>
      <c r="AB72" s="1000"/>
      <c r="AC72" s="1000"/>
      <c r="AD72" s="1000"/>
      <c r="AE72" s="1000"/>
      <c r="AF72" s="1000">
        <v>11</v>
      </c>
      <c r="AG72" s="1000"/>
      <c r="AH72" s="1000"/>
      <c r="AI72" s="1000"/>
      <c r="AJ72" s="1000"/>
      <c r="AK72" s="1000" t="s">
        <v>565</v>
      </c>
      <c r="AL72" s="1000"/>
      <c r="AM72" s="1000"/>
      <c r="AN72" s="1000"/>
      <c r="AO72" s="1000"/>
      <c r="AP72" s="1000">
        <v>12</v>
      </c>
      <c r="AQ72" s="1000"/>
      <c r="AR72" s="1000"/>
      <c r="AS72" s="1000"/>
      <c r="AT72" s="1000"/>
      <c r="AU72" s="1000">
        <v>4</v>
      </c>
      <c r="AV72" s="1000"/>
      <c r="AW72" s="1000"/>
      <c r="AX72" s="1000"/>
      <c r="AY72" s="1000"/>
      <c r="AZ72" s="1001" t="s">
        <v>552</v>
      </c>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545</v>
      </c>
      <c r="C73" s="1004"/>
      <c r="D73" s="1004"/>
      <c r="E73" s="1004"/>
      <c r="F73" s="1004"/>
      <c r="G73" s="1004"/>
      <c r="H73" s="1004"/>
      <c r="I73" s="1004"/>
      <c r="J73" s="1004"/>
      <c r="K73" s="1004"/>
      <c r="L73" s="1004"/>
      <c r="M73" s="1004"/>
      <c r="N73" s="1004"/>
      <c r="O73" s="1004"/>
      <c r="P73" s="1005"/>
      <c r="Q73" s="1006">
        <v>2219</v>
      </c>
      <c r="R73" s="1000"/>
      <c r="S73" s="1000"/>
      <c r="T73" s="1000"/>
      <c r="U73" s="1000"/>
      <c r="V73" s="1000">
        <v>1596</v>
      </c>
      <c r="W73" s="1000"/>
      <c r="X73" s="1000"/>
      <c r="Y73" s="1000"/>
      <c r="Z73" s="1000"/>
      <c r="AA73" s="1000">
        <v>623</v>
      </c>
      <c r="AB73" s="1000"/>
      <c r="AC73" s="1000"/>
      <c r="AD73" s="1000"/>
      <c r="AE73" s="1000"/>
      <c r="AF73" s="1000">
        <v>3001</v>
      </c>
      <c r="AG73" s="1000"/>
      <c r="AH73" s="1000"/>
      <c r="AI73" s="1000"/>
      <c r="AJ73" s="1000"/>
      <c r="AK73" s="1000" t="s">
        <v>565</v>
      </c>
      <c r="AL73" s="1000"/>
      <c r="AM73" s="1000"/>
      <c r="AN73" s="1000"/>
      <c r="AO73" s="1000"/>
      <c r="AP73" s="1000">
        <v>3972</v>
      </c>
      <c r="AQ73" s="1000"/>
      <c r="AR73" s="1000"/>
      <c r="AS73" s="1000"/>
      <c r="AT73" s="1000"/>
      <c r="AU73" s="1000" t="s">
        <v>564</v>
      </c>
      <c r="AV73" s="1000"/>
      <c r="AW73" s="1000"/>
      <c r="AX73" s="1000"/>
      <c r="AY73" s="1000"/>
      <c r="AZ73" s="1001" t="s">
        <v>554</v>
      </c>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546</v>
      </c>
      <c r="C74" s="1004"/>
      <c r="D74" s="1004"/>
      <c r="E74" s="1004"/>
      <c r="F74" s="1004"/>
      <c r="G74" s="1004"/>
      <c r="H74" s="1004"/>
      <c r="I74" s="1004"/>
      <c r="J74" s="1004"/>
      <c r="K74" s="1004"/>
      <c r="L74" s="1004"/>
      <c r="M74" s="1004"/>
      <c r="N74" s="1004"/>
      <c r="O74" s="1004"/>
      <c r="P74" s="1005"/>
      <c r="Q74" s="1006">
        <v>904</v>
      </c>
      <c r="R74" s="1000"/>
      <c r="S74" s="1000"/>
      <c r="T74" s="1000"/>
      <c r="U74" s="1000"/>
      <c r="V74" s="1000">
        <v>837</v>
      </c>
      <c r="W74" s="1000"/>
      <c r="X74" s="1000"/>
      <c r="Y74" s="1000"/>
      <c r="Z74" s="1000"/>
      <c r="AA74" s="1000">
        <v>67</v>
      </c>
      <c r="AB74" s="1000"/>
      <c r="AC74" s="1000"/>
      <c r="AD74" s="1000"/>
      <c r="AE74" s="1000"/>
      <c r="AF74" s="1000">
        <v>1893</v>
      </c>
      <c r="AG74" s="1000"/>
      <c r="AH74" s="1000"/>
      <c r="AI74" s="1000"/>
      <c r="AJ74" s="1000"/>
      <c r="AK74" s="1000">
        <v>569</v>
      </c>
      <c r="AL74" s="1000"/>
      <c r="AM74" s="1000"/>
      <c r="AN74" s="1000"/>
      <c r="AO74" s="1000"/>
      <c r="AP74" s="1000">
        <v>5885</v>
      </c>
      <c r="AQ74" s="1000"/>
      <c r="AR74" s="1000"/>
      <c r="AS74" s="1000"/>
      <c r="AT74" s="1000"/>
      <c r="AU74" s="1000">
        <v>147</v>
      </c>
      <c r="AV74" s="1000"/>
      <c r="AW74" s="1000"/>
      <c r="AX74" s="1000"/>
      <c r="AY74" s="1000"/>
      <c r="AZ74" s="1001" t="s">
        <v>554</v>
      </c>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547</v>
      </c>
      <c r="C75" s="1004"/>
      <c r="D75" s="1004"/>
      <c r="E75" s="1004"/>
      <c r="F75" s="1004"/>
      <c r="G75" s="1004"/>
      <c r="H75" s="1004"/>
      <c r="I75" s="1004"/>
      <c r="J75" s="1004"/>
      <c r="K75" s="1004"/>
      <c r="L75" s="1004"/>
      <c r="M75" s="1004"/>
      <c r="N75" s="1004"/>
      <c r="O75" s="1004"/>
      <c r="P75" s="1005"/>
      <c r="Q75" s="1007">
        <v>842</v>
      </c>
      <c r="R75" s="1008"/>
      <c r="S75" s="1008"/>
      <c r="T75" s="1008"/>
      <c r="U75" s="1009"/>
      <c r="V75" s="1010">
        <v>816</v>
      </c>
      <c r="W75" s="1008"/>
      <c r="X75" s="1008"/>
      <c r="Y75" s="1008"/>
      <c r="Z75" s="1009"/>
      <c r="AA75" s="1010">
        <v>26</v>
      </c>
      <c r="AB75" s="1008"/>
      <c r="AC75" s="1008"/>
      <c r="AD75" s="1008"/>
      <c r="AE75" s="1009"/>
      <c r="AF75" s="1010">
        <v>26</v>
      </c>
      <c r="AG75" s="1008"/>
      <c r="AH75" s="1008"/>
      <c r="AI75" s="1008"/>
      <c r="AJ75" s="1009"/>
      <c r="AK75" s="1010">
        <v>10</v>
      </c>
      <c r="AL75" s="1008"/>
      <c r="AM75" s="1008"/>
      <c r="AN75" s="1008"/>
      <c r="AO75" s="1009"/>
      <c r="AP75" s="1010" t="s">
        <v>563</v>
      </c>
      <c r="AQ75" s="1008"/>
      <c r="AR75" s="1008"/>
      <c r="AS75" s="1008"/>
      <c r="AT75" s="1009"/>
      <c r="AU75" s="1010" t="s">
        <v>563</v>
      </c>
      <c r="AV75" s="1008"/>
      <c r="AW75" s="1008"/>
      <c r="AX75" s="1008"/>
      <c r="AY75" s="1009"/>
      <c r="AZ75" s="1001" t="s">
        <v>552</v>
      </c>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548</v>
      </c>
      <c r="C76" s="1004"/>
      <c r="D76" s="1004"/>
      <c r="E76" s="1004"/>
      <c r="F76" s="1004"/>
      <c r="G76" s="1004"/>
      <c r="H76" s="1004"/>
      <c r="I76" s="1004"/>
      <c r="J76" s="1004"/>
      <c r="K76" s="1004"/>
      <c r="L76" s="1004"/>
      <c r="M76" s="1004"/>
      <c r="N76" s="1004"/>
      <c r="O76" s="1004"/>
      <c r="P76" s="1005"/>
      <c r="Q76" s="1007">
        <v>11886</v>
      </c>
      <c r="R76" s="1008"/>
      <c r="S76" s="1008"/>
      <c r="T76" s="1008"/>
      <c r="U76" s="1009"/>
      <c r="V76" s="1010">
        <v>10002</v>
      </c>
      <c r="W76" s="1008"/>
      <c r="X76" s="1008"/>
      <c r="Y76" s="1008"/>
      <c r="Z76" s="1009"/>
      <c r="AA76" s="1010">
        <v>1884</v>
      </c>
      <c r="AB76" s="1008"/>
      <c r="AC76" s="1008"/>
      <c r="AD76" s="1008"/>
      <c r="AE76" s="1009"/>
      <c r="AF76" s="1010">
        <v>1884</v>
      </c>
      <c r="AG76" s="1008"/>
      <c r="AH76" s="1008"/>
      <c r="AI76" s="1008"/>
      <c r="AJ76" s="1009"/>
      <c r="AK76" s="1010" t="s">
        <v>565</v>
      </c>
      <c r="AL76" s="1008"/>
      <c r="AM76" s="1008"/>
      <c r="AN76" s="1008"/>
      <c r="AO76" s="1009"/>
      <c r="AP76" s="1010" t="s">
        <v>563</v>
      </c>
      <c r="AQ76" s="1008"/>
      <c r="AR76" s="1008"/>
      <c r="AS76" s="1008"/>
      <c r="AT76" s="1009"/>
      <c r="AU76" s="1010" t="s">
        <v>563</v>
      </c>
      <c r="AV76" s="1008"/>
      <c r="AW76" s="1008"/>
      <c r="AX76" s="1008"/>
      <c r="AY76" s="1009"/>
      <c r="AZ76" s="1001" t="s">
        <v>552</v>
      </c>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549</v>
      </c>
      <c r="C77" s="1004"/>
      <c r="D77" s="1004"/>
      <c r="E77" s="1004"/>
      <c r="F77" s="1004"/>
      <c r="G77" s="1004"/>
      <c r="H77" s="1004"/>
      <c r="I77" s="1004"/>
      <c r="J77" s="1004"/>
      <c r="K77" s="1004"/>
      <c r="L77" s="1004"/>
      <c r="M77" s="1004"/>
      <c r="N77" s="1004"/>
      <c r="O77" s="1004"/>
      <c r="P77" s="1005"/>
      <c r="Q77" s="1007">
        <v>504</v>
      </c>
      <c r="R77" s="1008"/>
      <c r="S77" s="1008"/>
      <c r="T77" s="1008"/>
      <c r="U77" s="1009"/>
      <c r="V77" s="1010">
        <v>471</v>
      </c>
      <c r="W77" s="1008"/>
      <c r="X77" s="1008"/>
      <c r="Y77" s="1008"/>
      <c r="Z77" s="1009"/>
      <c r="AA77" s="1010">
        <v>33</v>
      </c>
      <c r="AB77" s="1008"/>
      <c r="AC77" s="1008"/>
      <c r="AD77" s="1008"/>
      <c r="AE77" s="1009"/>
      <c r="AF77" s="1010">
        <v>33</v>
      </c>
      <c r="AG77" s="1008"/>
      <c r="AH77" s="1008"/>
      <c r="AI77" s="1008"/>
      <c r="AJ77" s="1009"/>
      <c r="AK77" s="1010">
        <v>20</v>
      </c>
      <c r="AL77" s="1008"/>
      <c r="AM77" s="1008"/>
      <c r="AN77" s="1008"/>
      <c r="AO77" s="1009"/>
      <c r="AP77" s="1010" t="s">
        <v>563</v>
      </c>
      <c r="AQ77" s="1008"/>
      <c r="AR77" s="1008"/>
      <c r="AS77" s="1008"/>
      <c r="AT77" s="1009"/>
      <c r="AU77" s="1010" t="s">
        <v>563</v>
      </c>
      <c r="AV77" s="1008"/>
      <c r="AW77" s="1008"/>
      <c r="AX77" s="1008"/>
      <c r="AY77" s="1009"/>
      <c r="AZ77" s="1001" t="s">
        <v>552</v>
      </c>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t="s">
        <v>549</v>
      </c>
      <c r="C78" s="1004"/>
      <c r="D78" s="1004"/>
      <c r="E78" s="1004"/>
      <c r="F78" s="1004"/>
      <c r="G78" s="1004"/>
      <c r="H78" s="1004"/>
      <c r="I78" s="1004"/>
      <c r="J78" s="1004"/>
      <c r="K78" s="1004"/>
      <c r="L78" s="1004"/>
      <c r="M78" s="1004"/>
      <c r="N78" s="1004"/>
      <c r="O78" s="1004"/>
      <c r="P78" s="1005"/>
      <c r="Q78" s="1006">
        <v>162336</v>
      </c>
      <c r="R78" s="1000"/>
      <c r="S78" s="1000"/>
      <c r="T78" s="1000"/>
      <c r="U78" s="1000"/>
      <c r="V78" s="1000">
        <v>158133</v>
      </c>
      <c r="W78" s="1000"/>
      <c r="X78" s="1000"/>
      <c r="Y78" s="1000"/>
      <c r="Z78" s="1000"/>
      <c r="AA78" s="1000">
        <v>4203</v>
      </c>
      <c r="AB78" s="1000"/>
      <c r="AC78" s="1000"/>
      <c r="AD78" s="1000"/>
      <c r="AE78" s="1000"/>
      <c r="AF78" s="1000">
        <v>4199</v>
      </c>
      <c r="AG78" s="1000"/>
      <c r="AH78" s="1000"/>
      <c r="AI78" s="1000"/>
      <c r="AJ78" s="1000"/>
      <c r="AK78" s="1000">
        <v>2277</v>
      </c>
      <c r="AL78" s="1000"/>
      <c r="AM78" s="1000"/>
      <c r="AN78" s="1000"/>
      <c r="AO78" s="1000"/>
      <c r="AP78" s="1000" t="s">
        <v>563</v>
      </c>
      <c r="AQ78" s="1000"/>
      <c r="AR78" s="1000"/>
      <c r="AS78" s="1000"/>
      <c r="AT78" s="1000"/>
      <c r="AU78" s="1000" t="s">
        <v>564</v>
      </c>
      <c r="AV78" s="1000"/>
      <c r="AW78" s="1000"/>
      <c r="AX78" s="1000"/>
      <c r="AY78" s="1000"/>
      <c r="AZ78" s="1001" t="s">
        <v>555</v>
      </c>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t="s">
        <v>550</v>
      </c>
      <c r="C79" s="1004"/>
      <c r="D79" s="1004"/>
      <c r="E79" s="1004"/>
      <c r="F79" s="1004"/>
      <c r="G79" s="1004"/>
      <c r="H79" s="1004"/>
      <c r="I79" s="1004"/>
      <c r="J79" s="1004"/>
      <c r="K79" s="1004"/>
      <c r="L79" s="1004"/>
      <c r="M79" s="1004"/>
      <c r="N79" s="1004"/>
      <c r="O79" s="1004"/>
      <c r="P79" s="1005"/>
      <c r="Q79" s="1006">
        <v>6</v>
      </c>
      <c r="R79" s="1000"/>
      <c r="S79" s="1000"/>
      <c r="T79" s="1000"/>
      <c r="U79" s="1000"/>
      <c r="V79" s="1000">
        <v>5</v>
      </c>
      <c r="W79" s="1000"/>
      <c r="X79" s="1000"/>
      <c r="Y79" s="1000"/>
      <c r="Z79" s="1000"/>
      <c r="AA79" s="1000">
        <v>1</v>
      </c>
      <c r="AB79" s="1000"/>
      <c r="AC79" s="1000"/>
      <c r="AD79" s="1000"/>
      <c r="AE79" s="1000"/>
      <c r="AF79" s="1000">
        <v>1</v>
      </c>
      <c r="AG79" s="1000"/>
      <c r="AH79" s="1000"/>
      <c r="AI79" s="1000"/>
      <c r="AJ79" s="1000"/>
      <c r="AK79" s="1000" t="s">
        <v>565</v>
      </c>
      <c r="AL79" s="1000"/>
      <c r="AM79" s="1000"/>
      <c r="AN79" s="1000"/>
      <c r="AO79" s="1000"/>
      <c r="AP79" s="1000" t="s">
        <v>563</v>
      </c>
      <c r="AQ79" s="1000"/>
      <c r="AR79" s="1000"/>
      <c r="AS79" s="1000"/>
      <c r="AT79" s="1000"/>
      <c r="AU79" s="1000" t="s">
        <v>563</v>
      </c>
      <c r="AV79" s="1000"/>
      <c r="AW79" s="1000"/>
      <c r="AX79" s="1000"/>
      <c r="AY79" s="1000"/>
      <c r="AZ79" s="1001" t="s">
        <v>552</v>
      </c>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t="s">
        <v>551</v>
      </c>
      <c r="C80" s="1004"/>
      <c r="D80" s="1004"/>
      <c r="E80" s="1004"/>
      <c r="F80" s="1004"/>
      <c r="G80" s="1004"/>
      <c r="H80" s="1004"/>
      <c r="I80" s="1004"/>
      <c r="J80" s="1004"/>
      <c r="K80" s="1004"/>
      <c r="L80" s="1004"/>
      <c r="M80" s="1004"/>
      <c r="N80" s="1004"/>
      <c r="O80" s="1004"/>
      <c r="P80" s="1005"/>
      <c r="Q80" s="1006">
        <v>178</v>
      </c>
      <c r="R80" s="1000"/>
      <c r="S80" s="1000"/>
      <c r="T80" s="1000"/>
      <c r="U80" s="1000"/>
      <c r="V80" s="1000">
        <v>169</v>
      </c>
      <c r="W80" s="1000"/>
      <c r="X80" s="1000"/>
      <c r="Y80" s="1000"/>
      <c r="Z80" s="1000"/>
      <c r="AA80" s="1000">
        <v>9</v>
      </c>
      <c r="AB80" s="1000"/>
      <c r="AC80" s="1000"/>
      <c r="AD80" s="1000"/>
      <c r="AE80" s="1000"/>
      <c r="AF80" s="1000">
        <v>9</v>
      </c>
      <c r="AG80" s="1000"/>
      <c r="AH80" s="1000"/>
      <c r="AI80" s="1000"/>
      <c r="AJ80" s="1000"/>
      <c r="AK80" s="1000" t="s">
        <v>570</v>
      </c>
      <c r="AL80" s="1000"/>
      <c r="AM80" s="1000"/>
      <c r="AN80" s="1000"/>
      <c r="AO80" s="1000"/>
      <c r="AP80" s="1000" t="s">
        <v>564</v>
      </c>
      <c r="AQ80" s="1000"/>
      <c r="AR80" s="1000"/>
      <c r="AS80" s="1000"/>
      <c r="AT80" s="1000"/>
      <c r="AU80" s="1000" t="s">
        <v>563</v>
      </c>
      <c r="AV80" s="1000"/>
      <c r="AW80" s="1000"/>
      <c r="AX80" s="1000"/>
      <c r="AY80" s="1000"/>
      <c r="AZ80" s="1001" t="s">
        <v>556</v>
      </c>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369</v>
      </c>
      <c r="B88" s="973" t="s">
        <v>395</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13365</v>
      </c>
      <c r="AG88" s="988"/>
      <c r="AH88" s="988"/>
      <c r="AI88" s="988"/>
      <c r="AJ88" s="988"/>
      <c r="AK88" s="992"/>
      <c r="AL88" s="992"/>
      <c r="AM88" s="992"/>
      <c r="AN88" s="992"/>
      <c r="AO88" s="992"/>
      <c r="AP88" s="988">
        <v>15910</v>
      </c>
      <c r="AQ88" s="988"/>
      <c r="AR88" s="988"/>
      <c r="AS88" s="988"/>
      <c r="AT88" s="988"/>
      <c r="AU88" s="988">
        <v>2245</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396</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43</v>
      </c>
      <c r="CS102" s="980"/>
      <c r="CT102" s="980"/>
      <c r="CU102" s="980"/>
      <c r="CV102" s="981"/>
      <c r="CW102" s="979">
        <v>3</v>
      </c>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397</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398</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401</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402</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403</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404</v>
      </c>
      <c r="AB109" s="923"/>
      <c r="AC109" s="923"/>
      <c r="AD109" s="923"/>
      <c r="AE109" s="924"/>
      <c r="AF109" s="925" t="s">
        <v>288</v>
      </c>
      <c r="AG109" s="923"/>
      <c r="AH109" s="923"/>
      <c r="AI109" s="923"/>
      <c r="AJ109" s="924"/>
      <c r="AK109" s="925" t="s">
        <v>287</v>
      </c>
      <c r="AL109" s="923"/>
      <c r="AM109" s="923"/>
      <c r="AN109" s="923"/>
      <c r="AO109" s="924"/>
      <c r="AP109" s="925" t="s">
        <v>405</v>
      </c>
      <c r="AQ109" s="923"/>
      <c r="AR109" s="923"/>
      <c r="AS109" s="923"/>
      <c r="AT109" s="954"/>
      <c r="AU109" s="922" t="s">
        <v>403</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404</v>
      </c>
      <c r="BR109" s="923"/>
      <c r="BS109" s="923"/>
      <c r="BT109" s="923"/>
      <c r="BU109" s="924"/>
      <c r="BV109" s="925" t="s">
        <v>288</v>
      </c>
      <c r="BW109" s="923"/>
      <c r="BX109" s="923"/>
      <c r="BY109" s="923"/>
      <c r="BZ109" s="924"/>
      <c r="CA109" s="925" t="s">
        <v>287</v>
      </c>
      <c r="CB109" s="923"/>
      <c r="CC109" s="923"/>
      <c r="CD109" s="923"/>
      <c r="CE109" s="924"/>
      <c r="CF109" s="961" t="s">
        <v>405</v>
      </c>
      <c r="CG109" s="961"/>
      <c r="CH109" s="961"/>
      <c r="CI109" s="961"/>
      <c r="CJ109" s="961"/>
      <c r="CK109" s="925" t="s">
        <v>406</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404</v>
      </c>
      <c r="DH109" s="923"/>
      <c r="DI109" s="923"/>
      <c r="DJ109" s="923"/>
      <c r="DK109" s="924"/>
      <c r="DL109" s="925" t="s">
        <v>288</v>
      </c>
      <c r="DM109" s="923"/>
      <c r="DN109" s="923"/>
      <c r="DO109" s="923"/>
      <c r="DP109" s="924"/>
      <c r="DQ109" s="925" t="s">
        <v>287</v>
      </c>
      <c r="DR109" s="923"/>
      <c r="DS109" s="923"/>
      <c r="DT109" s="923"/>
      <c r="DU109" s="924"/>
      <c r="DV109" s="925" t="s">
        <v>405</v>
      </c>
      <c r="DW109" s="923"/>
      <c r="DX109" s="923"/>
      <c r="DY109" s="923"/>
      <c r="DZ109" s="954"/>
    </row>
    <row r="110" spans="1:131" s="199" customFormat="1" ht="26.25" customHeight="1" x14ac:dyDescent="0.15">
      <c r="A110" s="825" t="s">
        <v>407</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4777502</v>
      </c>
      <c r="AB110" s="916"/>
      <c r="AC110" s="916"/>
      <c r="AD110" s="916"/>
      <c r="AE110" s="917"/>
      <c r="AF110" s="918">
        <v>4694586</v>
      </c>
      <c r="AG110" s="916"/>
      <c r="AH110" s="916"/>
      <c r="AI110" s="916"/>
      <c r="AJ110" s="917"/>
      <c r="AK110" s="918">
        <v>4653528</v>
      </c>
      <c r="AL110" s="916"/>
      <c r="AM110" s="916"/>
      <c r="AN110" s="916"/>
      <c r="AO110" s="917"/>
      <c r="AP110" s="919">
        <v>33.700000000000003</v>
      </c>
      <c r="AQ110" s="920"/>
      <c r="AR110" s="920"/>
      <c r="AS110" s="920"/>
      <c r="AT110" s="921"/>
      <c r="AU110" s="955" t="s">
        <v>61</v>
      </c>
      <c r="AV110" s="956"/>
      <c r="AW110" s="956"/>
      <c r="AX110" s="956"/>
      <c r="AY110" s="956"/>
      <c r="AZ110" s="881" t="s">
        <v>408</v>
      </c>
      <c r="BA110" s="826"/>
      <c r="BB110" s="826"/>
      <c r="BC110" s="826"/>
      <c r="BD110" s="826"/>
      <c r="BE110" s="826"/>
      <c r="BF110" s="826"/>
      <c r="BG110" s="826"/>
      <c r="BH110" s="826"/>
      <c r="BI110" s="826"/>
      <c r="BJ110" s="826"/>
      <c r="BK110" s="826"/>
      <c r="BL110" s="826"/>
      <c r="BM110" s="826"/>
      <c r="BN110" s="826"/>
      <c r="BO110" s="826"/>
      <c r="BP110" s="827"/>
      <c r="BQ110" s="882">
        <v>50624301</v>
      </c>
      <c r="BR110" s="863"/>
      <c r="BS110" s="863"/>
      <c r="BT110" s="863"/>
      <c r="BU110" s="863"/>
      <c r="BV110" s="863">
        <v>52350730</v>
      </c>
      <c r="BW110" s="863"/>
      <c r="BX110" s="863"/>
      <c r="BY110" s="863"/>
      <c r="BZ110" s="863"/>
      <c r="CA110" s="863">
        <v>52192759</v>
      </c>
      <c r="CB110" s="863"/>
      <c r="CC110" s="863"/>
      <c r="CD110" s="863"/>
      <c r="CE110" s="863"/>
      <c r="CF110" s="887">
        <v>377.9</v>
      </c>
      <c r="CG110" s="888"/>
      <c r="CH110" s="888"/>
      <c r="CI110" s="888"/>
      <c r="CJ110" s="888"/>
      <c r="CK110" s="951" t="s">
        <v>409</v>
      </c>
      <c r="CL110" s="837"/>
      <c r="CM110" s="912" t="s">
        <v>410</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113</v>
      </c>
      <c r="DH110" s="863"/>
      <c r="DI110" s="863"/>
      <c r="DJ110" s="863"/>
      <c r="DK110" s="863"/>
      <c r="DL110" s="863" t="s">
        <v>113</v>
      </c>
      <c r="DM110" s="863"/>
      <c r="DN110" s="863"/>
      <c r="DO110" s="863"/>
      <c r="DP110" s="863"/>
      <c r="DQ110" s="863" t="s">
        <v>113</v>
      </c>
      <c r="DR110" s="863"/>
      <c r="DS110" s="863"/>
      <c r="DT110" s="863"/>
      <c r="DU110" s="863"/>
      <c r="DV110" s="864" t="s">
        <v>113</v>
      </c>
      <c r="DW110" s="864"/>
      <c r="DX110" s="864"/>
      <c r="DY110" s="864"/>
      <c r="DZ110" s="865"/>
    </row>
    <row r="111" spans="1:131" s="199" customFormat="1" ht="26.25" customHeight="1" x14ac:dyDescent="0.15">
      <c r="A111" s="792" t="s">
        <v>411</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113</v>
      </c>
      <c r="AB111" s="944"/>
      <c r="AC111" s="944"/>
      <c r="AD111" s="944"/>
      <c r="AE111" s="945"/>
      <c r="AF111" s="946" t="s">
        <v>113</v>
      </c>
      <c r="AG111" s="944"/>
      <c r="AH111" s="944"/>
      <c r="AI111" s="944"/>
      <c r="AJ111" s="945"/>
      <c r="AK111" s="946" t="s">
        <v>113</v>
      </c>
      <c r="AL111" s="944"/>
      <c r="AM111" s="944"/>
      <c r="AN111" s="944"/>
      <c r="AO111" s="945"/>
      <c r="AP111" s="947" t="s">
        <v>113</v>
      </c>
      <c r="AQ111" s="948"/>
      <c r="AR111" s="948"/>
      <c r="AS111" s="948"/>
      <c r="AT111" s="949"/>
      <c r="AU111" s="957"/>
      <c r="AV111" s="958"/>
      <c r="AW111" s="958"/>
      <c r="AX111" s="958"/>
      <c r="AY111" s="958"/>
      <c r="AZ111" s="833" t="s">
        <v>412</v>
      </c>
      <c r="BA111" s="768"/>
      <c r="BB111" s="768"/>
      <c r="BC111" s="768"/>
      <c r="BD111" s="768"/>
      <c r="BE111" s="768"/>
      <c r="BF111" s="768"/>
      <c r="BG111" s="768"/>
      <c r="BH111" s="768"/>
      <c r="BI111" s="768"/>
      <c r="BJ111" s="768"/>
      <c r="BK111" s="768"/>
      <c r="BL111" s="768"/>
      <c r="BM111" s="768"/>
      <c r="BN111" s="768"/>
      <c r="BO111" s="768"/>
      <c r="BP111" s="769"/>
      <c r="BQ111" s="834">
        <v>122599</v>
      </c>
      <c r="BR111" s="835"/>
      <c r="BS111" s="835"/>
      <c r="BT111" s="835"/>
      <c r="BU111" s="835"/>
      <c r="BV111" s="835">
        <v>82243</v>
      </c>
      <c r="BW111" s="835"/>
      <c r="BX111" s="835"/>
      <c r="BY111" s="835"/>
      <c r="BZ111" s="835"/>
      <c r="CA111" s="835">
        <v>42476</v>
      </c>
      <c r="CB111" s="835"/>
      <c r="CC111" s="835"/>
      <c r="CD111" s="835"/>
      <c r="CE111" s="835"/>
      <c r="CF111" s="896">
        <v>0.3</v>
      </c>
      <c r="CG111" s="897"/>
      <c r="CH111" s="897"/>
      <c r="CI111" s="897"/>
      <c r="CJ111" s="897"/>
      <c r="CK111" s="952"/>
      <c r="CL111" s="839"/>
      <c r="CM111" s="842" t="s">
        <v>413</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113</v>
      </c>
      <c r="DH111" s="835"/>
      <c r="DI111" s="835"/>
      <c r="DJ111" s="835"/>
      <c r="DK111" s="835"/>
      <c r="DL111" s="835" t="s">
        <v>113</v>
      </c>
      <c r="DM111" s="835"/>
      <c r="DN111" s="835"/>
      <c r="DO111" s="835"/>
      <c r="DP111" s="835"/>
      <c r="DQ111" s="835" t="s">
        <v>113</v>
      </c>
      <c r="DR111" s="835"/>
      <c r="DS111" s="835"/>
      <c r="DT111" s="835"/>
      <c r="DU111" s="835"/>
      <c r="DV111" s="812" t="s">
        <v>113</v>
      </c>
      <c r="DW111" s="812"/>
      <c r="DX111" s="812"/>
      <c r="DY111" s="812"/>
      <c r="DZ111" s="813"/>
    </row>
    <row r="112" spans="1:131" s="199" customFormat="1" ht="26.25" customHeight="1" x14ac:dyDescent="0.15">
      <c r="A112" s="937" t="s">
        <v>414</v>
      </c>
      <c r="B112" s="938"/>
      <c r="C112" s="768" t="s">
        <v>415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113</v>
      </c>
      <c r="AB112" s="798"/>
      <c r="AC112" s="798"/>
      <c r="AD112" s="798"/>
      <c r="AE112" s="799"/>
      <c r="AF112" s="800" t="s">
        <v>113</v>
      </c>
      <c r="AG112" s="798"/>
      <c r="AH112" s="798"/>
      <c r="AI112" s="798"/>
      <c r="AJ112" s="799"/>
      <c r="AK112" s="800" t="s">
        <v>113</v>
      </c>
      <c r="AL112" s="798"/>
      <c r="AM112" s="798"/>
      <c r="AN112" s="798"/>
      <c r="AO112" s="799"/>
      <c r="AP112" s="845" t="s">
        <v>113</v>
      </c>
      <c r="AQ112" s="846"/>
      <c r="AR112" s="846"/>
      <c r="AS112" s="846"/>
      <c r="AT112" s="847"/>
      <c r="AU112" s="957"/>
      <c r="AV112" s="958"/>
      <c r="AW112" s="958"/>
      <c r="AX112" s="958"/>
      <c r="AY112" s="958"/>
      <c r="AZ112" s="833" t="s">
        <v>416</v>
      </c>
      <c r="BA112" s="768"/>
      <c r="BB112" s="768"/>
      <c r="BC112" s="768"/>
      <c r="BD112" s="768"/>
      <c r="BE112" s="768"/>
      <c r="BF112" s="768"/>
      <c r="BG112" s="768"/>
      <c r="BH112" s="768"/>
      <c r="BI112" s="768"/>
      <c r="BJ112" s="768"/>
      <c r="BK112" s="768"/>
      <c r="BL112" s="768"/>
      <c r="BM112" s="768"/>
      <c r="BN112" s="768"/>
      <c r="BO112" s="768"/>
      <c r="BP112" s="769"/>
      <c r="BQ112" s="834">
        <v>5389241</v>
      </c>
      <c r="BR112" s="835"/>
      <c r="BS112" s="835"/>
      <c r="BT112" s="835"/>
      <c r="BU112" s="835"/>
      <c r="BV112" s="835">
        <v>5108115</v>
      </c>
      <c r="BW112" s="835"/>
      <c r="BX112" s="835"/>
      <c r="BY112" s="835"/>
      <c r="BZ112" s="835"/>
      <c r="CA112" s="835">
        <v>4873654</v>
      </c>
      <c r="CB112" s="835"/>
      <c r="CC112" s="835"/>
      <c r="CD112" s="835"/>
      <c r="CE112" s="835"/>
      <c r="CF112" s="896">
        <v>35.299999999999997</v>
      </c>
      <c r="CG112" s="897"/>
      <c r="CH112" s="897"/>
      <c r="CI112" s="897"/>
      <c r="CJ112" s="897"/>
      <c r="CK112" s="952"/>
      <c r="CL112" s="839"/>
      <c r="CM112" s="842" t="s">
        <v>417</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v>6962</v>
      </c>
      <c r="DH112" s="835"/>
      <c r="DI112" s="835"/>
      <c r="DJ112" s="835"/>
      <c r="DK112" s="835"/>
      <c r="DL112" s="835">
        <v>5100</v>
      </c>
      <c r="DM112" s="835"/>
      <c r="DN112" s="835"/>
      <c r="DO112" s="835"/>
      <c r="DP112" s="835"/>
      <c r="DQ112" s="835">
        <v>3831</v>
      </c>
      <c r="DR112" s="835"/>
      <c r="DS112" s="835"/>
      <c r="DT112" s="835"/>
      <c r="DU112" s="835"/>
      <c r="DV112" s="812">
        <v>0</v>
      </c>
      <c r="DW112" s="812"/>
      <c r="DX112" s="812"/>
      <c r="DY112" s="812"/>
      <c r="DZ112" s="813"/>
    </row>
    <row r="113" spans="1:130" s="199" customFormat="1" ht="26.25" customHeight="1" x14ac:dyDescent="0.15">
      <c r="A113" s="939"/>
      <c r="B113" s="940"/>
      <c r="C113" s="768" t="s">
        <v>418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377390</v>
      </c>
      <c r="AB113" s="944"/>
      <c r="AC113" s="944"/>
      <c r="AD113" s="944"/>
      <c r="AE113" s="945"/>
      <c r="AF113" s="946">
        <v>355408</v>
      </c>
      <c r="AG113" s="944"/>
      <c r="AH113" s="944"/>
      <c r="AI113" s="944"/>
      <c r="AJ113" s="945"/>
      <c r="AK113" s="946">
        <v>323992</v>
      </c>
      <c r="AL113" s="944"/>
      <c r="AM113" s="944"/>
      <c r="AN113" s="944"/>
      <c r="AO113" s="945"/>
      <c r="AP113" s="947">
        <v>2.2999999999999998</v>
      </c>
      <c r="AQ113" s="948"/>
      <c r="AR113" s="948"/>
      <c r="AS113" s="948"/>
      <c r="AT113" s="949"/>
      <c r="AU113" s="957"/>
      <c r="AV113" s="958"/>
      <c r="AW113" s="958"/>
      <c r="AX113" s="958"/>
      <c r="AY113" s="958"/>
      <c r="AZ113" s="833" t="s">
        <v>419</v>
      </c>
      <c r="BA113" s="768"/>
      <c r="BB113" s="768"/>
      <c r="BC113" s="768"/>
      <c r="BD113" s="768"/>
      <c r="BE113" s="768"/>
      <c r="BF113" s="768"/>
      <c r="BG113" s="768"/>
      <c r="BH113" s="768"/>
      <c r="BI113" s="768"/>
      <c r="BJ113" s="768"/>
      <c r="BK113" s="768"/>
      <c r="BL113" s="768"/>
      <c r="BM113" s="768"/>
      <c r="BN113" s="768"/>
      <c r="BO113" s="768"/>
      <c r="BP113" s="769"/>
      <c r="BQ113" s="834">
        <v>2457466</v>
      </c>
      <c r="BR113" s="835"/>
      <c r="BS113" s="835"/>
      <c r="BT113" s="835"/>
      <c r="BU113" s="835"/>
      <c r="BV113" s="835">
        <v>2358612</v>
      </c>
      <c r="BW113" s="835"/>
      <c r="BX113" s="835"/>
      <c r="BY113" s="835"/>
      <c r="BZ113" s="835"/>
      <c r="CA113" s="835">
        <v>2245215</v>
      </c>
      <c r="CB113" s="835"/>
      <c r="CC113" s="835"/>
      <c r="CD113" s="835"/>
      <c r="CE113" s="835"/>
      <c r="CF113" s="896">
        <v>16.3</v>
      </c>
      <c r="CG113" s="897"/>
      <c r="CH113" s="897"/>
      <c r="CI113" s="897"/>
      <c r="CJ113" s="897"/>
      <c r="CK113" s="952"/>
      <c r="CL113" s="839"/>
      <c r="CM113" s="842" t="s">
        <v>420</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v>115300</v>
      </c>
      <c r="DH113" s="798"/>
      <c r="DI113" s="798"/>
      <c r="DJ113" s="798"/>
      <c r="DK113" s="799"/>
      <c r="DL113" s="800">
        <v>76871</v>
      </c>
      <c r="DM113" s="798"/>
      <c r="DN113" s="798"/>
      <c r="DO113" s="798"/>
      <c r="DP113" s="799"/>
      <c r="DQ113" s="800">
        <v>38437</v>
      </c>
      <c r="DR113" s="798"/>
      <c r="DS113" s="798"/>
      <c r="DT113" s="798"/>
      <c r="DU113" s="799"/>
      <c r="DV113" s="845">
        <v>0.3</v>
      </c>
      <c r="DW113" s="846"/>
      <c r="DX113" s="846"/>
      <c r="DY113" s="846"/>
      <c r="DZ113" s="847"/>
    </row>
    <row r="114" spans="1:130" s="199" customFormat="1" ht="26.25" customHeight="1" x14ac:dyDescent="0.15">
      <c r="A114" s="939"/>
      <c r="B114" s="940"/>
      <c r="C114" s="768" t="s">
        <v>421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56230</v>
      </c>
      <c r="AB114" s="798"/>
      <c r="AC114" s="798"/>
      <c r="AD114" s="798"/>
      <c r="AE114" s="799"/>
      <c r="AF114" s="800">
        <v>162104</v>
      </c>
      <c r="AG114" s="798"/>
      <c r="AH114" s="798"/>
      <c r="AI114" s="798"/>
      <c r="AJ114" s="799"/>
      <c r="AK114" s="800">
        <v>162292</v>
      </c>
      <c r="AL114" s="798"/>
      <c r="AM114" s="798"/>
      <c r="AN114" s="798"/>
      <c r="AO114" s="799"/>
      <c r="AP114" s="845">
        <v>1.2</v>
      </c>
      <c r="AQ114" s="846"/>
      <c r="AR114" s="846"/>
      <c r="AS114" s="846"/>
      <c r="AT114" s="847"/>
      <c r="AU114" s="957"/>
      <c r="AV114" s="958"/>
      <c r="AW114" s="958"/>
      <c r="AX114" s="958"/>
      <c r="AY114" s="958"/>
      <c r="AZ114" s="833" t="s">
        <v>422</v>
      </c>
      <c r="BA114" s="768"/>
      <c r="BB114" s="768"/>
      <c r="BC114" s="768"/>
      <c r="BD114" s="768"/>
      <c r="BE114" s="768"/>
      <c r="BF114" s="768"/>
      <c r="BG114" s="768"/>
      <c r="BH114" s="768"/>
      <c r="BI114" s="768"/>
      <c r="BJ114" s="768"/>
      <c r="BK114" s="768"/>
      <c r="BL114" s="768"/>
      <c r="BM114" s="768"/>
      <c r="BN114" s="768"/>
      <c r="BO114" s="768"/>
      <c r="BP114" s="769"/>
      <c r="BQ114" s="834">
        <v>3183872</v>
      </c>
      <c r="BR114" s="835"/>
      <c r="BS114" s="835"/>
      <c r="BT114" s="835"/>
      <c r="BU114" s="835"/>
      <c r="BV114" s="835">
        <v>2911407</v>
      </c>
      <c r="BW114" s="835"/>
      <c r="BX114" s="835"/>
      <c r="BY114" s="835"/>
      <c r="BZ114" s="835"/>
      <c r="CA114" s="835">
        <v>2759219</v>
      </c>
      <c r="CB114" s="835"/>
      <c r="CC114" s="835"/>
      <c r="CD114" s="835"/>
      <c r="CE114" s="835"/>
      <c r="CF114" s="896">
        <v>20</v>
      </c>
      <c r="CG114" s="897"/>
      <c r="CH114" s="897"/>
      <c r="CI114" s="897"/>
      <c r="CJ114" s="897"/>
      <c r="CK114" s="952"/>
      <c r="CL114" s="839"/>
      <c r="CM114" s="842" t="s">
        <v>423</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113</v>
      </c>
      <c r="DH114" s="798"/>
      <c r="DI114" s="798"/>
      <c r="DJ114" s="798"/>
      <c r="DK114" s="799"/>
      <c r="DL114" s="800" t="s">
        <v>113</v>
      </c>
      <c r="DM114" s="798"/>
      <c r="DN114" s="798"/>
      <c r="DO114" s="798"/>
      <c r="DP114" s="799"/>
      <c r="DQ114" s="800" t="s">
        <v>113</v>
      </c>
      <c r="DR114" s="798"/>
      <c r="DS114" s="798"/>
      <c r="DT114" s="798"/>
      <c r="DU114" s="799"/>
      <c r="DV114" s="845" t="s">
        <v>113</v>
      </c>
      <c r="DW114" s="846"/>
      <c r="DX114" s="846"/>
      <c r="DY114" s="846"/>
      <c r="DZ114" s="847"/>
    </row>
    <row r="115" spans="1:130" s="199" customFormat="1" ht="26.25" customHeight="1" x14ac:dyDescent="0.15">
      <c r="A115" s="939"/>
      <c r="B115" s="940"/>
      <c r="C115" s="768" t="s">
        <v>424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49004</v>
      </c>
      <c r="AB115" s="944"/>
      <c r="AC115" s="944"/>
      <c r="AD115" s="944"/>
      <c r="AE115" s="945"/>
      <c r="AF115" s="946">
        <v>40804</v>
      </c>
      <c r="AG115" s="944"/>
      <c r="AH115" s="944"/>
      <c r="AI115" s="944"/>
      <c r="AJ115" s="945"/>
      <c r="AK115" s="946">
        <v>40431</v>
      </c>
      <c r="AL115" s="944"/>
      <c r="AM115" s="944"/>
      <c r="AN115" s="944"/>
      <c r="AO115" s="945"/>
      <c r="AP115" s="947">
        <v>0.3</v>
      </c>
      <c r="AQ115" s="948"/>
      <c r="AR115" s="948"/>
      <c r="AS115" s="948"/>
      <c r="AT115" s="949"/>
      <c r="AU115" s="957"/>
      <c r="AV115" s="958"/>
      <c r="AW115" s="958"/>
      <c r="AX115" s="958"/>
      <c r="AY115" s="958"/>
      <c r="AZ115" s="833" t="s">
        <v>425</v>
      </c>
      <c r="BA115" s="768"/>
      <c r="BB115" s="768"/>
      <c r="BC115" s="768"/>
      <c r="BD115" s="768"/>
      <c r="BE115" s="768"/>
      <c r="BF115" s="768"/>
      <c r="BG115" s="768"/>
      <c r="BH115" s="768"/>
      <c r="BI115" s="768"/>
      <c r="BJ115" s="768"/>
      <c r="BK115" s="768"/>
      <c r="BL115" s="768"/>
      <c r="BM115" s="768"/>
      <c r="BN115" s="768"/>
      <c r="BO115" s="768"/>
      <c r="BP115" s="769"/>
      <c r="BQ115" s="834" t="s">
        <v>113</v>
      </c>
      <c r="BR115" s="835"/>
      <c r="BS115" s="835"/>
      <c r="BT115" s="835"/>
      <c r="BU115" s="835"/>
      <c r="BV115" s="835" t="s">
        <v>113</v>
      </c>
      <c r="BW115" s="835"/>
      <c r="BX115" s="835"/>
      <c r="BY115" s="835"/>
      <c r="BZ115" s="835"/>
      <c r="CA115" s="835" t="s">
        <v>113</v>
      </c>
      <c r="CB115" s="835"/>
      <c r="CC115" s="835"/>
      <c r="CD115" s="835"/>
      <c r="CE115" s="835"/>
      <c r="CF115" s="896" t="s">
        <v>113</v>
      </c>
      <c r="CG115" s="897"/>
      <c r="CH115" s="897"/>
      <c r="CI115" s="897"/>
      <c r="CJ115" s="897"/>
      <c r="CK115" s="952"/>
      <c r="CL115" s="839"/>
      <c r="CM115" s="833" t="s">
        <v>426</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113</v>
      </c>
      <c r="DH115" s="798"/>
      <c r="DI115" s="798"/>
      <c r="DJ115" s="798"/>
      <c r="DK115" s="799"/>
      <c r="DL115" s="800" t="s">
        <v>113</v>
      </c>
      <c r="DM115" s="798"/>
      <c r="DN115" s="798"/>
      <c r="DO115" s="798"/>
      <c r="DP115" s="799"/>
      <c r="DQ115" s="800" t="s">
        <v>113</v>
      </c>
      <c r="DR115" s="798"/>
      <c r="DS115" s="798"/>
      <c r="DT115" s="798"/>
      <c r="DU115" s="799"/>
      <c r="DV115" s="845" t="s">
        <v>113</v>
      </c>
      <c r="DW115" s="846"/>
      <c r="DX115" s="846"/>
      <c r="DY115" s="846"/>
      <c r="DZ115" s="847"/>
    </row>
    <row r="116" spans="1:130" s="199" customFormat="1" ht="26.25" customHeight="1" x14ac:dyDescent="0.15">
      <c r="A116" s="941"/>
      <c r="B116" s="942"/>
      <c r="C116" s="901" t="s">
        <v>427</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1308</v>
      </c>
      <c r="AB116" s="798"/>
      <c r="AC116" s="798"/>
      <c r="AD116" s="798"/>
      <c r="AE116" s="799"/>
      <c r="AF116" s="800">
        <v>2269</v>
      </c>
      <c r="AG116" s="798"/>
      <c r="AH116" s="798"/>
      <c r="AI116" s="798"/>
      <c r="AJ116" s="799"/>
      <c r="AK116" s="800">
        <v>559</v>
      </c>
      <c r="AL116" s="798"/>
      <c r="AM116" s="798"/>
      <c r="AN116" s="798"/>
      <c r="AO116" s="799"/>
      <c r="AP116" s="845">
        <v>0</v>
      </c>
      <c r="AQ116" s="846"/>
      <c r="AR116" s="846"/>
      <c r="AS116" s="846"/>
      <c r="AT116" s="847"/>
      <c r="AU116" s="957"/>
      <c r="AV116" s="958"/>
      <c r="AW116" s="958"/>
      <c r="AX116" s="958"/>
      <c r="AY116" s="958"/>
      <c r="AZ116" s="884" t="s">
        <v>428</v>
      </c>
      <c r="BA116" s="885"/>
      <c r="BB116" s="885"/>
      <c r="BC116" s="885"/>
      <c r="BD116" s="885"/>
      <c r="BE116" s="885"/>
      <c r="BF116" s="885"/>
      <c r="BG116" s="885"/>
      <c r="BH116" s="885"/>
      <c r="BI116" s="885"/>
      <c r="BJ116" s="885"/>
      <c r="BK116" s="885"/>
      <c r="BL116" s="885"/>
      <c r="BM116" s="885"/>
      <c r="BN116" s="885"/>
      <c r="BO116" s="885"/>
      <c r="BP116" s="886"/>
      <c r="BQ116" s="834" t="s">
        <v>113</v>
      </c>
      <c r="BR116" s="835"/>
      <c r="BS116" s="835"/>
      <c r="BT116" s="835"/>
      <c r="BU116" s="835"/>
      <c r="BV116" s="835" t="s">
        <v>113</v>
      </c>
      <c r="BW116" s="835"/>
      <c r="BX116" s="835"/>
      <c r="BY116" s="835"/>
      <c r="BZ116" s="835"/>
      <c r="CA116" s="835" t="s">
        <v>113</v>
      </c>
      <c r="CB116" s="835"/>
      <c r="CC116" s="835"/>
      <c r="CD116" s="835"/>
      <c r="CE116" s="835"/>
      <c r="CF116" s="896" t="s">
        <v>113</v>
      </c>
      <c r="CG116" s="897"/>
      <c r="CH116" s="897"/>
      <c r="CI116" s="897"/>
      <c r="CJ116" s="897"/>
      <c r="CK116" s="952"/>
      <c r="CL116" s="839"/>
      <c r="CM116" s="842" t="s">
        <v>429</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113</v>
      </c>
      <c r="DH116" s="798"/>
      <c r="DI116" s="798"/>
      <c r="DJ116" s="798"/>
      <c r="DK116" s="799"/>
      <c r="DL116" s="800" t="s">
        <v>113</v>
      </c>
      <c r="DM116" s="798"/>
      <c r="DN116" s="798"/>
      <c r="DO116" s="798"/>
      <c r="DP116" s="799"/>
      <c r="DQ116" s="800" t="s">
        <v>113</v>
      </c>
      <c r="DR116" s="798"/>
      <c r="DS116" s="798"/>
      <c r="DT116" s="798"/>
      <c r="DU116" s="799"/>
      <c r="DV116" s="845" t="s">
        <v>113</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430</v>
      </c>
      <c r="Z117" s="924"/>
      <c r="AA117" s="929">
        <v>5261434</v>
      </c>
      <c r="AB117" s="930"/>
      <c r="AC117" s="930"/>
      <c r="AD117" s="930"/>
      <c r="AE117" s="931"/>
      <c r="AF117" s="932">
        <v>5255171</v>
      </c>
      <c r="AG117" s="930"/>
      <c r="AH117" s="930"/>
      <c r="AI117" s="930"/>
      <c r="AJ117" s="931"/>
      <c r="AK117" s="932">
        <v>5180802</v>
      </c>
      <c r="AL117" s="930"/>
      <c r="AM117" s="930"/>
      <c r="AN117" s="930"/>
      <c r="AO117" s="931"/>
      <c r="AP117" s="933"/>
      <c r="AQ117" s="934"/>
      <c r="AR117" s="934"/>
      <c r="AS117" s="934"/>
      <c r="AT117" s="935"/>
      <c r="AU117" s="957"/>
      <c r="AV117" s="958"/>
      <c r="AW117" s="958"/>
      <c r="AX117" s="958"/>
      <c r="AY117" s="958"/>
      <c r="AZ117" s="884" t="s">
        <v>431</v>
      </c>
      <c r="BA117" s="885"/>
      <c r="BB117" s="885"/>
      <c r="BC117" s="885"/>
      <c r="BD117" s="885"/>
      <c r="BE117" s="885"/>
      <c r="BF117" s="885"/>
      <c r="BG117" s="885"/>
      <c r="BH117" s="885"/>
      <c r="BI117" s="885"/>
      <c r="BJ117" s="885"/>
      <c r="BK117" s="885"/>
      <c r="BL117" s="885"/>
      <c r="BM117" s="885"/>
      <c r="BN117" s="885"/>
      <c r="BO117" s="885"/>
      <c r="BP117" s="886"/>
      <c r="BQ117" s="834" t="s">
        <v>113</v>
      </c>
      <c r="BR117" s="835"/>
      <c r="BS117" s="835"/>
      <c r="BT117" s="835"/>
      <c r="BU117" s="835"/>
      <c r="BV117" s="835" t="s">
        <v>113</v>
      </c>
      <c r="BW117" s="835"/>
      <c r="BX117" s="835"/>
      <c r="BY117" s="835"/>
      <c r="BZ117" s="835"/>
      <c r="CA117" s="835" t="s">
        <v>113</v>
      </c>
      <c r="CB117" s="835"/>
      <c r="CC117" s="835"/>
      <c r="CD117" s="835"/>
      <c r="CE117" s="835"/>
      <c r="CF117" s="896" t="s">
        <v>113</v>
      </c>
      <c r="CG117" s="897"/>
      <c r="CH117" s="897"/>
      <c r="CI117" s="897"/>
      <c r="CJ117" s="897"/>
      <c r="CK117" s="952"/>
      <c r="CL117" s="839"/>
      <c r="CM117" s="842" t="s">
        <v>432</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113</v>
      </c>
      <c r="DH117" s="798"/>
      <c r="DI117" s="798"/>
      <c r="DJ117" s="798"/>
      <c r="DK117" s="799"/>
      <c r="DL117" s="800" t="s">
        <v>113</v>
      </c>
      <c r="DM117" s="798"/>
      <c r="DN117" s="798"/>
      <c r="DO117" s="798"/>
      <c r="DP117" s="799"/>
      <c r="DQ117" s="800" t="s">
        <v>113</v>
      </c>
      <c r="DR117" s="798"/>
      <c r="DS117" s="798"/>
      <c r="DT117" s="798"/>
      <c r="DU117" s="799"/>
      <c r="DV117" s="845" t="s">
        <v>113</v>
      </c>
      <c r="DW117" s="846"/>
      <c r="DX117" s="846"/>
      <c r="DY117" s="846"/>
      <c r="DZ117" s="847"/>
    </row>
    <row r="118" spans="1:130" s="199" customFormat="1" ht="26.25" customHeight="1" x14ac:dyDescent="0.15">
      <c r="A118" s="922" t="s">
        <v>406</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404</v>
      </c>
      <c r="AB118" s="923"/>
      <c r="AC118" s="923"/>
      <c r="AD118" s="923"/>
      <c r="AE118" s="924"/>
      <c r="AF118" s="925" t="s">
        <v>288</v>
      </c>
      <c r="AG118" s="923"/>
      <c r="AH118" s="923"/>
      <c r="AI118" s="923"/>
      <c r="AJ118" s="924"/>
      <c r="AK118" s="925" t="s">
        <v>287</v>
      </c>
      <c r="AL118" s="923"/>
      <c r="AM118" s="923"/>
      <c r="AN118" s="923"/>
      <c r="AO118" s="924"/>
      <c r="AP118" s="926" t="s">
        <v>405</v>
      </c>
      <c r="AQ118" s="927"/>
      <c r="AR118" s="927"/>
      <c r="AS118" s="927"/>
      <c r="AT118" s="928"/>
      <c r="AU118" s="957"/>
      <c r="AV118" s="958"/>
      <c r="AW118" s="958"/>
      <c r="AX118" s="958"/>
      <c r="AY118" s="958"/>
      <c r="AZ118" s="900" t="s">
        <v>433</v>
      </c>
      <c r="BA118" s="901"/>
      <c r="BB118" s="901"/>
      <c r="BC118" s="901"/>
      <c r="BD118" s="901"/>
      <c r="BE118" s="901"/>
      <c r="BF118" s="901"/>
      <c r="BG118" s="901"/>
      <c r="BH118" s="901"/>
      <c r="BI118" s="901"/>
      <c r="BJ118" s="901"/>
      <c r="BK118" s="901"/>
      <c r="BL118" s="901"/>
      <c r="BM118" s="901"/>
      <c r="BN118" s="901"/>
      <c r="BO118" s="901"/>
      <c r="BP118" s="902"/>
      <c r="BQ118" s="903" t="s">
        <v>113</v>
      </c>
      <c r="BR118" s="866"/>
      <c r="BS118" s="866"/>
      <c r="BT118" s="866"/>
      <c r="BU118" s="866"/>
      <c r="BV118" s="866" t="s">
        <v>113</v>
      </c>
      <c r="BW118" s="866"/>
      <c r="BX118" s="866"/>
      <c r="BY118" s="866"/>
      <c r="BZ118" s="866"/>
      <c r="CA118" s="866" t="s">
        <v>113</v>
      </c>
      <c r="CB118" s="866"/>
      <c r="CC118" s="866"/>
      <c r="CD118" s="866"/>
      <c r="CE118" s="866"/>
      <c r="CF118" s="896" t="s">
        <v>113</v>
      </c>
      <c r="CG118" s="897"/>
      <c r="CH118" s="897"/>
      <c r="CI118" s="897"/>
      <c r="CJ118" s="897"/>
      <c r="CK118" s="952"/>
      <c r="CL118" s="839"/>
      <c r="CM118" s="842" t="s">
        <v>434</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113</v>
      </c>
      <c r="DH118" s="798"/>
      <c r="DI118" s="798"/>
      <c r="DJ118" s="798"/>
      <c r="DK118" s="799"/>
      <c r="DL118" s="800" t="s">
        <v>113</v>
      </c>
      <c r="DM118" s="798"/>
      <c r="DN118" s="798"/>
      <c r="DO118" s="798"/>
      <c r="DP118" s="799"/>
      <c r="DQ118" s="800" t="s">
        <v>113</v>
      </c>
      <c r="DR118" s="798"/>
      <c r="DS118" s="798"/>
      <c r="DT118" s="798"/>
      <c r="DU118" s="799"/>
      <c r="DV118" s="845" t="s">
        <v>113</v>
      </c>
      <c r="DW118" s="846"/>
      <c r="DX118" s="846"/>
      <c r="DY118" s="846"/>
      <c r="DZ118" s="847"/>
    </row>
    <row r="119" spans="1:130" s="199" customFormat="1" ht="26.25" customHeight="1" x14ac:dyDescent="0.15">
      <c r="A119" s="836" t="s">
        <v>409</v>
      </c>
      <c r="B119" s="837"/>
      <c r="C119" s="912" t="s">
        <v>410</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113</v>
      </c>
      <c r="AB119" s="916"/>
      <c r="AC119" s="916"/>
      <c r="AD119" s="916"/>
      <c r="AE119" s="917"/>
      <c r="AF119" s="918" t="s">
        <v>113</v>
      </c>
      <c r="AG119" s="916"/>
      <c r="AH119" s="916"/>
      <c r="AI119" s="916"/>
      <c r="AJ119" s="917"/>
      <c r="AK119" s="918" t="s">
        <v>113</v>
      </c>
      <c r="AL119" s="916"/>
      <c r="AM119" s="916"/>
      <c r="AN119" s="916"/>
      <c r="AO119" s="917"/>
      <c r="AP119" s="919" t="s">
        <v>113</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435</v>
      </c>
      <c r="BP119" s="899"/>
      <c r="BQ119" s="903">
        <v>61777479</v>
      </c>
      <c r="BR119" s="866"/>
      <c r="BS119" s="866"/>
      <c r="BT119" s="866"/>
      <c r="BU119" s="866"/>
      <c r="BV119" s="866">
        <v>62811107</v>
      </c>
      <c r="BW119" s="866"/>
      <c r="BX119" s="866"/>
      <c r="BY119" s="866"/>
      <c r="BZ119" s="866"/>
      <c r="CA119" s="866">
        <v>62113323</v>
      </c>
      <c r="CB119" s="866"/>
      <c r="CC119" s="866"/>
      <c r="CD119" s="866"/>
      <c r="CE119" s="866"/>
      <c r="CF119" s="764"/>
      <c r="CG119" s="765"/>
      <c r="CH119" s="765"/>
      <c r="CI119" s="765"/>
      <c r="CJ119" s="855"/>
      <c r="CK119" s="953"/>
      <c r="CL119" s="841"/>
      <c r="CM119" s="859" t="s">
        <v>436</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337</v>
      </c>
      <c r="DH119" s="781"/>
      <c r="DI119" s="781"/>
      <c r="DJ119" s="781"/>
      <c r="DK119" s="782"/>
      <c r="DL119" s="783">
        <v>272</v>
      </c>
      <c r="DM119" s="781"/>
      <c r="DN119" s="781"/>
      <c r="DO119" s="781"/>
      <c r="DP119" s="782"/>
      <c r="DQ119" s="783">
        <v>208</v>
      </c>
      <c r="DR119" s="781"/>
      <c r="DS119" s="781"/>
      <c r="DT119" s="781"/>
      <c r="DU119" s="782"/>
      <c r="DV119" s="869">
        <v>0</v>
      </c>
      <c r="DW119" s="870"/>
      <c r="DX119" s="870"/>
      <c r="DY119" s="870"/>
      <c r="DZ119" s="871"/>
    </row>
    <row r="120" spans="1:130" s="199" customFormat="1" ht="26.25" customHeight="1" x14ac:dyDescent="0.15">
      <c r="A120" s="838"/>
      <c r="B120" s="839"/>
      <c r="C120" s="842" t="s">
        <v>413</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113</v>
      </c>
      <c r="AB120" s="798"/>
      <c r="AC120" s="798"/>
      <c r="AD120" s="798"/>
      <c r="AE120" s="799"/>
      <c r="AF120" s="800" t="s">
        <v>113</v>
      </c>
      <c r="AG120" s="798"/>
      <c r="AH120" s="798"/>
      <c r="AI120" s="798"/>
      <c r="AJ120" s="799"/>
      <c r="AK120" s="800" t="s">
        <v>113</v>
      </c>
      <c r="AL120" s="798"/>
      <c r="AM120" s="798"/>
      <c r="AN120" s="798"/>
      <c r="AO120" s="799"/>
      <c r="AP120" s="845" t="s">
        <v>113</v>
      </c>
      <c r="AQ120" s="846"/>
      <c r="AR120" s="846"/>
      <c r="AS120" s="846"/>
      <c r="AT120" s="847"/>
      <c r="AU120" s="904" t="s">
        <v>437</v>
      </c>
      <c r="AV120" s="905"/>
      <c r="AW120" s="905"/>
      <c r="AX120" s="905"/>
      <c r="AY120" s="906"/>
      <c r="AZ120" s="881" t="s">
        <v>438</v>
      </c>
      <c r="BA120" s="826"/>
      <c r="BB120" s="826"/>
      <c r="BC120" s="826"/>
      <c r="BD120" s="826"/>
      <c r="BE120" s="826"/>
      <c r="BF120" s="826"/>
      <c r="BG120" s="826"/>
      <c r="BH120" s="826"/>
      <c r="BI120" s="826"/>
      <c r="BJ120" s="826"/>
      <c r="BK120" s="826"/>
      <c r="BL120" s="826"/>
      <c r="BM120" s="826"/>
      <c r="BN120" s="826"/>
      <c r="BO120" s="826"/>
      <c r="BP120" s="827"/>
      <c r="BQ120" s="882">
        <v>1174946</v>
      </c>
      <c r="BR120" s="863"/>
      <c r="BS120" s="863"/>
      <c r="BT120" s="863"/>
      <c r="BU120" s="863"/>
      <c r="BV120" s="863">
        <v>1413129</v>
      </c>
      <c r="BW120" s="863"/>
      <c r="BX120" s="863"/>
      <c r="BY120" s="863"/>
      <c r="BZ120" s="863"/>
      <c r="CA120" s="863">
        <v>1274957</v>
      </c>
      <c r="CB120" s="863"/>
      <c r="CC120" s="863"/>
      <c r="CD120" s="863"/>
      <c r="CE120" s="863"/>
      <c r="CF120" s="887">
        <v>9.1999999999999993</v>
      </c>
      <c r="CG120" s="888"/>
      <c r="CH120" s="888"/>
      <c r="CI120" s="888"/>
      <c r="CJ120" s="888"/>
      <c r="CK120" s="889" t="s">
        <v>439</v>
      </c>
      <c r="CL120" s="873"/>
      <c r="CM120" s="873"/>
      <c r="CN120" s="873"/>
      <c r="CO120" s="874"/>
      <c r="CP120" s="893" t="s">
        <v>389</v>
      </c>
      <c r="CQ120" s="894"/>
      <c r="CR120" s="894"/>
      <c r="CS120" s="894"/>
      <c r="CT120" s="894"/>
      <c r="CU120" s="894"/>
      <c r="CV120" s="894"/>
      <c r="CW120" s="894"/>
      <c r="CX120" s="894"/>
      <c r="CY120" s="894"/>
      <c r="CZ120" s="894"/>
      <c r="DA120" s="894"/>
      <c r="DB120" s="894"/>
      <c r="DC120" s="894"/>
      <c r="DD120" s="894"/>
      <c r="DE120" s="894"/>
      <c r="DF120" s="895"/>
      <c r="DG120" s="882">
        <v>5230306</v>
      </c>
      <c r="DH120" s="863"/>
      <c r="DI120" s="863"/>
      <c r="DJ120" s="863"/>
      <c r="DK120" s="863"/>
      <c r="DL120" s="863">
        <v>4916731</v>
      </c>
      <c r="DM120" s="863"/>
      <c r="DN120" s="863"/>
      <c r="DO120" s="863"/>
      <c r="DP120" s="863"/>
      <c r="DQ120" s="863">
        <v>4622792</v>
      </c>
      <c r="DR120" s="863"/>
      <c r="DS120" s="863"/>
      <c r="DT120" s="863"/>
      <c r="DU120" s="863"/>
      <c r="DV120" s="864">
        <v>33.5</v>
      </c>
      <c r="DW120" s="864"/>
      <c r="DX120" s="864"/>
      <c r="DY120" s="864"/>
      <c r="DZ120" s="865"/>
    </row>
    <row r="121" spans="1:130" s="199" customFormat="1" ht="26.25" customHeight="1" x14ac:dyDescent="0.15">
      <c r="A121" s="838"/>
      <c r="B121" s="839"/>
      <c r="C121" s="884" t="s">
        <v>440</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v>48342</v>
      </c>
      <c r="AB121" s="798"/>
      <c r="AC121" s="798"/>
      <c r="AD121" s="798"/>
      <c r="AE121" s="799"/>
      <c r="AF121" s="800">
        <v>40293</v>
      </c>
      <c r="AG121" s="798"/>
      <c r="AH121" s="798"/>
      <c r="AI121" s="798"/>
      <c r="AJ121" s="799"/>
      <c r="AK121" s="800">
        <v>39702</v>
      </c>
      <c r="AL121" s="798"/>
      <c r="AM121" s="798"/>
      <c r="AN121" s="798"/>
      <c r="AO121" s="799"/>
      <c r="AP121" s="845">
        <v>0.3</v>
      </c>
      <c r="AQ121" s="846"/>
      <c r="AR121" s="846"/>
      <c r="AS121" s="846"/>
      <c r="AT121" s="847"/>
      <c r="AU121" s="907"/>
      <c r="AV121" s="908"/>
      <c r="AW121" s="908"/>
      <c r="AX121" s="908"/>
      <c r="AY121" s="909"/>
      <c r="AZ121" s="833" t="s">
        <v>441</v>
      </c>
      <c r="BA121" s="768"/>
      <c r="BB121" s="768"/>
      <c r="BC121" s="768"/>
      <c r="BD121" s="768"/>
      <c r="BE121" s="768"/>
      <c r="BF121" s="768"/>
      <c r="BG121" s="768"/>
      <c r="BH121" s="768"/>
      <c r="BI121" s="768"/>
      <c r="BJ121" s="768"/>
      <c r="BK121" s="768"/>
      <c r="BL121" s="768"/>
      <c r="BM121" s="768"/>
      <c r="BN121" s="768"/>
      <c r="BO121" s="768"/>
      <c r="BP121" s="769"/>
      <c r="BQ121" s="834">
        <v>2615927</v>
      </c>
      <c r="BR121" s="835"/>
      <c r="BS121" s="835"/>
      <c r="BT121" s="835"/>
      <c r="BU121" s="835"/>
      <c r="BV121" s="835">
        <v>2611732</v>
      </c>
      <c r="BW121" s="835"/>
      <c r="BX121" s="835"/>
      <c r="BY121" s="835"/>
      <c r="BZ121" s="835"/>
      <c r="CA121" s="835">
        <v>2619293</v>
      </c>
      <c r="CB121" s="835"/>
      <c r="CC121" s="835"/>
      <c r="CD121" s="835"/>
      <c r="CE121" s="835"/>
      <c r="CF121" s="896">
        <v>19</v>
      </c>
      <c r="CG121" s="897"/>
      <c r="CH121" s="897"/>
      <c r="CI121" s="897"/>
      <c r="CJ121" s="897"/>
      <c r="CK121" s="890"/>
      <c r="CL121" s="876"/>
      <c r="CM121" s="876"/>
      <c r="CN121" s="876"/>
      <c r="CO121" s="877"/>
      <c r="CP121" s="856" t="s">
        <v>388</v>
      </c>
      <c r="CQ121" s="857"/>
      <c r="CR121" s="857"/>
      <c r="CS121" s="857"/>
      <c r="CT121" s="857"/>
      <c r="CU121" s="857"/>
      <c r="CV121" s="857"/>
      <c r="CW121" s="857"/>
      <c r="CX121" s="857"/>
      <c r="CY121" s="857"/>
      <c r="CZ121" s="857"/>
      <c r="DA121" s="857"/>
      <c r="DB121" s="857"/>
      <c r="DC121" s="857"/>
      <c r="DD121" s="857"/>
      <c r="DE121" s="857"/>
      <c r="DF121" s="858"/>
      <c r="DG121" s="834">
        <v>143624</v>
      </c>
      <c r="DH121" s="835"/>
      <c r="DI121" s="835"/>
      <c r="DJ121" s="835"/>
      <c r="DK121" s="835"/>
      <c r="DL121" s="835">
        <v>191384</v>
      </c>
      <c r="DM121" s="835"/>
      <c r="DN121" s="835"/>
      <c r="DO121" s="835"/>
      <c r="DP121" s="835"/>
      <c r="DQ121" s="835">
        <v>250862</v>
      </c>
      <c r="DR121" s="835"/>
      <c r="DS121" s="835"/>
      <c r="DT121" s="835"/>
      <c r="DU121" s="835"/>
      <c r="DV121" s="812">
        <v>1.8</v>
      </c>
      <c r="DW121" s="812"/>
      <c r="DX121" s="812"/>
      <c r="DY121" s="812"/>
      <c r="DZ121" s="813"/>
    </row>
    <row r="122" spans="1:130" s="199" customFormat="1" ht="26.25" customHeight="1" x14ac:dyDescent="0.15">
      <c r="A122" s="838"/>
      <c r="B122" s="839"/>
      <c r="C122" s="842" t="s">
        <v>423</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113</v>
      </c>
      <c r="AB122" s="798"/>
      <c r="AC122" s="798"/>
      <c r="AD122" s="798"/>
      <c r="AE122" s="799"/>
      <c r="AF122" s="800" t="s">
        <v>113</v>
      </c>
      <c r="AG122" s="798"/>
      <c r="AH122" s="798"/>
      <c r="AI122" s="798"/>
      <c r="AJ122" s="799"/>
      <c r="AK122" s="800" t="s">
        <v>113</v>
      </c>
      <c r="AL122" s="798"/>
      <c r="AM122" s="798"/>
      <c r="AN122" s="798"/>
      <c r="AO122" s="799"/>
      <c r="AP122" s="845" t="s">
        <v>113</v>
      </c>
      <c r="AQ122" s="846"/>
      <c r="AR122" s="846"/>
      <c r="AS122" s="846"/>
      <c r="AT122" s="847"/>
      <c r="AU122" s="907"/>
      <c r="AV122" s="908"/>
      <c r="AW122" s="908"/>
      <c r="AX122" s="908"/>
      <c r="AY122" s="909"/>
      <c r="AZ122" s="900" t="s">
        <v>442</v>
      </c>
      <c r="BA122" s="901"/>
      <c r="BB122" s="901"/>
      <c r="BC122" s="901"/>
      <c r="BD122" s="901"/>
      <c r="BE122" s="901"/>
      <c r="BF122" s="901"/>
      <c r="BG122" s="901"/>
      <c r="BH122" s="901"/>
      <c r="BI122" s="901"/>
      <c r="BJ122" s="901"/>
      <c r="BK122" s="901"/>
      <c r="BL122" s="901"/>
      <c r="BM122" s="901"/>
      <c r="BN122" s="901"/>
      <c r="BO122" s="901"/>
      <c r="BP122" s="902"/>
      <c r="BQ122" s="903">
        <v>37570629</v>
      </c>
      <c r="BR122" s="866"/>
      <c r="BS122" s="866"/>
      <c r="BT122" s="866"/>
      <c r="BU122" s="866"/>
      <c r="BV122" s="866">
        <v>37463277</v>
      </c>
      <c r="BW122" s="866"/>
      <c r="BX122" s="866"/>
      <c r="BY122" s="866"/>
      <c r="BZ122" s="866"/>
      <c r="CA122" s="866">
        <v>38713454</v>
      </c>
      <c r="CB122" s="866"/>
      <c r="CC122" s="866"/>
      <c r="CD122" s="866"/>
      <c r="CE122" s="866"/>
      <c r="CF122" s="867">
        <v>280.3</v>
      </c>
      <c r="CG122" s="868"/>
      <c r="CH122" s="868"/>
      <c r="CI122" s="868"/>
      <c r="CJ122" s="868"/>
      <c r="CK122" s="890"/>
      <c r="CL122" s="876"/>
      <c r="CM122" s="876"/>
      <c r="CN122" s="876"/>
      <c r="CO122" s="877"/>
      <c r="CP122" s="856" t="s">
        <v>384</v>
      </c>
      <c r="CQ122" s="857"/>
      <c r="CR122" s="857"/>
      <c r="CS122" s="857"/>
      <c r="CT122" s="857"/>
      <c r="CU122" s="857"/>
      <c r="CV122" s="857"/>
      <c r="CW122" s="857"/>
      <c r="CX122" s="857"/>
      <c r="CY122" s="857"/>
      <c r="CZ122" s="857"/>
      <c r="DA122" s="857"/>
      <c r="DB122" s="857"/>
      <c r="DC122" s="857"/>
      <c r="DD122" s="857"/>
      <c r="DE122" s="857"/>
      <c r="DF122" s="858"/>
      <c r="DG122" s="834" t="s">
        <v>113</v>
      </c>
      <c r="DH122" s="835"/>
      <c r="DI122" s="835"/>
      <c r="DJ122" s="835"/>
      <c r="DK122" s="835"/>
      <c r="DL122" s="835" t="s">
        <v>113</v>
      </c>
      <c r="DM122" s="835"/>
      <c r="DN122" s="835"/>
      <c r="DO122" s="835"/>
      <c r="DP122" s="835"/>
      <c r="DQ122" s="835" t="s">
        <v>113</v>
      </c>
      <c r="DR122" s="835"/>
      <c r="DS122" s="835"/>
      <c r="DT122" s="835"/>
      <c r="DU122" s="835"/>
      <c r="DV122" s="812" t="s">
        <v>113</v>
      </c>
      <c r="DW122" s="812"/>
      <c r="DX122" s="812"/>
      <c r="DY122" s="812"/>
      <c r="DZ122" s="813"/>
    </row>
    <row r="123" spans="1:130" s="199" customFormat="1" ht="26.25" customHeight="1" x14ac:dyDescent="0.15">
      <c r="A123" s="838"/>
      <c r="B123" s="839"/>
      <c r="C123" s="842" t="s">
        <v>429</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113</v>
      </c>
      <c r="AB123" s="798"/>
      <c r="AC123" s="798"/>
      <c r="AD123" s="798"/>
      <c r="AE123" s="799"/>
      <c r="AF123" s="800" t="s">
        <v>113</v>
      </c>
      <c r="AG123" s="798"/>
      <c r="AH123" s="798"/>
      <c r="AI123" s="798"/>
      <c r="AJ123" s="799"/>
      <c r="AK123" s="800" t="s">
        <v>113</v>
      </c>
      <c r="AL123" s="798"/>
      <c r="AM123" s="798"/>
      <c r="AN123" s="798"/>
      <c r="AO123" s="799"/>
      <c r="AP123" s="845" t="s">
        <v>113</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443</v>
      </c>
      <c r="BP123" s="899"/>
      <c r="BQ123" s="853">
        <v>41361502</v>
      </c>
      <c r="BR123" s="854"/>
      <c r="BS123" s="854"/>
      <c r="BT123" s="854"/>
      <c r="BU123" s="854"/>
      <c r="BV123" s="854">
        <v>41488138</v>
      </c>
      <c r="BW123" s="854"/>
      <c r="BX123" s="854"/>
      <c r="BY123" s="854"/>
      <c r="BZ123" s="854"/>
      <c r="CA123" s="854">
        <v>42607704</v>
      </c>
      <c r="CB123" s="854"/>
      <c r="CC123" s="854"/>
      <c r="CD123" s="854"/>
      <c r="CE123" s="854"/>
      <c r="CF123" s="764"/>
      <c r="CG123" s="765"/>
      <c r="CH123" s="765"/>
      <c r="CI123" s="765"/>
      <c r="CJ123" s="855"/>
      <c r="CK123" s="890"/>
      <c r="CL123" s="876"/>
      <c r="CM123" s="876"/>
      <c r="CN123" s="876"/>
      <c r="CO123" s="877"/>
      <c r="CP123" s="856" t="s">
        <v>385</v>
      </c>
      <c r="CQ123" s="857"/>
      <c r="CR123" s="857"/>
      <c r="CS123" s="857"/>
      <c r="CT123" s="857"/>
      <c r="CU123" s="857"/>
      <c r="CV123" s="857"/>
      <c r="CW123" s="857"/>
      <c r="CX123" s="857"/>
      <c r="CY123" s="857"/>
      <c r="CZ123" s="857"/>
      <c r="DA123" s="857"/>
      <c r="DB123" s="857"/>
      <c r="DC123" s="857"/>
      <c r="DD123" s="857"/>
      <c r="DE123" s="857"/>
      <c r="DF123" s="858"/>
      <c r="DG123" s="797" t="s">
        <v>113</v>
      </c>
      <c r="DH123" s="798"/>
      <c r="DI123" s="798"/>
      <c r="DJ123" s="798"/>
      <c r="DK123" s="799"/>
      <c r="DL123" s="800" t="s">
        <v>113</v>
      </c>
      <c r="DM123" s="798"/>
      <c r="DN123" s="798"/>
      <c r="DO123" s="798"/>
      <c r="DP123" s="799"/>
      <c r="DQ123" s="800" t="s">
        <v>113</v>
      </c>
      <c r="DR123" s="798"/>
      <c r="DS123" s="798"/>
      <c r="DT123" s="798"/>
      <c r="DU123" s="799"/>
      <c r="DV123" s="845" t="s">
        <v>113</v>
      </c>
      <c r="DW123" s="846"/>
      <c r="DX123" s="846"/>
      <c r="DY123" s="846"/>
      <c r="DZ123" s="847"/>
    </row>
    <row r="124" spans="1:130" s="199" customFormat="1" ht="26.25" customHeight="1" thickBot="1" x14ac:dyDescent="0.2">
      <c r="A124" s="838"/>
      <c r="B124" s="839"/>
      <c r="C124" s="842" t="s">
        <v>432</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113</v>
      </c>
      <c r="AB124" s="798"/>
      <c r="AC124" s="798"/>
      <c r="AD124" s="798"/>
      <c r="AE124" s="799"/>
      <c r="AF124" s="800" t="s">
        <v>113</v>
      </c>
      <c r="AG124" s="798"/>
      <c r="AH124" s="798"/>
      <c r="AI124" s="798"/>
      <c r="AJ124" s="799"/>
      <c r="AK124" s="800" t="s">
        <v>113</v>
      </c>
      <c r="AL124" s="798"/>
      <c r="AM124" s="798"/>
      <c r="AN124" s="798"/>
      <c r="AO124" s="799"/>
      <c r="AP124" s="845" t="s">
        <v>113</v>
      </c>
      <c r="AQ124" s="846"/>
      <c r="AR124" s="846"/>
      <c r="AS124" s="846"/>
      <c r="AT124" s="847"/>
      <c r="AU124" s="848" t="s">
        <v>444</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145.1</v>
      </c>
      <c r="BR124" s="852"/>
      <c r="BS124" s="852"/>
      <c r="BT124" s="852"/>
      <c r="BU124" s="852"/>
      <c r="BV124" s="852">
        <v>150.9</v>
      </c>
      <c r="BW124" s="852"/>
      <c r="BX124" s="852"/>
      <c r="BY124" s="852"/>
      <c r="BZ124" s="852"/>
      <c r="CA124" s="852">
        <v>141.19999999999999</v>
      </c>
      <c r="CB124" s="852"/>
      <c r="CC124" s="852"/>
      <c r="CD124" s="852"/>
      <c r="CE124" s="852"/>
      <c r="CF124" s="742"/>
      <c r="CG124" s="743"/>
      <c r="CH124" s="743"/>
      <c r="CI124" s="743"/>
      <c r="CJ124" s="883"/>
      <c r="CK124" s="891"/>
      <c r="CL124" s="891"/>
      <c r="CM124" s="891"/>
      <c r="CN124" s="891"/>
      <c r="CO124" s="892"/>
      <c r="CP124" s="856" t="s">
        <v>445</v>
      </c>
      <c r="CQ124" s="857"/>
      <c r="CR124" s="857"/>
      <c r="CS124" s="857"/>
      <c r="CT124" s="857"/>
      <c r="CU124" s="857"/>
      <c r="CV124" s="857"/>
      <c r="CW124" s="857"/>
      <c r="CX124" s="857"/>
      <c r="CY124" s="857"/>
      <c r="CZ124" s="857"/>
      <c r="DA124" s="857"/>
      <c r="DB124" s="857"/>
      <c r="DC124" s="857"/>
      <c r="DD124" s="857"/>
      <c r="DE124" s="857"/>
      <c r="DF124" s="858"/>
      <c r="DG124" s="780">
        <v>15311</v>
      </c>
      <c r="DH124" s="781"/>
      <c r="DI124" s="781"/>
      <c r="DJ124" s="781"/>
      <c r="DK124" s="782"/>
      <c r="DL124" s="783" t="s">
        <v>113</v>
      </c>
      <c r="DM124" s="781"/>
      <c r="DN124" s="781"/>
      <c r="DO124" s="781"/>
      <c r="DP124" s="782"/>
      <c r="DQ124" s="783" t="s">
        <v>113</v>
      </c>
      <c r="DR124" s="781"/>
      <c r="DS124" s="781"/>
      <c r="DT124" s="781"/>
      <c r="DU124" s="782"/>
      <c r="DV124" s="869" t="s">
        <v>113</v>
      </c>
      <c r="DW124" s="870"/>
      <c r="DX124" s="870"/>
      <c r="DY124" s="870"/>
      <c r="DZ124" s="871"/>
    </row>
    <row r="125" spans="1:130" s="199" customFormat="1" ht="26.25" customHeight="1" x14ac:dyDescent="0.15">
      <c r="A125" s="838"/>
      <c r="B125" s="839"/>
      <c r="C125" s="842" t="s">
        <v>434</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113</v>
      </c>
      <c r="AB125" s="798"/>
      <c r="AC125" s="798"/>
      <c r="AD125" s="798"/>
      <c r="AE125" s="799"/>
      <c r="AF125" s="800" t="s">
        <v>113</v>
      </c>
      <c r="AG125" s="798"/>
      <c r="AH125" s="798"/>
      <c r="AI125" s="798"/>
      <c r="AJ125" s="799"/>
      <c r="AK125" s="800" t="s">
        <v>113</v>
      </c>
      <c r="AL125" s="798"/>
      <c r="AM125" s="798"/>
      <c r="AN125" s="798"/>
      <c r="AO125" s="799"/>
      <c r="AP125" s="845" t="s">
        <v>113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446</v>
      </c>
      <c r="CL125" s="873"/>
      <c r="CM125" s="873"/>
      <c r="CN125" s="873"/>
      <c r="CO125" s="874"/>
      <c r="CP125" s="881" t="s">
        <v>447</v>
      </c>
      <c r="CQ125" s="826"/>
      <c r="CR125" s="826"/>
      <c r="CS125" s="826"/>
      <c r="CT125" s="826"/>
      <c r="CU125" s="826"/>
      <c r="CV125" s="826"/>
      <c r="CW125" s="826"/>
      <c r="CX125" s="826"/>
      <c r="CY125" s="826"/>
      <c r="CZ125" s="826"/>
      <c r="DA125" s="826"/>
      <c r="DB125" s="826"/>
      <c r="DC125" s="826"/>
      <c r="DD125" s="826"/>
      <c r="DE125" s="826"/>
      <c r="DF125" s="827"/>
      <c r="DG125" s="882" t="s">
        <v>113</v>
      </c>
      <c r="DH125" s="863"/>
      <c r="DI125" s="863"/>
      <c r="DJ125" s="863"/>
      <c r="DK125" s="863"/>
      <c r="DL125" s="863" t="s">
        <v>113</v>
      </c>
      <c r="DM125" s="863"/>
      <c r="DN125" s="863"/>
      <c r="DO125" s="863"/>
      <c r="DP125" s="863"/>
      <c r="DQ125" s="863" t="s">
        <v>113</v>
      </c>
      <c r="DR125" s="863"/>
      <c r="DS125" s="863"/>
      <c r="DT125" s="863"/>
      <c r="DU125" s="863"/>
      <c r="DV125" s="864" t="s">
        <v>113</v>
      </c>
      <c r="DW125" s="864"/>
      <c r="DX125" s="864"/>
      <c r="DY125" s="864"/>
      <c r="DZ125" s="865"/>
    </row>
    <row r="126" spans="1:130" s="199" customFormat="1" ht="26.25" customHeight="1" thickBot="1" x14ac:dyDescent="0.2">
      <c r="A126" s="838"/>
      <c r="B126" s="839"/>
      <c r="C126" s="842" t="s">
        <v>436</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66</v>
      </c>
      <c r="AB126" s="798"/>
      <c r="AC126" s="798"/>
      <c r="AD126" s="798"/>
      <c r="AE126" s="799"/>
      <c r="AF126" s="800">
        <v>65</v>
      </c>
      <c r="AG126" s="798"/>
      <c r="AH126" s="798"/>
      <c r="AI126" s="798"/>
      <c r="AJ126" s="799"/>
      <c r="AK126" s="800">
        <v>64</v>
      </c>
      <c r="AL126" s="798"/>
      <c r="AM126" s="798"/>
      <c r="AN126" s="798"/>
      <c r="AO126" s="799"/>
      <c r="AP126" s="845">
        <v>0</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448</v>
      </c>
      <c r="CQ126" s="768"/>
      <c r="CR126" s="768"/>
      <c r="CS126" s="768"/>
      <c r="CT126" s="768"/>
      <c r="CU126" s="768"/>
      <c r="CV126" s="768"/>
      <c r="CW126" s="768"/>
      <c r="CX126" s="768"/>
      <c r="CY126" s="768"/>
      <c r="CZ126" s="768"/>
      <c r="DA126" s="768"/>
      <c r="DB126" s="768"/>
      <c r="DC126" s="768"/>
      <c r="DD126" s="768"/>
      <c r="DE126" s="768"/>
      <c r="DF126" s="769"/>
      <c r="DG126" s="834" t="s">
        <v>113</v>
      </c>
      <c r="DH126" s="835"/>
      <c r="DI126" s="835"/>
      <c r="DJ126" s="835"/>
      <c r="DK126" s="835"/>
      <c r="DL126" s="835" t="s">
        <v>113</v>
      </c>
      <c r="DM126" s="835"/>
      <c r="DN126" s="835"/>
      <c r="DO126" s="835"/>
      <c r="DP126" s="835"/>
      <c r="DQ126" s="835" t="s">
        <v>113</v>
      </c>
      <c r="DR126" s="835"/>
      <c r="DS126" s="835"/>
      <c r="DT126" s="835"/>
      <c r="DU126" s="835"/>
      <c r="DV126" s="812" t="s">
        <v>113</v>
      </c>
      <c r="DW126" s="812"/>
      <c r="DX126" s="812"/>
      <c r="DY126" s="812"/>
      <c r="DZ126" s="813"/>
    </row>
    <row r="127" spans="1:130" s="199" customFormat="1" ht="26.25" customHeight="1" x14ac:dyDescent="0.15">
      <c r="A127" s="840"/>
      <c r="B127" s="841"/>
      <c r="C127" s="859" t="s">
        <v>449</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596</v>
      </c>
      <c r="AB127" s="798"/>
      <c r="AC127" s="798"/>
      <c r="AD127" s="798"/>
      <c r="AE127" s="799"/>
      <c r="AF127" s="800">
        <v>446</v>
      </c>
      <c r="AG127" s="798"/>
      <c r="AH127" s="798"/>
      <c r="AI127" s="798"/>
      <c r="AJ127" s="799"/>
      <c r="AK127" s="800">
        <v>665</v>
      </c>
      <c r="AL127" s="798"/>
      <c r="AM127" s="798"/>
      <c r="AN127" s="798"/>
      <c r="AO127" s="799"/>
      <c r="AP127" s="845">
        <v>0</v>
      </c>
      <c r="AQ127" s="846"/>
      <c r="AR127" s="846"/>
      <c r="AS127" s="846"/>
      <c r="AT127" s="847"/>
      <c r="AU127" s="235"/>
      <c r="AV127" s="235"/>
      <c r="AW127" s="235"/>
      <c r="AX127" s="862" t="s">
        <v>450</v>
      </c>
      <c r="AY127" s="830"/>
      <c r="AZ127" s="830"/>
      <c r="BA127" s="830"/>
      <c r="BB127" s="830"/>
      <c r="BC127" s="830"/>
      <c r="BD127" s="830"/>
      <c r="BE127" s="831"/>
      <c r="BF127" s="829" t="s">
        <v>451</v>
      </c>
      <c r="BG127" s="830"/>
      <c r="BH127" s="830"/>
      <c r="BI127" s="830"/>
      <c r="BJ127" s="830"/>
      <c r="BK127" s="830"/>
      <c r="BL127" s="831"/>
      <c r="BM127" s="829" t="s">
        <v>452</v>
      </c>
      <c r="BN127" s="830"/>
      <c r="BO127" s="830"/>
      <c r="BP127" s="830"/>
      <c r="BQ127" s="830"/>
      <c r="BR127" s="830"/>
      <c r="BS127" s="831"/>
      <c r="BT127" s="829" t="s">
        <v>453</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454</v>
      </c>
      <c r="CQ127" s="768"/>
      <c r="CR127" s="768"/>
      <c r="CS127" s="768"/>
      <c r="CT127" s="768"/>
      <c r="CU127" s="768"/>
      <c r="CV127" s="768"/>
      <c r="CW127" s="768"/>
      <c r="CX127" s="768"/>
      <c r="CY127" s="768"/>
      <c r="CZ127" s="768"/>
      <c r="DA127" s="768"/>
      <c r="DB127" s="768"/>
      <c r="DC127" s="768"/>
      <c r="DD127" s="768"/>
      <c r="DE127" s="768"/>
      <c r="DF127" s="769"/>
      <c r="DG127" s="834" t="s">
        <v>113</v>
      </c>
      <c r="DH127" s="835"/>
      <c r="DI127" s="835"/>
      <c r="DJ127" s="835"/>
      <c r="DK127" s="835"/>
      <c r="DL127" s="835" t="s">
        <v>113</v>
      </c>
      <c r="DM127" s="835"/>
      <c r="DN127" s="835"/>
      <c r="DO127" s="835"/>
      <c r="DP127" s="835"/>
      <c r="DQ127" s="835" t="s">
        <v>113</v>
      </c>
      <c r="DR127" s="835"/>
      <c r="DS127" s="835"/>
      <c r="DT127" s="835"/>
      <c r="DU127" s="835"/>
      <c r="DV127" s="812" t="s">
        <v>113</v>
      </c>
      <c r="DW127" s="812"/>
      <c r="DX127" s="812"/>
      <c r="DY127" s="812"/>
      <c r="DZ127" s="813"/>
    </row>
    <row r="128" spans="1:130" s="199" customFormat="1" ht="26.25" customHeight="1" thickBot="1" x14ac:dyDescent="0.2">
      <c r="A128" s="814" t="s">
        <v>455</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456</v>
      </c>
      <c r="X128" s="816"/>
      <c r="Y128" s="816"/>
      <c r="Z128" s="817"/>
      <c r="AA128" s="818">
        <v>308564</v>
      </c>
      <c r="AB128" s="819"/>
      <c r="AC128" s="819"/>
      <c r="AD128" s="819"/>
      <c r="AE128" s="820"/>
      <c r="AF128" s="821">
        <v>298870</v>
      </c>
      <c r="AG128" s="819"/>
      <c r="AH128" s="819"/>
      <c r="AI128" s="819"/>
      <c r="AJ128" s="820"/>
      <c r="AK128" s="821">
        <v>288184</v>
      </c>
      <c r="AL128" s="819"/>
      <c r="AM128" s="819"/>
      <c r="AN128" s="819"/>
      <c r="AO128" s="820"/>
      <c r="AP128" s="822"/>
      <c r="AQ128" s="823"/>
      <c r="AR128" s="823"/>
      <c r="AS128" s="823"/>
      <c r="AT128" s="824"/>
      <c r="AU128" s="235"/>
      <c r="AV128" s="235"/>
      <c r="AW128" s="235"/>
      <c r="AX128" s="825" t="s">
        <v>457</v>
      </c>
      <c r="AY128" s="826"/>
      <c r="AZ128" s="826"/>
      <c r="BA128" s="826"/>
      <c r="BB128" s="826"/>
      <c r="BC128" s="826"/>
      <c r="BD128" s="826"/>
      <c r="BE128" s="827"/>
      <c r="BF128" s="804" t="s">
        <v>113</v>
      </c>
      <c r="BG128" s="805"/>
      <c r="BH128" s="805"/>
      <c r="BI128" s="805"/>
      <c r="BJ128" s="805"/>
      <c r="BK128" s="805"/>
      <c r="BL128" s="828"/>
      <c r="BM128" s="804">
        <v>12.65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458</v>
      </c>
      <c r="CQ128" s="746"/>
      <c r="CR128" s="746"/>
      <c r="CS128" s="746"/>
      <c r="CT128" s="746"/>
      <c r="CU128" s="746"/>
      <c r="CV128" s="746"/>
      <c r="CW128" s="746"/>
      <c r="CX128" s="746"/>
      <c r="CY128" s="746"/>
      <c r="CZ128" s="746"/>
      <c r="DA128" s="746"/>
      <c r="DB128" s="746"/>
      <c r="DC128" s="746"/>
      <c r="DD128" s="746"/>
      <c r="DE128" s="746"/>
      <c r="DF128" s="747"/>
      <c r="DG128" s="808" t="s">
        <v>113</v>
      </c>
      <c r="DH128" s="809"/>
      <c r="DI128" s="809"/>
      <c r="DJ128" s="809"/>
      <c r="DK128" s="809"/>
      <c r="DL128" s="809" t="s">
        <v>113</v>
      </c>
      <c r="DM128" s="809"/>
      <c r="DN128" s="809"/>
      <c r="DO128" s="809"/>
      <c r="DP128" s="809"/>
      <c r="DQ128" s="809" t="s">
        <v>113</v>
      </c>
      <c r="DR128" s="809"/>
      <c r="DS128" s="809"/>
      <c r="DT128" s="809"/>
      <c r="DU128" s="809"/>
      <c r="DV128" s="810" t="s">
        <v>113</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459</v>
      </c>
      <c r="X129" s="795"/>
      <c r="Y129" s="795"/>
      <c r="Z129" s="796"/>
      <c r="AA129" s="797">
        <v>17176568</v>
      </c>
      <c r="AB129" s="798"/>
      <c r="AC129" s="798"/>
      <c r="AD129" s="798"/>
      <c r="AE129" s="799"/>
      <c r="AF129" s="800">
        <v>17233114</v>
      </c>
      <c r="AG129" s="798"/>
      <c r="AH129" s="798"/>
      <c r="AI129" s="798"/>
      <c r="AJ129" s="799"/>
      <c r="AK129" s="800">
        <v>16893939</v>
      </c>
      <c r="AL129" s="798"/>
      <c r="AM129" s="798"/>
      <c r="AN129" s="798"/>
      <c r="AO129" s="799"/>
      <c r="AP129" s="801"/>
      <c r="AQ129" s="802"/>
      <c r="AR129" s="802"/>
      <c r="AS129" s="802"/>
      <c r="AT129" s="803"/>
      <c r="AU129" s="237"/>
      <c r="AV129" s="237"/>
      <c r="AW129" s="237"/>
      <c r="AX129" s="767" t="s">
        <v>460</v>
      </c>
      <c r="AY129" s="768"/>
      <c r="AZ129" s="768"/>
      <c r="BA129" s="768"/>
      <c r="BB129" s="768"/>
      <c r="BC129" s="768"/>
      <c r="BD129" s="768"/>
      <c r="BE129" s="769"/>
      <c r="BF129" s="787" t="s">
        <v>461</v>
      </c>
      <c r="BG129" s="788"/>
      <c r="BH129" s="788"/>
      <c r="BI129" s="788"/>
      <c r="BJ129" s="788"/>
      <c r="BK129" s="788"/>
      <c r="BL129" s="789"/>
      <c r="BM129" s="787">
        <v>17.649999999999999</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462</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463</v>
      </c>
      <c r="X130" s="795"/>
      <c r="Y130" s="795"/>
      <c r="Z130" s="796"/>
      <c r="AA130" s="797">
        <v>3108989</v>
      </c>
      <c r="AB130" s="798"/>
      <c r="AC130" s="798"/>
      <c r="AD130" s="798"/>
      <c r="AE130" s="799"/>
      <c r="AF130" s="800">
        <v>3104279</v>
      </c>
      <c r="AG130" s="798"/>
      <c r="AH130" s="798"/>
      <c r="AI130" s="798"/>
      <c r="AJ130" s="799"/>
      <c r="AK130" s="800">
        <v>3080888</v>
      </c>
      <c r="AL130" s="798"/>
      <c r="AM130" s="798"/>
      <c r="AN130" s="798"/>
      <c r="AO130" s="799"/>
      <c r="AP130" s="801"/>
      <c r="AQ130" s="802"/>
      <c r="AR130" s="802"/>
      <c r="AS130" s="802"/>
      <c r="AT130" s="803"/>
      <c r="AU130" s="237"/>
      <c r="AV130" s="237"/>
      <c r="AW130" s="237"/>
      <c r="AX130" s="767" t="s">
        <v>464</v>
      </c>
      <c r="AY130" s="768"/>
      <c r="AZ130" s="768"/>
      <c r="BA130" s="768"/>
      <c r="BB130" s="768"/>
      <c r="BC130" s="768"/>
      <c r="BD130" s="768"/>
      <c r="BE130" s="769"/>
      <c r="BF130" s="770">
        <v>13.1</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465</v>
      </c>
      <c r="X131" s="778"/>
      <c r="Y131" s="778"/>
      <c r="Z131" s="779"/>
      <c r="AA131" s="780">
        <v>14067579</v>
      </c>
      <c r="AB131" s="781"/>
      <c r="AC131" s="781"/>
      <c r="AD131" s="781"/>
      <c r="AE131" s="782"/>
      <c r="AF131" s="783">
        <v>14128835</v>
      </c>
      <c r="AG131" s="781"/>
      <c r="AH131" s="781"/>
      <c r="AI131" s="781"/>
      <c r="AJ131" s="782"/>
      <c r="AK131" s="783">
        <v>13813051</v>
      </c>
      <c r="AL131" s="781"/>
      <c r="AM131" s="781"/>
      <c r="AN131" s="781"/>
      <c r="AO131" s="782"/>
      <c r="AP131" s="784"/>
      <c r="AQ131" s="785"/>
      <c r="AR131" s="785"/>
      <c r="AS131" s="785"/>
      <c r="AT131" s="786"/>
      <c r="AU131" s="237"/>
      <c r="AV131" s="237"/>
      <c r="AW131" s="237"/>
      <c r="AX131" s="745" t="s">
        <v>466</v>
      </c>
      <c r="AY131" s="746"/>
      <c r="AZ131" s="746"/>
      <c r="BA131" s="746"/>
      <c r="BB131" s="746"/>
      <c r="BC131" s="746"/>
      <c r="BD131" s="746"/>
      <c r="BE131" s="747"/>
      <c r="BF131" s="748">
        <v>141.19999999999999</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467</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468</v>
      </c>
      <c r="W132" s="758"/>
      <c r="X132" s="758"/>
      <c r="Y132" s="758"/>
      <c r="Z132" s="759"/>
      <c r="AA132" s="760">
        <v>13.107308659999999</v>
      </c>
      <c r="AB132" s="761"/>
      <c r="AC132" s="761"/>
      <c r="AD132" s="761"/>
      <c r="AE132" s="762"/>
      <c r="AF132" s="763">
        <v>13.108101270000001</v>
      </c>
      <c r="AG132" s="761"/>
      <c r="AH132" s="761"/>
      <c r="AI132" s="761"/>
      <c r="AJ132" s="762"/>
      <c r="AK132" s="763">
        <v>13.11607407</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469</v>
      </c>
      <c r="W133" s="737"/>
      <c r="X133" s="737"/>
      <c r="Y133" s="737"/>
      <c r="Z133" s="738"/>
      <c r="AA133" s="739">
        <v>14.5</v>
      </c>
      <c r="AB133" s="740"/>
      <c r="AC133" s="740"/>
      <c r="AD133" s="740"/>
      <c r="AE133" s="741"/>
      <c r="AF133" s="739">
        <v>13.5</v>
      </c>
      <c r="AG133" s="740"/>
      <c r="AH133" s="740"/>
      <c r="AI133" s="740"/>
      <c r="AJ133" s="741"/>
      <c r="AK133" s="739">
        <v>13.1</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H4" zoomScale="60" zoomScaleNormal="85" workbookViewId="0">
      <selection activeCell="R77" sqref="R77"/>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I10" zoomScale="70" zoomScaleNormal="70" zoomScaleSheetLayoutView="55" workbookViewId="0">
      <selection activeCell="A85" sqref="A85"/>
    </sheetView>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470</v>
      </c>
      <c r="B5" s="248"/>
      <c r="C5" s="248"/>
      <c r="D5" s="248"/>
      <c r="E5" s="248"/>
      <c r="F5" s="248"/>
      <c r="G5" s="248"/>
      <c r="H5" s="248"/>
      <c r="I5" s="248"/>
      <c r="J5" s="248"/>
      <c r="K5" s="248"/>
      <c r="L5" s="248"/>
      <c r="M5" s="248"/>
      <c r="N5" s="248"/>
      <c r="O5" s="249"/>
    </row>
    <row r="6" spans="1:16" x14ac:dyDescent="0.15">
      <c r="A6" s="250"/>
      <c r="B6" s="246"/>
      <c r="C6" s="246"/>
      <c r="D6" s="246"/>
      <c r="E6" s="246"/>
      <c r="F6" s="246"/>
      <c r="G6" s="251" t="s">
        <v>471</v>
      </c>
      <c r="H6" s="251"/>
      <c r="I6" s="251"/>
      <c r="J6" s="251"/>
      <c r="K6" s="246"/>
      <c r="L6" s="246"/>
      <c r="M6" s="246"/>
      <c r="N6" s="246"/>
    </row>
    <row r="7" spans="1:16" x14ac:dyDescent="0.15">
      <c r="A7" s="250"/>
      <c r="B7" s="246"/>
      <c r="C7" s="246"/>
      <c r="D7" s="246"/>
      <c r="E7" s="246"/>
      <c r="F7" s="246"/>
      <c r="G7" s="253"/>
      <c r="H7" s="254"/>
      <c r="I7" s="254"/>
      <c r="J7" s="255"/>
      <c r="K7" s="1152" t="s">
        <v>472</v>
      </c>
      <c r="L7" s="256"/>
      <c r="M7" s="257" t="s">
        <v>473</v>
      </c>
      <c r="N7" s="258"/>
    </row>
    <row r="8" spans="1:16" x14ac:dyDescent="0.15">
      <c r="A8" s="250"/>
      <c r="B8" s="246"/>
      <c r="C8" s="246"/>
      <c r="D8" s="246"/>
      <c r="E8" s="246"/>
      <c r="F8" s="246"/>
      <c r="G8" s="259"/>
      <c r="H8" s="260"/>
      <c r="I8" s="260"/>
      <c r="J8" s="261"/>
      <c r="K8" s="1153"/>
      <c r="L8" s="262" t="s">
        <v>474</v>
      </c>
      <c r="M8" s="263" t="s">
        <v>475</v>
      </c>
      <c r="N8" s="264" t="s">
        <v>476</v>
      </c>
    </row>
    <row r="9" spans="1:16" x14ac:dyDescent="0.15">
      <c r="A9" s="250"/>
      <c r="B9" s="246"/>
      <c r="C9" s="246"/>
      <c r="D9" s="246"/>
      <c r="E9" s="246"/>
      <c r="F9" s="246"/>
      <c r="G9" s="1166" t="s">
        <v>477</v>
      </c>
      <c r="H9" s="1167"/>
      <c r="I9" s="1167"/>
      <c r="J9" s="1168"/>
      <c r="K9" s="265">
        <v>3386341</v>
      </c>
      <c r="L9" s="266">
        <v>59856</v>
      </c>
      <c r="M9" s="267">
        <v>72433</v>
      </c>
      <c r="N9" s="268">
        <v>-17.399999999999999</v>
      </c>
    </row>
    <row r="10" spans="1:16" x14ac:dyDescent="0.15">
      <c r="A10" s="250"/>
      <c r="B10" s="246"/>
      <c r="C10" s="246"/>
      <c r="D10" s="246"/>
      <c r="E10" s="246"/>
      <c r="F10" s="246"/>
      <c r="G10" s="1166" t="s">
        <v>478</v>
      </c>
      <c r="H10" s="1167"/>
      <c r="I10" s="1167"/>
      <c r="J10" s="1168"/>
      <c r="K10" s="269">
        <v>263287</v>
      </c>
      <c r="L10" s="270">
        <v>4654</v>
      </c>
      <c r="M10" s="271">
        <v>5807</v>
      </c>
      <c r="N10" s="272">
        <v>-19.899999999999999</v>
      </c>
    </row>
    <row r="11" spans="1:16" ht="13.5" customHeight="1" x14ac:dyDescent="0.15">
      <c r="A11" s="250"/>
      <c r="B11" s="246"/>
      <c r="C11" s="246"/>
      <c r="D11" s="246"/>
      <c r="E11" s="246"/>
      <c r="F11" s="246"/>
      <c r="G11" s="1166" t="s">
        <v>479</v>
      </c>
      <c r="H11" s="1167"/>
      <c r="I11" s="1167"/>
      <c r="J11" s="1168"/>
      <c r="K11" s="269">
        <v>1383901</v>
      </c>
      <c r="L11" s="270">
        <v>24461</v>
      </c>
      <c r="M11" s="271">
        <v>5465</v>
      </c>
      <c r="N11" s="272">
        <v>347.6</v>
      </c>
    </row>
    <row r="12" spans="1:16" ht="13.5" customHeight="1" x14ac:dyDescent="0.15">
      <c r="A12" s="250"/>
      <c r="B12" s="246"/>
      <c r="C12" s="246"/>
      <c r="D12" s="246"/>
      <c r="E12" s="246"/>
      <c r="F12" s="246"/>
      <c r="G12" s="1166" t="s">
        <v>480</v>
      </c>
      <c r="H12" s="1167"/>
      <c r="I12" s="1167"/>
      <c r="J12" s="1168"/>
      <c r="K12" s="269">
        <v>371571</v>
      </c>
      <c r="L12" s="270">
        <v>6568</v>
      </c>
      <c r="M12" s="271">
        <v>1191</v>
      </c>
      <c r="N12" s="272">
        <v>451.5</v>
      </c>
    </row>
    <row r="13" spans="1:16" ht="13.5" customHeight="1" x14ac:dyDescent="0.15">
      <c r="A13" s="250"/>
      <c r="B13" s="246"/>
      <c r="C13" s="246"/>
      <c r="D13" s="246"/>
      <c r="E13" s="246"/>
      <c r="F13" s="246"/>
      <c r="G13" s="1166" t="s">
        <v>481</v>
      </c>
      <c r="H13" s="1167"/>
      <c r="I13" s="1167"/>
      <c r="J13" s="1168"/>
      <c r="K13" s="269">
        <v>5224</v>
      </c>
      <c r="L13" s="270">
        <v>92</v>
      </c>
      <c r="M13" s="271">
        <v>3</v>
      </c>
      <c r="N13" s="272">
        <v>2966.7</v>
      </c>
    </row>
    <row r="14" spans="1:16" ht="13.5" customHeight="1" x14ac:dyDescent="0.15">
      <c r="A14" s="250"/>
      <c r="B14" s="246"/>
      <c r="C14" s="246"/>
      <c r="D14" s="246"/>
      <c r="E14" s="246"/>
      <c r="F14" s="246"/>
      <c r="G14" s="1166" t="s">
        <v>482</v>
      </c>
      <c r="H14" s="1167"/>
      <c r="I14" s="1167"/>
      <c r="J14" s="1168"/>
      <c r="K14" s="269">
        <v>250760</v>
      </c>
      <c r="L14" s="270">
        <v>4432</v>
      </c>
      <c r="M14" s="271">
        <v>3078</v>
      </c>
      <c r="N14" s="272">
        <v>44</v>
      </c>
    </row>
    <row r="15" spans="1:16" ht="13.5" customHeight="1" x14ac:dyDescent="0.15">
      <c r="A15" s="250"/>
      <c r="B15" s="246"/>
      <c r="C15" s="246"/>
      <c r="D15" s="246"/>
      <c r="E15" s="246"/>
      <c r="F15" s="246"/>
      <c r="G15" s="1166" t="s">
        <v>483</v>
      </c>
      <c r="H15" s="1167"/>
      <c r="I15" s="1167"/>
      <c r="J15" s="1168"/>
      <c r="K15" s="269">
        <v>125216</v>
      </c>
      <c r="L15" s="270">
        <v>2213</v>
      </c>
      <c r="M15" s="271">
        <v>1624</v>
      </c>
      <c r="N15" s="272">
        <v>36.299999999999997</v>
      </c>
    </row>
    <row r="16" spans="1:16" x14ac:dyDescent="0.15">
      <c r="A16" s="250"/>
      <c r="B16" s="246"/>
      <c r="C16" s="246"/>
      <c r="D16" s="246"/>
      <c r="E16" s="246"/>
      <c r="F16" s="246"/>
      <c r="G16" s="1169" t="s">
        <v>484</v>
      </c>
      <c r="H16" s="1170"/>
      <c r="I16" s="1170"/>
      <c r="J16" s="1171"/>
      <c r="K16" s="270">
        <v>-468486</v>
      </c>
      <c r="L16" s="270">
        <v>-8281</v>
      </c>
      <c r="M16" s="271">
        <v>-7680</v>
      </c>
      <c r="N16" s="272">
        <v>7.8</v>
      </c>
    </row>
    <row r="17" spans="1:16" x14ac:dyDescent="0.15">
      <c r="A17" s="250"/>
      <c r="B17" s="246"/>
      <c r="C17" s="246"/>
      <c r="D17" s="246"/>
      <c r="E17" s="246"/>
      <c r="F17" s="246"/>
      <c r="G17" s="1169" t="s">
        <v>171</v>
      </c>
      <c r="H17" s="1170"/>
      <c r="I17" s="1170"/>
      <c r="J17" s="1171"/>
      <c r="K17" s="270">
        <v>5317814</v>
      </c>
      <c r="L17" s="270">
        <v>93996</v>
      </c>
      <c r="M17" s="271">
        <v>81920</v>
      </c>
      <c r="N17" s="272">
        <v>14.7</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485</v>
      </c>
      <c r="H19" s="246"/>
      <c r="I19" s="246"/>
      <c r="J19" s="246"/>
      <c r="K19" s="246"/>
      <c r="L19" s="246"/>
      <c r="M19" s="246"/>
      <c r="N19" s="246"/>
    </row>
    <row r="20" spans="1:16" x14ac:dyDescent="0.15">
      <c r="A20" s="250"/>
      <c r="B20" s="246"/>
      <c r="C20" s="246"/>
      <c r="D20" s="246"/>
      <c r="E20" s="246"/>
      <c r="F20" s="246"/>
      <c r="G20" s="274"/>
      <c r="H20" s="275"/>
      <c r="I20" s="275"/>
      <c r="J20" s="276"/>
      <c r="K20" s="277" t="s">
        <v>486</v>
      </c>
      <c r="L20" s="278" t="s">
        <v>487</v>
      </c>
      <c r="M20" s="279" t="s">
        <v>488</v>
      </c>
      <c r="N20" s="280"/>
    </row>
    <row r="21" spans="1:16" s="286" customFormat="1" x14ac:dyDescent="0.15">
      <c r="A21" s="281"/>
      <c r="B21" s="251"/>
      <c r="C21" s="251"/>
      <c r="D21" s="251"/>
      <c r="E21" s="251"/>
      <c r="F21" s="251"/>
      <c r="G21" s="1163" t="s">
        <v>489</v>
      </c>
      <c r="H21" s="1164"/>
      <c r="I21" s="1164"/>
      <c r="J21" s="1165"/>
      <c r="K21" s="282">
        <v>7.12</v>
      </c>
      <c r="L21" s="283">
        <v>8.2100000000000009</v>
      </c>
      <c r="M21" s="284">
        <v>-1.0900000000000001</v>
      </c>
      <c r="N21" s="251"/>
      <c r="O21" s="285"/>
      <c r="P21" s="281"/>
    </row>
    <row r="22" spans="1:16" s="286" customFormat="1" x14ac:dyDescent="0.15">
      <c r="A22" s="281"/>
      <c r="B22" s="251"/>
      <c r="C22" s="251"/>
      <c r="D22" s="251"/>
      <c r="E22" s="251"/>
      <c r="F22" s="251"/>
      <c r="G22" s="1163" t="s">
        <v>490</v>
      </c>
      <c r="H22" s="1164"/>
      <c r="I22" s="1164"/>
      <c r="J22" s="1165"/>
      <c r="K22" s="287">
        <v>97.9</v>
      </c>
      <c r="L22" s="288">
        <v>98.1</v>
      </c>
      <c r="M22" s="289">
        <v>-0.2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491</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492</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493</v>
      </c>
      <c r="H29" s="251"/>
      <c r="I29" s="251"/>
      <c r="J29" s="251"/>
      <c r="K29" s="246"/>
      <c r="L29" s="246"/>
      <c r="M29" s="246"/>
      <c r="N29" s="246"/>
      <c r="O29" s="295"/>
    </row>
    <row r="30" spans="1:16" x14ac:dyDescent="0.15">
      <c r="A30" s="250"/>
      <c r="B30" s="246"/>
      <c r="C30" s="246"/>
      <c r="D30" s="246"/>
      <c r="E30" s="246"/>
      <c r="F30" s="246"/>
      <c r="G30" s="253"/>
      <c r="H30" s="254"/>
      <c r="I30" s="254"/>
      <c r="J30" s="255"/>
      <c r="K30" s="1152" t="s">
        <v>472</v>
      </c>
      <c r="L30" s="256"/>
      <c r="M30" s="257" t="s">
        <v>473</v>
      </c>
      <c r="N30" s="258"/>
    </row>
    <row r="31" spans="1:16" x14ac:dyDescent="0.15">
      <c r="A31" s="250"/>
      <c r="B31" s="246"/>
      <c r="C31" s="246"/>
      <c r="D31" s="246"/>
      <c r="E31" s="246"/>
      <c r="F31" s="246"/>
      <c r="G31" s="259"/>
      <c r="H31" s="260"/>
      <c r="I31" s="260"/>
      <c r="J31" s="261"/>
      <c r="K31" s="1153"/>
      <c r="L31" s="262" t="s">
        <v>474</v>
      </c>
      <c r="M31" s="263" t="s">
        <v>475</v>
      </c>
      <c r="N31" s="264" t="s">
        <v>476</v>
      </c>
    </row>
    <row r="32" spans="1:16" ht="27" customHeight="1" x14ac:dyDescent="0.15">
      <c r="A32" s="250"/>
      <c r="B32" s="246"/>
      <c r="C32" s="246"/>
      <c r="D32" s="246"/>
      <c r="E32" s="246"/>
      <c r="F32" s="246"/>
      <c r="G32" s="1154" t="s">
        <v>494</v>
      </c>
      <c r="H32" s="1155"/>
      <c r="I32" s="1155"/>
      <c r="J32" s="1156"/>
      <c r="K32" s="296">
        <v>4653528</v>
      </c>
      <c r="L32" s="296">
        <v>82254</v>
      </c>
      <c r="M32" s="297">
        <v>53781</v>
      </c>
      <c r="N32" s="298">
        <v>52.9</v>
      </c>
    </row>
    <row r="33" spans="1:16" ht="13.5" customHeight="1" x14ac:dyDescent="0.15">
      <c r="A33" s="250"/>
      <c r="B33" s="246"/>
      <c r="C33" s="246"/>
      <c r="D33" s="246"/>
      <c r="E33" s="246"/>
      <c r="F33" s="246"/>
      <c r="G33" s="1154" t="s">
        <v>495</v>
      </c>
      <c r="H33" s="1155"/>
      <c r="I33" s="1155"/>
      <c r="J33" s="1156"/>
      <c r="K33" s="296" t="s">
        <v>496</v>
      </c>
      <c r="L33" s="296" t="s">
        <v>496</v>
      </c>
      <c r="M33" s="297" t="s">
        <v>496</v>
      </c>
      <c r="N33" s="298" t="s">
        <v>496</v>
      </c>
    </row>
    <row r="34" spans="1:16" ht="27" customHeight="1" x14ac:dyDescent="0.15">
      <c r="A34" s="250"/>
      <c r="B34" s="246"/>
      <c r="C34" s="246"/>
      <c r="D34" s="246"/>
      <c r="E34" s="246"/>
      <c r="F34" s="246"/>
      <c r="G34" s="1154" t="s">
        <v>497</v>
      </c>
      <c r="H34" s="1155"/>
      <c r="I34" s="1155"/>
      <c r="J34" s="1156"/>
      <c r="K34" s="296" t="s">
        <v>496</v>
      </c>
      <c r="L34" s="296" t="s">
        <v>496</v>
      </c>
      <c r="M34" s="297">
        <v>41</v>
      </c>
      <c r="N34" s="298" t="s">
        <v>496</v>
      </c>
    </row>
    <row r="35" spans="1:16" ht="27" customHeight="1" x14ac:dyDescent="0.15">
      <c r="A35" s="250"/>
      <c r="B35" s="246"/>
      <c r="C35" s="246"/>
      <c r="D35" s="246"/>
      <c r="E35" s="246"/>
      <c r="F35" s="246"/>
      <c r="G35" s="1154" t="s">
        <v>498</v>
      </c>
      <c r="H35" s="1155"/>
      <c r="I35" s="1155"/>
      <c r="J35" s="1156"/>
      <c r="K35" s="296">
        <v>323992</v>
      </c>
      <c r="L35" s="296">
        <v>5727</v>
      </c>
      <c r="M35" s="297">
        <v>14373</v>
      </c>
      <c r="N35" s="298">
        <v>-60.2</v>
      </c>
    </row>
    <row r="36" spans="1:16" ht="27" customHeight="1" x14ac:dyDescent="0.15">
      <c r="A36" s="250"/>
      <c r="B36" s="246"/>
      <c r="C36" s="246"/>
      <c r="D36" s="246"/>
      <c r="E36" s="246"/>
      <c r="F36" s="246"/>
      <c r="G36" s="1154" t="s">
        <v>499</v>
      </c>
      <c r="H36" s="1155"/>
      <c r="I36" s="1155"/>
      <c r="J36" s="1156"/>
      <c r="K36" s="296">
        <v>162292</v>
      </c>
      <c r="L36" s="296">
        <v>2869</v>
      </c>
      <c r="M36" s="297">
        <v>1414</v>
      </c>
      <c r="N36" s="298">
        <v>102.9</v>
      </c>
    </row>
    <row r="37" spans="1:16" ht="13.5" customHeight="1" x14ac:dyDescent="0.15">
      <c r="A37" s="250"/>
      <c r="B37" s="246"/>
      <c r="C37" s="246"/>
      <c r="D37" s="246"/>
      <c r="E37" s="246"/>
      <c r="F37" s="246"/>
      <c r="G37" s="1154" t="s">
        <v>500</v>
      </c>
      <c r="H37" s="1155"/>
      <c r="I37" s="1155"/>
      <c r="J37" s="1156"/>
      <c r="K37" s="296">
        <v>40431</v>
      </c>
      <c r="L37" s="296">
        <v>715</v>
      </c>
      <c r="M37" s="297">
        <v>886</v>
      </c>
      <c r="N37" s="298">
        <v>-19.3</v>
      </c>
    </row>
    <row r="38" spans="1:16" ht="27" customHeight="1" x14ac:dyDescent="0.15">
      <c r="A38" s="250"/>
      <c r="B38" s="246"/>
      <c r="C38" s="246"/>
      <c r="D38" s="246"/>
      <c r="E38" s="246"/>
      <c r="F38" s="246"/>
      <c r="G38" s="1157" t="s">
        <v>501</v>
      </c>
      <c r="H38" s="1158"/>
      <c r="I38" s="1158"/>
      <c r="J38" s="1159"/>
      <c r="K38" s="299">
        <v>559</v>
      </c>
      <c r="L38" s="299">
        <v>10</v>
      </c>
      <c r="M38" s="300">
        <v>2</v>
      </c>
      <c r="N38" s="301">
        <v>400</v>
      </c>
      <c r="O38" s="295"/>
    </row>
    <row r="39" spans="1:16" x14ac:dyDescent="0.15">
      <c r="A39" s="250"/>
      <c r="B39" s="246"/>
      <c r="C39" s="246"/>
      <c r="D39" s="246"/>
      <c r="E39" s="246"/>
      <c r="F39" s="246"/>
      <c r="G39" s="1157" t="s">
        <v>502</v>
      </c>
      <c r="H39" s="1158"/>
      <c r="I39" s="1158"/>
      <c r="J39" s="1159"/>
      <c r="K39" s="302">
        <v>-288184</v>
      </c>
      <c r="L39" s="302">
        <v>-5094</v>
      </c>
      <c r="M39" s="303">
        <v>-4261</v>
      </c>
      <c r="N39" s="304">
        <v>19.5</v>
      </c>
      <c r="O39" s="295"/>
    </row>
    <row r="40" spans="1:16" ht="27" customHeight="1" x14ac:dyDescent="0.15">
      <c r="A40" s="250"/>
      <c r="B40" s="246"/>
      <c r="C40" s="246"/>
      <c r="D40" s="246"/>
      <c r="E40" s="246"/>
      <c r="F40" s="246"/>
      <c r="G40" s="1154" t="s">
        <v>503</v>
      </c>
      <c r="H40" s="1155"/>
      <c r="I40" s="1155"/>
      <c r="J40" s="1156"/>
      <c r="K40" s="302">
        <v>-3080888</v>
      </c>
      <c r="L40" s="302">
        <v>-54457</v>
      </c>
      <c r="M40" s="303">
        <v>-47768</v>
      </c>
      <c r="N40" s="304">
        <v>14</v>
      </c>
      <c r="O40" s="295"/>
    </row>
    <row r="41" spans="1:16" x14ac:dyDescent="0.15">
      <c r="A41" s="250"/>
      <c r="B41" s="246"/>
      <c r="C41" s="246"/>
      <c r="D41" s="246"/>
      <c r="E41" s="246"/>
      <c r="F41" s="246"/>
      <c r="G41" s="1160" t="s">
        <v>282</v>
      </c>
      <c r="H41" s="1161"/>
      <c r="I41" s="1161"/>
      <c r="J41" s="1162"/>
      <c r="K41" s="296">
        <v>1811730</v>
      </c>
      <c r="L41" s="302">
        <v>32024</v>
      </c>
      <c r="M41" s="303">
        <v>18468</v>
      </c>
      <c r="N41" s="304">
        <v>73.400000000000006</v>
      </c>
      <c r="O41" s="295"/>
    </row>
    <row r="42" spans="1:16" x14ac:dyDescent="0.15">
      <c r="A42" s="250"/>
      <c r="B42" s="246"/>
      <c r="C42" s="246"/>
      <c r="D42" s="246"/>
      <c r="E42" s="246"/>
      <c r="F42" s="246"/>
      <c r="G42" s="305" t="s">
        <v>504</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505</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506</v>
      </c>
      <c r="H48" s="310"/>
      <c r="I48" s="310"/>
      <c r="J48" s="310"/>
      <c r="K48" s="310"/>
      <c r="L48" s="310"/>
      <c r="M48" s="311"/>
      <c r="N48" s="310"/>
    </row>
    <row r="49" spans="1:14" ht="13.5" customHeight="1" x14ac:dyDescent="0.15">
      <c r="A49" s="250"/>
      <c r="B49" s="246"/>
      <c r="C49" s="246"/>
      <c r="D49" s="246"/>
      <c r="E49" s="246"/>
      <c r="F49" s="246"/>
      <c r="G49" s="312"/>
      <c r="H49" s="313"/>
      <c r="I49" s="1147" t="s">
        <v>472</v>
      </c>
      <c r="J49" s="1149" t="s">
        <v>507</v>
      </c>
      <c r="K49" s="1150"/>
      <c r="L49" s="1150"/>
      <c r="M49" s="1150"/>
      <c r="N49" s="1151"/>
    </row>
    <row r="50" spans="1:14" x14ac:dyDescent="0.15">
      <c r="A50" s="250"/>
      <c r="B50" s="246"/>
      <c r="C50" s="246"/>
      <c r="D50" s="246"/>
      <c r="E50" s="246"/>
      <c r="F50" s="246"/>
      <c r="G50" s="314"/>
      <c r="H50" s="315"/>
      <c r="I50" s="1148"/>
      <c r="J50" s="316" t="s">
        <v>508</v>
      </c>
      <c r="K50" s="317" t="s">
        <v>509</v>
      </c>
      <c r="L50" s="318" t="s">
        <v>510</v>
      </c>
      <c r="M50" s="319" t="s">
        <v>511</v>
      </c>
      <c r="N50" s="320" t="s">
        <v>512</v>
      </c>
    </row>
    <row r="51" spans="1:14" x14ac:dyDescent="0.15">
      <c r="A51" s="250"/>
      <c r="B51" s="246"/>
      <c r="C51" s="246"/>
      <c r="D51" s="246"/>
      <c r="E51" s="246"/>
      <c r="F51" s="246"/>
      <c r="G51" s="312" t="s">
        <v>513</v>
      </c>
      <c r="H51" s="313"/>
      <c r="I51" s="321">
        <v>3522714</v>
      </c>
      <c r="J51" s="322">
        <v>59452</v>
      </c>
      <c r="K51" s="323">
        <v>56</v>
      </c>
      <c r="L51" s="324">
        <v>50880</v>
      </c>
      <c r="M51" s="325">
        <v>7</v>
      </c>
      <c r="N51" s="326">
        <v>49</v>
      </c>
    </row>
    <row r="52" spans="1:14" x14ac:dyDescent="0.15">
      <c r="A52" s="250"/>
      <c r="B52" s="246"/>
      <c r="C52" s="246"/>
      <c r="D52" s="246"/>
      <c r="E52" s="246"/>
      <c r="F52" s="246"/>
      <c r="G52" s="327"/>
      <c r="H52" s="328" t="s">
        <v>514</v>
      </c>
      <c r="I52" s="329">
        <v>885698</v>
      </c>
      <c r="J52" s="330">
        <v>14948</v>
      </c>
      <c r="K52" s="331">
        <v>-31.7</v>
      </c>
      <c r="L52" s="332">
        <v>26879</v>
      </c>
      <c r="M52" s="333">
        <v>2.4</v>
      </c>
      <c r="N52" s="334">
        <v>-34.1</v>
      </c>
    </row>
    <row r="53" spans="1:14" x14ac:dyDescent="0.15">
      <c r="A53" s="250"/>
      <c r="B53" s="246"/>
      <c r="C53" s="246"/>
      <c r="D53" s="246"/>
      <c r="E53" s="246"/>
      <c r="F53" s="246"/>
      <c r="G53" s="312" t="s">
        <v>515</v>
      </c>
      <c r="H53" s="313"/>
      <c r="I53" s="321">
        <v>3027410</v>
      </c>
      <c r="J53" s="322">
        <v>51275</v>
      </c>
      <c r="K53" s="323">
        <v>-13.8</v>
      </c>
      <c r="L53" s="324">
        <v>63956</v>
      </c>
      <c r="M53" s="325">
        <v>25.7</v>
      </c>
      <c r="N53" s="326">
        <v>-39.5</v>
      </c>
    </row>
    <row r="54" spans="1:14" x14ac:dyDescent="0.15">
      <c r="A54" s="250"/>
      <c r="B54" s="246"/>
      <c r="C54" s="246"/>
      <c r="D54" s="246"/>
      <c r="E54" s="246"/>
      <c r="F54" s="246"/>
      <c r="G54" s="327"/>
      <c r="H54" s="328" t="s">
        <v>514</v>
      </c>
      <c r="I54" s="329">
        <v>1631177</v>
      </c>
      <c r="J54" s="330">
        <v>27627</v>
      </c>
      <c r="K54" s="331">
        <v>84.8</v>
      </c>
      <c r="L54" s="332">
        <v>29239</v>
      </c>
      <c r="M54" s="333">
        <v>8.8000000000000007</v>
      </c>
      <c r="N54" s="334">
        <v>76</v>
      </c>
    </row>
    <row r="55" spans="1:14" x14ac:dyDescent="0.15">
      <c r="A55" s="250"/>
      <c r="B55" s="246"/>
      <c r="C55" s="246"/>
      <c r="D55" s="246"/>
      <c r="E55" s="246"/>
      <c r="F55" s="246"/>
      <c r="G55" s="312" t="s">
        <v>516</v>
      </c>
      <c r="H55" s="313"/>
      <c r="I55" s="321">
        <v>3661601</v>
      </c>
      <c r="J55" s="322">
        <v>63013</v>
      </c>
      <c r="K55" s="323">
        <v>22.9</v>
      </c>
      <c r="L55" s="324">
        <v>66255</v>
      </c>
      <c r="M55" s="325">
        <v>3.6</v>
      </c>
      <c r="N55" s="326">
        <v>19.3</v>
      </c>
    </row>
    <row r="56" spans="1:14" x14ac:dyDescent="0.15">
      <c r="A56" s="250"/>
      <c r="B56" s="246"/>
      <c r="C56" s="246"/>
      <c r="D56" s="246"/>
      <c r="E56" s="246"/>
      <c r="F56" s="246"/>
      <c r="G56" s="327"/>
      <c r="H56" s="328" t="s">
        <v>514</v>
      </c>
      <c r="I56" s="329">
        <v>1874344</v>
      </c>
      <c r="J56" s="330">
        <v>32256</v>
      </c>
      <c r="K56" s="331">
        <v>16.8</v>
      </c>
      <c r="L56" s="332">
        <v>31822</v>
      </c>
      <c r="M56" s="333">
        <v>8.8000000000000007</v>
      </c>
      <c r="N56" s="334">
        <v>8</v>
      </c>
    </row>
    <row r="57" spans="1:14" x14ac:dyDescent="0.15">
      <c r="A57" s="250"/>
      <c r="B57" s="246"/>
      <c r="C57" s="246"/>
      <c r="D57" s="246"/>
      <c r="E57" s="246"/>
      <c r="F57" s="246"/>
      <c r="G57" s="312" t="s">
        <v>517</v>
      </c>
      <c r="H57" s="313"/>
      <c r="I57" s="321">
        <v>5904770</v>
      </c>
      <c r="J57" s="322">
        <v>103032</v>
      </c>
      <c r="K57" s="323">
        <v>63.5</v>
      </c>
      <c r="L57" s="324">
        <v>92247</v>
      </c>
      <c r="M57" s="325">
        <v>39.200000000000003</v>
      </c>
      <c r="N57" s="326">
        <v>24.3</v>
      </c>
    </row>
    <row r="58" spans="1:14" x14ac:dyDescent="0.15">
      <c r="A58" s="250"/>
      <c r="B58" s="246"/>
      <c r="C58" s="246"/>
      <c r="D58" s="246"/>
      <c r="E58" s="246"/>
      <c r="F58" s="246"/>
      <c r="G58" s="327"/>
      <c r="H58" s="328" t="s">
        <v>514</v>
      </c>
      <c r="I58" s="329">
        <v>2267153</v>
      </c>
      <c r="J58" s="330">
        <v>39559</v>
      </c>
      <c r="K58" s="331">
        <v>22.6</v>
      </c>
      <c r="L58" s="332">
        <v>37204</v>
      </c>
      <c r="M58" s="333">
        <v>16.899999999999999</v>
      </c>
      <c r="N58" s="334">
        <v>5.7</v>
      </c>
    </row>
    <row r="59" spans="1:14" x14ac:dyDescent="0.15">
      <c r="A59" s="250"/>
      <c r="B59" s="246"/>
      <c r="C59" s="246"/>
      <c r="D59" s="246"/>
      <c r="E59" s="246"/>
      <c r="F59" s="246"/>
      <c r="G59" s="312" t="s">
        <v>518</v>
      </c>
      <c r="H59" s="313"/>
      <c r="I59" s="321">
        <v>4175008</v>
      </c>
      <c r="J59" s="322">
        <v>73796</v>
      </c>
      <c r="K59" s="323">
        <v>-28.4</v>
      </c>
      <c r="L59" s="324">
        <v>67319</v>
      </c>
      <c r="M59" s="325">
        <v>-27</v>
      </c>
      <c r="N59" s="326">
        <v>-1.4</v>
      </c>
    </row>
    <row r="60" spans="1:14" x14ac:dyDescent="0.15">
      <c r="A60" s="250"/>
      <c r="B60" s="246"/>
      <c r="C60" s="246"/>
      <c r="D60" s="246"/>
      <c r="E60" s="246"/>
      <c r="F60" s="246"/>
      <c r="G60" s="327"/>
      <c r="H60" s="328" t="s">
        <v>514</v>
      </c>
      <c r="I60" s="335">
        <v>2886736</v>
      </c>
      <c r="J60" s="330">
        <v>51025</v>
      </c>
      <c r="K60" s="331">
        <v>29</v>
      </c>
      <c r="L60" s="332">
        <v>38101</v>
      </c>
      <c r="M60" s="333">
        <v>2.4</v>
      </c>
      <c r="N60" s="334">
        <v>26.6</v>
      </c>
    </row>
    <row r="61" spans="1:14" x14ac:dyDescent="0.15">
      <c r="A61" s="250"/>
      <c r="B61" s="246"/>
      <c r="C61" s="246"/>
      <c r="D61" s="246"/>
      <c r="E61" s="246"/>
      <c r="F61" s="246"/>
      <c r="G61" s="312" t="s">
        <v>519</v>
      </c>
      <c r="H61" s="336"/>
      <c r="I61" s="337">
        <v>4058301</v>
      </c>
      <c r="J61" s="338">
        <v>70114</v>
      </c>
      <c r="K61" s="339">
        <v>20</v>
      </c>
      <c r="L61" s="340">
        <v>68131</v>
      </c>
      <c r="M61" s="341">
        <v>9.6999999999999993</v>
      </c>
      <c r="N61" s="326">
        <v>10.3</v>
      </c>
    </row>
    <row r="62" spans="1:14" x14ac:dyDescent="0.15">
      <c r="A62" s="250"/>
      <c r="B62" s="246"/>
      <c r="C62" s="246"/>
      <c r="D62" s="246"/>
      <c r="E62" s="246"/>
      <c r="F62" s="246"/>
      <c r="G62" s="327"/>
      <c r="H62" s="328" t="s">
        <v>514</v>
      </c>
      <c r="I62" s="329">
        <v>1909022</v>
      </c>
      <c r="J62" s="330">
        <v>33083</v>
      </c>
      <c r="K62" s="331">
        <v>24.3</v>
      </c>
      <c r="L62" s="332">
        <v>32649</v>
      </c>
      <c r="M62" s="333">
        <v>7.9</v>
      </c>
      <c r="N62" s="334">
        <v>16.399999999999999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D34" zoomScale="55" zoomScaleNormal="55" zoomScaleSheetLayoutView="55" workbookViewId="0">
      <selection activeCell="AA19" sqref="AA19"/>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16" zoomScale="70" zoomScaleNormal="70" zoomScaleSheetLayoutView="55" workbookViewId="0">
      <selection activeCell="R10" sqref="R10"/>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election activeCell="H46" sqref="H46"/>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72" t="s">
        <v>3</v>
      </c>
      <c r="D47" s="1172"/>
      <c r="E47" s="1173"/>
      <c r="F47" s="11">
        <v>3.73</v>
      </c>
      <c r="G47" s="12">
        <v>3.31</v>
      </c>
      <c r="H47" s="12">
        <v>2.97</v>
      </c>
      <c r="I47" s="12">
        <v>3.58</v>
      </c>
      <c r="J47" s="13">
        <v>4.62</v>
      </c>
    </row>
    <row r="48" spans="2:10" ht="57.75" customHeight="1" x14ac:dyDescent="0.15">
      <c r="B48" s="14"/>
      <c r="C48" s="1174" t="s">
        <v>4</v>
      </c>
      <c r="D48" s="1174"/>
      <c r="E48" s="1175"/>
      <c r="F48" s="15">
        <v>3.48</v>
      </c>
      <c r="G48" s="16">
        <v>3.68</v>
      </c>
      <c r="H48" s="16">
        <v>2.57</v>
      </c>
      <c r="I48" s="16">
        <v>4.18</v>
      </c>
      <c r="J48" s="17">
        <v>4.4000000000000004</v>
      </c>
    </row>
    <row r="49" spans="2:10" ht="57.75" customHeight="1" thickBot="1" x14ac:dyDescent="0.2">
      <c r="B49" s="18"/>
      <c r="C49" s="1176" t="s">
        <v>5</v>
      </c>
      <c r="D49" s="1176"/>
      <c r="E49" s="1177"/>
      <c r="F49" s="19" t="s">
        <v>526</v>
      </c>
      <c r="G49" s="20" t="s">
        <v>527</v>
      </c>
      <c r="H49" s="20" t="s">
        <v>528</v>
      </c>
      <c r="I49" s="20" t="s">
        <v>529</v>
      </c>
      <c r="J49" s="21" t="s">
        <v>530</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201user</cp:lastModifiedBy>
  <cp:lastPrinted>2018-10-19T05:05:46Z</cp:lastPrinted>
  <dcterms:created xsi:type="dcterms:W3CDTF">2018-01-24T03:31:33Z</dcterms:created>
  <dcterms:modified xsi:type="dcterms:W3CDTF">2018-10-22T00:15:37Z</dcterms:modified>
</cp:coreProperties>
</file>