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60" yWindow="-60" windowWidth="20610" windowHeight="109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AM34" i="10"/>
  <c r="C34" i="10"/>
  <c r="C35" i="10" l="1"/>
  <c r="BE34" i="10" s="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<sst xmlns="http://schemas.openxmlformats.org/spreadsheetml/2006/main" count="1105" uniqueCount="592">
  <si>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</si>
  <si>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</si>
  <si>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</si>
  <si>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</si>
  <si>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</si>
  <si>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</si>
  <si>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</si>
  <si>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</si>
  <si>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</si>
  <si>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</si>
  <si>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</si>
  <si>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</si>
  <si>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</si>
  <si>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</si>
  <si>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</si>
  <si>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</si>
  <si>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</si>
  <si>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</si>
  <si>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</si>
  <si>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</si>
  <si>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</si>
  <si>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</si>
  <si>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</si>
  <si>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</si>
  <si>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</si>
  <si>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</si>
  <si>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</si>
  <si>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</si>
  <si>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</si>
  <si>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</si>
  <si>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</si>
  <si>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</si>
  <si>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</si>
  <si>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</si>
  <si>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</si>
  <si>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</si>
  <si>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</si>
  <si>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</si>
  <si>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</si>
  <si>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</si>
  <si>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</si>
  <si>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</si>
  <si>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</si>
  <si>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</si>
  <si>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</si>
  <si>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</si>
  <si>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</si>
  <si>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</si>
  <si>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</si>
  <si>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</si>
  <si>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</si>
  <si>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</si>
  <si>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</si>
  <si>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</si>
  <si>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</si>
  <si>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</si>
  <si>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</si>
  <si>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</si>
  <si>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</si>
  <si>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</si>
  <si>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</si>
  <si>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</si>
  <si>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</si>
  <si>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</si>
  <si>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</si>
  <si>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</si>
  <si>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</si>
  <si>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</si>
  <si>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</si>
  <si>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</si>
  <si>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</si>
  <si>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</si>
  <si>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</si>
  <si>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</si>
  <si>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</si>
  <si>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</si>
  <si>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</si>
  <si>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</si>
  <si>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</si>
  <si>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</si>
  <si>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</si>
  <si>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</si>
  <si>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</si>
  <si>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</si>
  <si>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</si>
  <si>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</si>
  <si>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</si>
  <si>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</si>
  <si>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</si>
  <si>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</si>
  <si>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</si>
  <si>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</si>
  <si>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</si>
  <si>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</si>
  <si>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</si>
  <si>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</si>
  <si>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</si>
  <si>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</si>
  <si>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</si>
  <si>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</si>
  <si>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</si>
  <si>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</si>
  <si>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</si>
  <si>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</si>
  <si>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</si>
  <si>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</si>
  <si>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</si>
  <si>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</si>
  <si>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</si>
  <si>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</si>
  <si>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</si>
  <si>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</si>
  <si>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</si>
  <si>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</si>
  <si>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</si>
  <si>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</si>
  <si>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</si>
  <si>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</si>
  <si>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</si>
  <si>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</si>
  <si>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</si>
  <si>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</si>
  <si>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</si>
  <si>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</si>
  <si>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</si>
  <si>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</si>
  <si>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</si>
  <si>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</si>
  <si>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</si>
  <si>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</si>
  <si>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</si>
  <si>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</si>
  <si>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</si>
  <si>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</si>
  <si>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</si>
  <si>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</si>
  <si>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</si>
  <si>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</si>
  <si>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</si>
  <si>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</si>
  <si>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</si>
  <si>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</si>
  <si>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</si>
  <si>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</si>
  <si>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</si>
  <si>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</si>
  <si>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</si>
  <si>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</si>
  <si>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</si>
  <si>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</si>
  <si>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</si>
  <si>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</si>
  <si>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</si>
  <si>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</si>
  <si>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</si>
  <si>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</si>
  <si>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</si>
  <si>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</si>
  <si>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</si>
  <si>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</si>
  <si>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</si>
  <si>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</si>
  <si>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</si>
  <si>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</si>
  <si>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</si>
  <si>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</si>
  <si>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</si>
  <si>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</si>
  <si>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</si>
  <si>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</si>
  <si>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</si>
  <si>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</si>
  <si>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</si>
  <si>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</si>
  <si>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</si>
  <si>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</si>
  <si>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</si>
  <si>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</si>
  <si>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</si>
  <si>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</si>
  <si>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</si>
  <si>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</si>
  <si>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</si>
  <si>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</si>
  <si>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</si>
  <si>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</si>
  <si>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</si>
  <si>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</si>
  <si>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</si>
  <si>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</si>
  <si>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</si>
  <si>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</si>
  <si>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</si>
  <si>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</si>
  <si>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</si>
  <si>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</si>
  <si>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</si>
  <si>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</si>
  <si>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</si>
  <si>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</si>
  <si>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</si>
  <si>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</si>
  <si>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</si>
  <si>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</si>
  <si>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</si>
  <si>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</si>
  <si>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</si>
  <si>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</si>
  <si>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</si>
  <si>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</si>
  <si>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</si>
  <si>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</si>
  <si>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</si>
  <si>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青森県六戸町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</si>
  <si>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</si>
  <si>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</si>
  <si>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</si>
  <si>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</si>
  <si>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</si>
  <si>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</si>
  <si>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</si>
  <si>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</si>
  <si>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</si>
  <si>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</si>
  <si>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</si>
  <si>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</si>
  <si>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</si>
  <si>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</si>
  <si>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</si>
  <si>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</si>
  <si>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</si>
  <si>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</si>
  <si>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</si>
  <si>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</si>
  <si>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</si>
  <si>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</si>
  <si>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</si>
  <si>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</si>
  <si>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</si>
  <si>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</si>
  <si>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</si>
  <si>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</si>
  <si>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</si>
  <si>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</si>
  <si>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</si>
  <si>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</si>
  <si>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</si>
  <si>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</si>
  <si>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</si>
  <si>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</si>
  <si>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</si>
  <si>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</si>
  <si>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</si>
  <si>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</si>
  <si>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</si>
  <si>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</si>
  <si>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</si>
  <si>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</si>
  <si>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</si>
  <si>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</si>
  <si>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</si>
  <si>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</si>
  <si>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</si>
  <si>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</si>
  <si>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</si>
  <si>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</si>
  <si>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</si>
  <si>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</si>
  <si>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</si>
  <si>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</si>
  <si>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</si>
  <si>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</si>
  <si>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</si>
  <si>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</si>
  <si>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</si>
  <si>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</si>
  <si>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</si>
  <si>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</si>
  <si>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</si>
  <si>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</si>
  <si>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</si>
  <si>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</si>
  <si>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</si>
  <si>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</si>
  <si>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</si>
  <si>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</si>
  <si>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</si>
  <si>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</si>
  <si>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</si>
  <si>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</si>
  <si>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</si>
  <si>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</si>
  <si>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</si>
  <si>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</si>
  <si>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</si>
  <si>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</si>
  <si>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</si>
  <si>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</si>
  <si>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</si>
  <si>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</si>
  <si>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</si>
  <si>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</si>
  <si>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</si>
  <si>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</si>
  <si>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</si>
  <si>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</si>
  <si>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</si>
  <si>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</si>
  <si>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</si>
  <si>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</si>
  <si>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</si>
  <si>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</si>
  <si>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</si>
  <si>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</si>
  <si>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</si>
  <si>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</si>
  <si>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</si>
  <si>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</si>
  <si>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</si>
  <si>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</si>
  <si>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</si>
  <si>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</si>
  <si>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</si>
  <si>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</si>
  <si>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</si>
  <si>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</si>
  <si>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</si>
  <si>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</si>
  <si>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</si>
  <si>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</si>
  <si>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</si>
  <si>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</si>
  <si>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</si>
  <si>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</si>
  <si>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</si>
  <si>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</si>
  <si>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</si>
  <si>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</si>
  <si>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</si>
  <si>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</si>
  <si>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</si>
  <si>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</si>
  <si>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</si>
  <si>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</si>
  <si>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</si>
  <si>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</si>
  <si>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</si>
  <si>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</si>
  <si>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</si>
  <si>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</si>
  <si>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</si>
  <si>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</si>
  <si>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</si>
  <si>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</si>
  <si>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</si>
  <si>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</si>
  <si>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</si>
  <si>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</si>
  <si>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</si>
  <si>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</si>
  <si>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</si>
  <si>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</si>
  <si>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青森県六戸町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</si>
  <si>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</si>
  <si>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</si>
  <si>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</si>
  <si>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</si>
  <si>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</si>
  <si>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</si>
  <si>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</si>
  <si>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</si>
  <si>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</si>
  <si>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</si>
  <si>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</si>
  <si>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</si>
  <si>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</si>
  <si>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</si>
  <si>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</si>
  <si>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</si>
  <si>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</si>
  <si>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</si>
  <si>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</si>
  <si>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</si>
  <si>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</si>
  <si>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</si>
  <si>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</si>
  <si>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</si>
  <si>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</si>
  <si>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</si>
  <si>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</si>
  <si>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</si>
  <si>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</si>
  <si>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</si>
  <si>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</si>
  <si>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</si>
  <si>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</si>
  <si>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</si>
  <si>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</si>
  <si>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</si>
  <si>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</si>
  <si>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国民健康保険診療所事業特別会計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</si>
  <si>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</si>
  <si>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</si>
  <si>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</si>
  <si>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</si>
  <si>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</si>
  <si>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</si>
  <si>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</si>
  <si>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</si>
  <si>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</si>
  <si>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</si>
  <si>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</si>
  <si>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</si>
  <si>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</si>
  <si>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</si>
  <si>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</si>
  <si>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</si>
  <si>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</si>
  <si>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</si>
  <si>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</si>
  <si>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</si>
  <si>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</si>
  <si>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</si>
  <si>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</si>
  <si>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</si>
  <si>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</si>
  <si>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</si>
  <si>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</si>
  <si>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</si>
  <si>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</si>
  <si>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</si>
  <si>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</si>
  <si>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</si>
  <si>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</si>
  <si>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</si>
  <si>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</si>
  <si>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</si>
  <si>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</si>
  <si>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</si>
  <si>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</si>
  <si>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</si>
  <si>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</si>
  <si>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</si>
  <si>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</si>
  <si>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</si>
  <si>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</si>
  <si>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</si>
  <si>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</si>
  <si>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</si>
  <si>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</si>
  <si>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</si>
  <si>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</si>
  <si>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</si>
  <si>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</si>
  <si>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</si>
  <si>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</si>
  <si>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</si>
  <si>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</si>
  <si>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</si>
  <si>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</si>
  <si>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</si>
  <si>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</si>
  <si>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</si>
  <si>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</si>
  <si>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国民健康保険診療所事業特別会計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</si>
  <si>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</si>
  <si>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</si>
  <si>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</si>
  <si>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</si>
  <si>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</si>
  <si>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</si>
  <si>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</si>
  <si>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</si>
  <si>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</si>
  <si>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</si>
  <si>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</si>
  <si>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</si>
  <si>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</si>
  <si>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</si>
  <si>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</si>
  <si>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</si>
  <si>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</si>
  <si>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</si>
  <si>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</si>
  <si>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</si>
  <si>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</si>
  <si>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</si>
  <si>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</si>
  <si>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</si>
  <si>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</si>
  <si>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</si>
  <si>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</si>
  <si>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</si>
  <si>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</si>
  <si>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</si>
  <si>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</si>
  <si>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</si>
  <si>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</si>
  <si>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</si>
  <si>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</si>
  <si>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</si>
  <si>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</si>
  <si>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</si>
  <si>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</si>
  <si>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</si>
  <si>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</si>
  <si>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</si>
  <si>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</si>
  <si>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</si>
  <si>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</si>
  <si>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</si>
  <si>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</si>
  <si>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</si>
  <si>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</si>
  <si>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</si>
  <si>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</si>
  <si>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</si>
  <si>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</si>
  <si>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</si>
  <si>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</si>
  <si>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</si>
  <si>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</si>
  <si>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</si>
  <si>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</si>
  <si>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</si>
  <si>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</si>
  <si>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</si>
  <si>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</si>
  <si>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</si>
  <si>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</si>
  <si>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</si>
  <si>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</si>
  <si>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</si>
  <si>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</si>
  <si>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</si>
  <si>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</si>
  <si>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</si>
  <si>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</si>
  <si>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</si>
  <si>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</si>
  <si>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</si>
  <si>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</si>
  <si>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</si>
  <si>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</si>
  <si>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</si>
  <si>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</si>
  <si>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</si>
  <si>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</si>
  <si>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</si>
  <si>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</si>
  <si>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</si>
  <si>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</si>
  <si>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2.18</t>
  </si>
  <si>
    <t>▲ 5.91</t>
  </si>
  <si>
    <t>▲ 2.83</t>
  </si>
  <si>
    <t>一般会計</t>
  </si>
  <si>
    <t>介護保険事業特別会計</t>
  </si>
  <si>
    <t>国民健康保険事業特別会計</t>
  </si>
  <si>
    <t>後期高齢者医療特別会計</t>
  </si>
  <si>
    <t>霊園事業特別会計</t>
  </si>
  <si>
    <t>国民健康保険診療所事業特別会計</t>
  </si>
  <si>
    <t>下水道事業特別会計</t>
  </si>
  <si>
    <t>農業集落排水事業特別会計</t>
  </si>
  <si>
    <t>その他会計（赤字）</t>
  </si>
  <si>
    <t>その他会計（黒字）</t>
  </si>
  <si>
    <t>-</t>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</si>
  <si>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</si>
  <si>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</si>
  <si>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</si>
  <si>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</si>
  <si>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</si>
  <si>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</si>
  <si>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</si>
  <si>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</si>
  <si>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</si>
  <si>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学校建設基金</t>
    <rPh sb="0" eb="2">
      <t>ガッコウ</t>
    </rPh>
    <rPh sb="2" eb="4">
      <t>ケンセツ</t>
    </rPh>
    <rPh sb="4" eb="6">
      <t>キキン</t>
    </rPh>
    <phoneticPr fontId="2"/>
  </si>
  <si>
    <t>小松ケ丘排水施設建設基金</t>
    <rPh sb="0" eb="4">
      <t>コマツガオカ</t>
    </rPh>
    <rPh sb="4" eb="6">
      <t>ハイスイ</t>
    </rPh>
    <rPh sb="6" eb="8">
      <t>シセツ</t>
    </rPh>
    <rPh sb="8" eb="10">
      <t>ケンセツ</t>
    </rPh>
    <rPh sb="10" eb="12">
      <t>キキン</t>
    </rPh>
    <phoneticPr fontId="11"/>
  </si>
  <si>
    <t>地域産業振興基金</t>
    <rPh sb="0" eb="2">
      <t>チイキ</t>
    </rPh>
    <rPh sb="2" eb="4">
      <t>サンギョウ</t>
    </rPh>
    <rPh sb="4" eb="6">
      <t>シンコウ</t>
    </rPh>
    <rPh sb="6" eb="8">
      <t>キキン</t>
    </rPh>
    <phoneticPr fontId="11"/>
  </si>
  <si>
    <t>ふるさと基金</t>
    <rPh sb="4" eb="6">
      <t>キキン</t>
    </rPh>
    <phoneticPr fontId="11"/>
  </si>
  <si>
    <t>地域福祉基金</t>
    <rPh sb="0" eb="2">
      <t>チイキ</t>
    </rPh>
    <rPh sb="2" eb="4">
      <t>フクシ</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</si>
  <si>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</si>
  <si>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</si>
  <si>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</si>
  <si>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</si>
  <si>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</si>
  <si>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以前計画的に実施した地方債の繰上償還の効果によって圧縮が図られたものと思われる。また、最近は新規借入の抑制を図っており、その効果も出ているものと思われる。将来負担比率は、将来負担額を充当可能税源が上回ったため将来負担率は発生していない。要因としては、地方債現在高(2.2億円減）、公営企業債等繰入見込額（2.1億円減）の大幅な減となったことがあげられる。しかし施設建設や改修等によって新規借入が発生した場合には、将来負担比率が再度出てくるため、今後においても歳出精査により適正な財政運営に努め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</si>
  <si>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</si>
  <si>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</si>
  <si>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</si>
  <si>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が改善された理由は、基金積立額が増加したことで、基金積立額が公債の返済残高より多くなったためである。逆に有形固定資産減価償却率については類似団体より高い水準であり、今後は「六戸町公共施設等総合管理計画」を基づき、現況把握と将来見通しを立てながら効率的かつ効果的な維持管理を進めていきたい。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</si>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</sst>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9AF0-43A3-B9BA-EAD3E2563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47736</c:v>
                </c:pt>
                <c:pt idx="1">
                  <c:v>60011</c:v>
                </c:pt>
                <c:pt idx="2">
                  <c:v>73930</c:v>
                </c:pt>
                <c:pt idx="3">
                  <c:v>65353</c:v>
                </c:pt>
                <c:pt idx="4">
                  <c:v>49295</c:v>
                </c:pt>
              </c:numCache>
            </c:numRef>
          </c:val>
          <c:smooth val="0"/>
          <c:extLst>
            <c:ext xmlns:c16="http://schemas.microsoft.com/office/drawing/2014/chart" uri="{C3380CC4-5D6E-409C-BE32-E72D297353CC}">
              <c16:uniqueId val="{00000001-9AF0-43A3-B9BA-EAD3E2563E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c:v>
                </c:pt>
                <c:pt idx="1">
                  <c:v>5.2</c:v>
                </c:pt>
                <c:pt idx="2">
                  <c:v>9.2899999999999991</c:v>
                </c:pt>
                <c:pt idx="3">
                  <c:v>4.71</c:v>
                </c:pt>
                <c:pt idx="4">
                  <c:v>4.62</c:v>
                </c:pt>
              </c:numCache>
            </c:numRef>
          </c:val>
          <c:extLst>
            <c:ext xmlns:c16="http://schemas.microsoft.com/office/drawing/2014/chart" uri="{C3380CC4-5D6E-409C-BE32-E72D297353CC}">
              <c16:uniqueId val="{00000000-4638-40CA-A42E-EE6308D0B9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18.47</c:v>
                </c:pt>
                <c:pt idx="1">
                  <c:v>23.21</c:v>
                </c:pt>
                <c:pt idx="2">
                  <c:v>25.62</c:v>
                </c:pt>
                <c:pt idx="3">
                  <c:v>24.04</c:v>
                </c:pt>
                <c:pt idx="4">
                  <c:v>21.05</c:v>
                </c:pt>
              </c:numCache>
            </c:numRef>
          </c:val>
          <c:extLst>
            <c:ext xmlns:c16="http://schemas.microsoft.com/office/drawing/2014/chart" uri="{C3380CC4-5D6E-409C-BE32-E72D297353CC}">
              <c16:uniqueId val="{00000001-4638-40CA-A42E-EE6308D0B9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5.77</c:v>
                </c:pt>
                <c:pt idx="1">
                  <c:v>-2.1800000000000002</c:v>
                </c:pt>
                <c:pt idx="2">
                  <c:v>4.2</c:v>
                </c:pt>
                <c:pt idx="3">
                  <c:v>-5.91</c:v>
                </c:pt>
                <c:pt idx="4">
                  <c:v>-2.83</c:v>
                </c:pt>
              </c:numCache>
            </c:numRef>
          </c:val>
          <c:smooth val="0"/>
          <c:extLst>
            <c:ext xmlns:c16="http://schemas.microsoft.com/office/drawing/2014/chart" uri="{C3380CC4-5D6E-409C-BE32-E72D297353CC}">
              <c16:uniqueId val="{00000002-4638-40CA-A42E-EE6308D0B9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0.26</c:v>
                </c:pt>
                <c:pt idx="8">
                  <c:v>0</c:v>
                </c:pt>
                <c:pt idx="9">
                  <c:v>0</c:v>
                </c:pt>
              </c:numCache>
            </c:numRef>
          </c:val>
          <c:extLst>
            <c:ext xmlns:c16="http://schemas.microsoft.com/office/drawing/2014/chart" uri="{C3380CC4-5D6E-409C-BE32-E72D297353CC}">
              <c16:uniqueId val="{00000000-E950-4F15-A556-2CA770CA26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50-4F15-A556-2CA770CA263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950-4F15-A556-2CA770CA263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950-4F15-A556-2CA770CA2631}"/>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0.73</c:v>
                </c:pt>
                <c:pt idx="4">
                  <c:v>#N/A</c:v>
                </c:pt>
                <c:pt idx="5">
                  <c:v>0.75</c:v>
                </c:pt>
                <c:pt idx="6">
                  <c:v>#N/A</c:v>
                </c:pt>
                <c:pt idx="7">
                  <c:v>0</c:v>
                </c:pt>
                <c:pt idx="8">
                  <c:v>#N/A</c:v>
                </c:pt>
                <c:pt idx="9">
                  <c:v>0</c:v>
                </c:pt>
              </c:numCache>
            </c:numRef>
          </c:val>
          <c:extLst>
            <c:ext xmlns:c16="http://schemas.microsoft.com/office/drawing/2014/chart" uri="{C3380CC4-5D6E-409C-BE32-E72D297353CC}">
              <c16:uniqueId val="{00000004-E950-4F15-A556-2CA770CA2631}"/>
            </c:ext>
          </c:extLst>
        </c:ser>
        <c:ser>
          <c:idx val="5"/>
          <c:order val="5"/>
          <c:tx>
            <c:strRef>
              <c:f>データシート!$A$32</c:f>
              <c:strCache>
                <c:ptCount val="1"/>
                <c:pt idx="0">
                  <c:v>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950-4F15-A556-2CA770CA263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6-E950-4F15-A556-2CA770CA263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0.83</c:v>
                </c:pt>
                <c:pt idx="2">
                  <c:v>#N/A</c:v>
                </c:pt>
                <c:pt idx="3">
                  <c:v>0.15</c:v>
                </c:pt>
                <c:pt idx="4">
                  <c:v>#N/A</c:v>
                </c:pt>
                <c:pt idx="5">
                  <c:v>0.16</c:v>
                </c:pt>
                <c:pt idx="6">
                  <c:v>#N/A</c:v>
                </c:pt>
                <c:pt idx="7">
                  <c:v>0.53</c:v>
                </c:pt>
                <c:pt idx="8">
                  <c:v>#N/A</c:v>
                </c:pt>
                <c:pt idx="9">
                  <c:v>0.85</c:v>
                </c:pt>
              </c:numCache>
            </c:numRef>
          </c:val>
          <c:extLst>
            <c:ext xmlns:c16="http://schemas.microsoft.com/office/drawing/2014/chart" uri="{C3380CC4-5D6E-409C-BE32-E72D297353CC}">
              <c16:uniqueId val="{00000007-E950-4F15-A556-2CA770CA263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0.49</c:v>
                </c:pt>
                <c:pt idx="2">
                  <c:v>#N/A</c:v>
                </c:pt>
                <c:pt idx="3">
                  <c:v>0.5</c:v>
                </c:pt>
                <c:pt idx="4">
                  <c:v>#N/A</c:v>
                </c:pt>
                <c:pt idx="5">
                  <c:v>0.02</c:v>
                </c:pt>
                <c:pt idx="6">
                  <c:v>#N/A</c:v>
                </c:pt>
                <c:pt idx="7">
                  <c:v>0.42</c:v>
                </c:pt>
                <c:pt idx="8">
                  <c:v>#N/A</c:v>
                </c:pt>
                <c:pt idx="9">
                  <c:v>1</c:v>
                </c:pt>
              </c:numCache>
            </c:numRef>
          </c:val>
          <c:extLst>
            <c:ext xmlns:c16="http://schemas.microsoft.com/office/drawing/2014/chart" uri="{C3380CC4-5D6E-409C-BE32-E72D297353CC}">
              <c16:uniqueId val="{00000008-E950-4F15-A556-2CA770CA26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7.29</c:v>
                </c:pt>
                <c:pt idx="2">
                  <c:v>#N/A</c:v>
                </c:pt>
                <c:pt idx="3">
                  <c:v>5.2</c:v>
                </c:pt>
                <c:pt idx="4">
                  <c:v>#N/A</c:v>
                </c:pt>
                <c:pt idx="5">
                  <c:v>9.2799999999999994</c:v>
                </c:pt>
                <c:pt idx="6">
                  <c:v>#N/A</c:v>
                </c:pt>
                <c:pt idx="7">
                  <c:v>4.71</c:v>
                </c:pt>
                <c:pt idx="8">
                  <c:v>#N/A</c:v>
                </c:pt>
                <c:pt idx="9">
                  <c:v>4.62</c:v>
                </c:pt>
              </c:numCache>
            </c:numRef>
          </c:val>
          <c:extLst>
            <c:ext xmlns:c16="http://schemas.microsoft.com/office/drawing/2014/chart" uri="{C3380CC4-5D6E-409C-BE32-E72D297353CC}">
              <c16:uniqueId val="{00000009-E950-4F15-A556-2CA770CA26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534</c:v>
                </c:pt>
                <c:pt idx="5">
                  <c:v>569</c:v>
                </c:pt>
                <c:pt idx="8">
                  <c:v>561</c:v>
                </c:pt>
                <c:pt idx="11">
                  <c:v>558</c:v>
                </c:pt>
                <c:pt idx="14">
                  <c:v>557</c:v>
                </c:pt>
              </c:numCache>
            </c:numRef>
          </c:val>
          <c:extLst>
            <c:ext xmlns:c16="http://schemas.microsoft.com/office/drawing/2014/chart" uri="{C3380CC4-5D6E-409C-BE32-E72D297353CC}">
              <c16:uniqueId val="{00000000-3F4C-4A5E-BD3B-00357475C3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C-4A5E-BD3B-00357475C3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4C-4A5E-BD3B-00357475C3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28</c:v>
                </c:pt>
                <c:pt idx="6">
                  <c:v>29</c:v>
                </c:pt>
                <c:pt idx="9">
                  <c:v>26</c:v>
                </c:pt>
                <c:pt idx="12">
                  <c:v>28</c:v>
                </c:pt>
              </c:numCache>
            </c:numRef>
          </c:val>
          <c:extLst>
            <c:ext xmlns:c16="http://schemas.microsoft.com/office/drawing/2014/chart" uri="{C3380CC4-5D6E-409C-BE32-E72D297353CC}">
              <c16:uniqueId val="{00000003-3F4C-4A5E-BD3B-00357475C3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339</c:v>
                </c:pt>
                <c:pt idx="3">
                  <c:v>334</c:v>
                </c:pt>
                <c:pt idx="6">
                  <c:v>335</c:v>
                </c:pt>
                <c:pt idx="9">
                  <c:v>316</c:v>
                </c:pt>
                <c:pt idx="12">
                  <c:v>317</c:v>
                </c:pt>
              </c:numCache>
            </c:numRef>
          </c:val>
          <c:extLst>
            <c:ext xmlns:c16="http://schemas.microsoft.com/office/drawing/2014/chart" uri="{C3380CC4-5D6E-409C-BE32-E72D297353CC}">
              <c16:uniqueId val="{00000004-3F4C-4A5E-BD3B-00357475C3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C-4A5E-BD3B-00357475C3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C-4A5E-BD3B-00357475C3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541</c:v>
                </c:pt>
                <c:pt idx="3">
                  <c:v>536</c:v>
                </c:pt>
                <c:pt idx="6">
                  <c:v>521</c:v>
                </c:pt>
                <c:pt idx="9">
                  <c:v>507</c:v>
                </c:pt>
                <c:pt idx="12">
                  <c:v>511</c:v>
                </c:pt>
              </c:numCache>
            </c:numRef>
          </c:val>
          <c:extLst>
            <c:ext xmlns:c16="http://schemas.microsoft.com/office/drawing/2014/chart" uri="{C3380CC4-5D6E-409C-BE32-E72D297353CC}">
              <c16:uniqueId val="{00000007-3F4C-4A5E-BD3B-00357475C3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374</c:v>
                </c:pt>
                <c:pt idx="2">
                  <c:v>#N/A</c:v>
                </c:pt>
                <c:pt idx="3">
                  <c:v>#N/A</c:v>
                </c:pt>
                <c:pt idx="4">
                  <c:v>329</c:v>
                </c:pt>
                <c:pt idx="5">
                  <c:v>#N/A</c:v>
                </c:pt>
                <c:pt idx="6">
                  <c:v>#N/A</c:v>
                </c:pt>
                <c:pt idx="7">
                  <c:v>324</c:v>
                </c:pt>
                <c:pt idx="8">
                  <c:v>#N/A</c:v>
                </c:pt>
                <c:pt idx="9">
                  <c:v>#N/A</c:v>
                </c:pt>
                <c:pt idx="10">
                  <c:v>291</c:v>
                </c:pt>
                <c:pt idx="11">
                  <c:v>#N/A</c:v>
                </c:pt>
                <c:pt idx="12">
                  <c:v>#N/A</c:v>
                </c:pt>
                <c:pt idx="13">
                  <c:v>299</c:v>
                </c:pt>
                <c:pt idx="14">
                  <c:v>#N/A</c:v>
                </c:pt>
              </c:numCache>
            </c:numRef>
          </c:val>
          <c:smooth val="0"/>
          <c:extLst>
            <c:ext xmlns:c16="http://schemas.microsoft.com/office/drawing/2014/chart" uri="{C3380CC4-5D6E-409C-BE32-E72D297353CC}">
              <c16:uniqueId val="{00000008-3F4C-4A5E-BD3B-00357475C3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5898</c:v>
                </c:pt>
                <c:pt idx="5">
                  <c:v>5602</c:v>
                </c:pt>
                <c:pt idx="8">
                  <c:v>5202</c:v>
                </c:pt>
                <c:pt idx="11">
                  <c:v>5126</c:v>
                </c:pt>
                <c:pt idx="14">
                  <c:v>4884</c:v>
                </c:pt>
              </c:numCache>
            </c:numRef>
          </c:val>
          <c:extLst>
            <c:ext xmlns:c16="http://schemas.microsoft.com/office/drawing/2014/chart" uri="{C3380CC4-5D6E-409C-BE32-E72D297353CC}">
              <c16:uniqueId val="{00000000-EBFA-473D-8422-02C4FA34F0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499</c:v>
                </c:pt>
                <c:pt idx="5">
                  <c:v>521</c:v>
                </c:pt>
                <c:pt idx="8">
                  <c:v>439</c:v>
                </c:pt>
                <c:pt idx="11">
                  <c:v>367</c:v>
                </c:pt>
                <c:pt idx="14">
                  <c:v>286</c:v>
                </c:pt>
              </c:numCache>
            </c:numRef>
          </c:val>
          <c:extLst>
            <c:ext xmlns:c16="http://schemas.microsoft.com/office/drawing/2014/chart" uri="{C3380CC4-5D6E-409C-BE32-E72D297353CC}">
              <c16:uniqueId val="{00000001-EBFA-473D-8422-02C4FA34F0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2732</c:v>
                </c:pt>
                <c:pt idx="5">
                  <c:v>2795</c:v>
                </c:pt>
                <c:pt idx="8">
                  <c:v>2663</c:v>
                </c:pt>
                <c:pt idx="11">
                  <c:v>2961</c:v>
                </c:pt>
                <c:pt idx="14">
                  <c:v>3039</c:v>
                </c:pt>
              </c:numCache>
            </c:numRef>
          </c:val>
          <c:extLst>
            <c:ext xmlns:c16="http://schemas.microsoft.com/office/drawing/2014/chart" uri="{C3380CC4-5D6E-409C-BE32-E72D297353CC}">
              <c16:uniqueId val="{00000002-EBFA-473D-8422-02C4FA34F0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FA-473D-8422-02C4FA34F0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FA-473D-8422-02C4FA34F0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A-473D-8422-02C4FA34F0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625</c:v>
                </c:pt>
                <c:pt idx="3">
                  <c:v>550</c:v>
                </c:pt>
                <c:pt idx="6">
                  <c:v>482</c:v>
                </c:pt>
                <c:pt idx="9">
                  <c:v>338</c:v>
                </c:pt>
                <c:pt idx="12">
                  <c:v>275</c:v>
                </c:pt>
              </c:numCache>
            </c:numRef>
          </c:val>
          <c:extLst>
            <c:ext xmlns:c16="http://schemas.microsoft.com/office/drawing/2014/chart" uri="{C3380CC4-5D6E-409C-BE32-E72D297353CC}">
              <c16:uniqueId val="{00000006-EBFA-473D-8422-02C4FA34F0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170</c:v>
                </c:pt>
                <c:pt idx="3">
                  <c:v>159</c:v>
                </c:pt>
                <c:pt idx="6">
                  <c:v>192</c:v>
                </c:pt>
                <c:pt idx="9">
                  <c:v>177</c:v>
                </c:pt>
                <c:pt idx="12">
                  <c:v>170</c:v>
                </c:pt>
              </c:numCache>
            </c:numRef>
          </c:val>
          <c:extLst>
            <c:ext xmlns:c16="http://schemas.microsoft.com/office/drawing/2014/chart" uri="{C3380CC4-5D6E-409C-BE32-E72D297353CC}">
              <c16:uniqueId val="{00000007-EBFA-473D-8422-02C4FA34F0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3806</c:v>
                </c:pt>
                <c:pt idx="3">
                  <c:v>3559</c:v>
                </c:pt>
                <c:pt idx="6">
                  <c:v>3315</c:v>
                </c:pt>
                <c:pt idx="9">
                  <c:v>3102</c:v>
                </c:pt>
                <c:pt idx="12">
                  <c:v>2890</c:v>
                </c:pt>
              </c:numCache>
            </c:numRef>
          </c:val>
          <c:extLst>
            <c:ext xmlns:c16="http://schemas.microsoft.com/office/drawing/2014/chart" uri="{C3380CC4-5D6E-409C-BE32-E72D297353CC}">
              <c16:uniqueId val="{00000008-EBFA-473D-8422-02C4FA34F0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FA-473D-8422-02C4FA34F0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5183</c:v>
                </c:pt>
                <c:pt idx="3">
                  <c:v>5002</c:v>
                </c:pt>
                <c:pt idx="6">
                  <c:v>4896</c:v>
                </c:pt>
                <c:pt idx="9">
                  <c:v>4779</c:v>
                </c:pt>
                <c:pt idx="12">
                  <c:v>4554</c:v>
                </c:pt>
              </c:numCache>
            </c:numRef>
          </c:val>
          <c:extLst>
            <c:ext xmlns:c16="http://schemas.microsoft.com/office/drawing/2014/chart" uri="{C3380CC4-5D6E-409C-BE32-E72D297353CC}">
              <c16:uniqueId val="{0000000A-EBFA-473D-8422-02C4FA34F0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655</c:v>
                </c:pt>
                <c:pt idx="2">
                  <c:v>#N/A</c:v>
                </c:pt>
                <c:pt idx="3">
                  <c:v>#N/A</c:v>
                </c:pt>
                <c:pt idx="4">
                  <c:v>353</c:v>
                </c:pt>
                <c:pt idx="5">
                  <c:v>#N/A</c:v>
                </c:pt>
                <c:pt idx="6">
                  <c:v>#N/A</c:v>
                </c:pt>
                <c:pt idx="7">
                  <c:v>581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FA-473D-8422-02C4FA34F0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905</c:v>
                </c:pt>
                <c:pt idx="1">
                  <c:v>855</c:v>
                </c:pt>
                <c:pt idx="2">
                  <c:v>755</c:v>
                </c:pt>
              </c:numCache>
            </c:numRef>
          </c:val>
          <c:extLst>
            <c:ext xmlns:c16="http://schemas.microsoft.com/office/drawing/2014/chart" uri="{C3380CC4-5D6E-409C-BE32-E72D297353CC}">
              <c16:uniqueId val="{00000000-03D1-47EF-982A-9E4BF10BEF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946</c:v>
                </c:pt>
                <c:pt idx="1">
                  <c:v>881</c:v>
                </c:pt>
                <c:pt idx="2">
                  <c:v>875</c:v>
                </c:pt>
              </c:numCache>
            </c:numRef>
          </c:val>
          <c:extLst>
            <c:ext xmlns:c16="http://schemas.microsoft.com/office/drawing/2014/chart" uri="{C3380CC4-5D6E-409C-BE32-E72D297353CC}">
              <c16:uniqueId val="{00000001-03D1-47EF-982A-9E4BF10BEF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621</c:v>
                </c:pt>
                <c:pt idx="1">
                  <c:v>1027</c:v>
                </c:pt>
                <c:pt idx="2">
                  <c:v>1198</c:v>
                </c:pt>
              </c:numCache>
            </c:numRef>
          </c:val>
          <c:extLst>
            <c:ext xmlns:c16="http://schemas.microsoft.com/office/drawing/2014/chart" uri="{C3380CC4-5D6E-409C-BE32-E72D297353CC}">
              <c16:uniqueId val="{00000002-03D1-47EF-982A-9E4BF10BEF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{670152AC-EA8A-4B07-BCEB-571E06885D08}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92-4589-BC53-1F47B989E6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{15753BEF-E966-4DE9-878C-BA5674007371}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92-4589-BC53-1F47B989E6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{58274266-F947-441F-9464-833D049D0EDF}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92-4589-BC53-1F47B989E6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{44B923E2-37B8-4A3A-AF58-6202F14DF576}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92-4589-BC53-1F47B989E6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{5F81024B-910E-45A2-8062-0F920B7C229E}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92-4589-BC53-1F47B989E6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{F4BFFA6F-87EB-4D03-A511-EAB4C0FE363E}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92-4589-BC53-1F47B989E6B1}"/>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{0AA2AF71-25AD-4670-8FD3-D55ECF5AAC51}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92-4589-BC53-1F47B989E6B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{FDCF36D4-4BAA-4B9E-970F-F0BF7F0E66B1}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92-4589-BC53-1F47B989E6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{9A017952-DBA6-4E24-BA07-4A8EA976232B}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92-4589-BC53-1F47B989E6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61.6</c:v>
                </c:pt>
              </c:numCache>
            </c:numRef>
          </c:xVal>
          <c:yVal>
            <c:numRef>
              <c:f>公会計指標分析・財政指標組合せ分析表!$BP$51:$DC$51</c:f>
              <c:numCache>
                <c:formatCode>#,##0.0;"▲ "#,##0.0</c:formatCode>
                <c:ptCount val="40"/>
                <c:pt idx="16">
                  <c:v>19.3</c:v>
                </c:pt>
              </c:numCache>
            </c:numRef>
          </c:yVal>
          <c:smooth val="0"/>
          <c:extLst>
            <c:ext xmlns:c16="http://schemas.microsoft.com/office/drawing/2014/chart" uri="{C3380CC4-5D6E-409C-BE32-E72D297353CC}">
              <c16:uniqueId val="{00000009-2292-4589-BC53-1F47B989E6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{E6E03D41-646A-4311-8613-DE02F19561E4}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92-4589-BC53-1F47B989E6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{735F1AA2-3CA9-40E4-9821-07DAC7CCD4CA}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92-4589-BC53-1F47B989E6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{E59FC4AF-C4A1-4431-8D34-AB77EB23D68C}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92-4589-BC53-1F47B989E6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{44190C80-2603-4E82-96FE-A4F76741E5E1}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92-4589-BC53-1F47B989E6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{B9F46839-D4BB-42B3-A3A5-43D7AEA075F8}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92-4589-BC53-1F47B989E6B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{2205C755-1698-40C8-8E15-EC88F950BEA2}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92-4589-BC53-1F47B989E6B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{4E8BF5D1-8F25-4023-A694-30A3DEF0970F}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92-4589-BC53-1F47B989E6B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{79E6ACED-4FCA-466C-826C-195E8E3173E6}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92-4589-BC53-1F47B989E6B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{79D6C530-859B-4308-8642-FCF601F10EDA}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92-4589-BC53-1F47B989E6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c:ext xmlns:c16="http://schemas.microsoft.com/office/drawing/2014/chart" uri="{C3380CC4-5D6E-409C-BE32-E72D297353CC}">
              <c16:uniqueId val="{00000013-2292-4589-BC53-1F47B989E6B1}"/>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{34C2E127-B6EA-420E-A11E-6563D1B3E2D7}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34-4751-8E8B-12024FB83F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{5EEB454C-58D4-4F7D-BD03-442F8718967B}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34-4751-8E8B-12024FB83F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{03D3CD7F-188B-4528-B1BB-FF15E808ACED}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34-4751-8E8B-12024FB83F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{ED78E980-2502-419F-91F2-42D676B54AD8}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34-4751-8E8B-12024FB83F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{D1918EF2-C931-4E41-9B74-AA92B46CBA77}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34-4751-8E8B-12024FB83FF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{59653A43-5CA8-4C13-9174-A1D5E4074DB3}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34-4751-8E8B-12024FB83FF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{CBCFF998-1D4E-43D5-8870-0F3645B29744}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34-4751-8E8B-12024FB83FF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{1B2803C8-4A35-4AC2-B9EE-7C98D07DCB49}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34-4751-8E8B-12024FB83FF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{6877BA46-3D44-4DDF-9C62-E51EA4C65441}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34-4751-8E8B-12024FB83F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12.4</c:v>
                </c:pt>
                <c:pt idx="16">
                  <c:v>11.5</c:v>
                </c:pt>
                <c:pt idx="24">
                  <c:v>10.5</c:v>
                </c:pt>
                <c:pt idx="32">
                  <c:v>10</c:v>
                </c:pt>
              </c:numCache>
            </c:numRef>
          </c:xVal>
          <c:yVal>
            <c:numRef>
              <c:f>公会計指標分析・財政指標組合せ分析表!$BP$73:$DC$73</c:f>
              <c:numCache>
                <c:formatCode>#,##0.0;"▲ "#,##0.0</c:formatCode>
                <c:ptCount val="40"/>
                <c:pt idx="0">
                  <c:v>21.8</c:v>
                </c:pt>
                <c:pt idx="8">
                  <c:v>12</c:v>
                </c:pt>
                <c:pt idx="16">
                  <c:v>19.3</c:v>
                </c:pt>
              </c:numCache>
            </c:numRef>
          </c:yVal>
          <c:smooth val="0"/>
          <c:extLst>
            <c:ext xmlns:c16="http://schemas.microsoft.com/office/drawing/2014/chart" uri="{C3380CC4-5D6E-409C-BE32-E72D297353CC}">
              <c16:uniqueId val="{00000009-9E34-4751-8E8B-12024FB83F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{BA025F2D-175E-4662-87E6-5F7E30BA4407}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34-4751-8E8B-12024FB83F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{6B1C37B8-14A4-40A8-894B-CC9A36BE77F7}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34-4751-8E8B-12024FB83F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{B0D361AF-2298-4056-A473-8C023FDDEBE7}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34-4751-8E8B-12024FB83F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{702EF9C6-C150-4D87-BCB8-7C6A9A4913F8}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34-4751-8E8B-12024FB83F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{6D1A6CB8-5FC2-4BE2-9606-55AE160D4E24}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34-4751-8E8B-12024FB83FF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{2113BAFC-6FA4-46C4-BB0E-3B5DD59BE23E}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34-4751-8E8B-12024FB83FF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{5652AD07-CAB3-4DE8-9F54-736AE874EF9B}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34-4751-8E8B-12024FB83FF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{7845849C-9B2C-436E-9CD4-29D5F98376BC}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34-4751-8E8B-12024FB83FF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{01573440-D8CB-4E8D-8E3E-6F43C8DBEFF3}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34-4751-8E8B-12024FB83F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9E34-4751-8E8B-12024FB83FF8}"/>
            </c:ext>
          </c:extLst>
        </c:ser>
        <c:dLbls>
          <c:showLegendKey val="0"/>
          <c:showVal val="1"/>
          <c:showCatName val="0"/>
          <c:showSerName val="0"/>
          <c:showPercent val="0"/>
          <c:showBubbleSize val="0"/>
        </c:dLbls>
        <c:axId val="84219776"/>
        <c:axId val="84234240"/>
      </c:scatterChart>
      <c:valAx>
        <c:axId val="84219776"/>
        <c:scaling>
          <c:orientation val="minMax"/>
          <c:max val="13.6"/>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過去に実施した地方債の繰上償還や新規借入の抑制により、元利償還金の額は徐々に減少傾向にある。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公営企業債の元利償還金に対する繰入金も平成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年度をピークに減少傾向になっている。これは下水道事業債に係るものが中心である。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今後、更なる繰上償還の可能性も含めた公債費の適正化の検討を行い、将来へ向けた公債費の圧縮を図りたい。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将来負担比率が減少した要因は、一般会計、公営企業債、および一部事務組合の公債費残高の減少、退職手当負担見込の減額が挙げられる。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また、各種基金へ積立し、充当可能基金が増加したことにより、将来負担比率の分子が減少した。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今後も公債費等義務的経費の削減を中心とする財政改革を進め財政健全化に努める。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今年度見込まれる大規模事業に備え、地域産業振興基金に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百万円、歳計剰余金を減債基金に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百万円等を積み立てる一方で、財政調整金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百万円等を取り崩し、基金全体として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等の事業のために地域産業振興基金や小松ケ丘排水施設整備基金等を活用することにしており、基金全体としては、減少していく見込みであるが、将来的に小・中学校の老朽化への対応が必要であることから、学校建設基金に積み増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・地域産業振興基金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地域経済の振興育成と個性ある豊かな地域社会の発展を図るため、企業導入や公共施設整備・維持、地域活性化等に充てるもの。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町立学校の建設等に要する経費に充てるもの。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地域産業振興基金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町総合体育館の老朽化対応のために大規模改修を予定しており、電源立地地域対策交付金及び核燃料物質等取扱税交付金等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老朽化や児童・生徒数の増加等により、今後の学校施設の改修等に備えるために基金の積み立てを行ったことによる増加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年度に町総合体育館大規模改修工事費に充てるため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小学校増築工事に充てるため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年度には減少する見込みだが、将来の学校施設改修に備え積み増していく予定である。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財政調整への活用と、基金の使途明確化のために特定目的基金への積み立てを行ったため減少した。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公共施設の改修等により一般財源不足が見込まれることから減少する見込みである。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百万円積み立てたが、償還金に充てるため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将来の償還に備え、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百万円を下回らないよう維持していく予定である。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897492F-610A-4DEE-B7AF-697A235CD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BC17C3-4EC2-407E-839B-864C4E9A8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6C9C9127-17F0-4BA9-B4A1-AEA96F05EEE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30C72568-B140-4CF7-A800-DEC9288C254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D2270635-CCE9-40C8-BD39-8C14833E6C6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C1D04B33-6BB3-4026-BB4A-E36389ADB9E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656584CC-1BA4-45FA-807A-7FC732BEED3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682A0D04-FE05-4F98-8BFC-B74A7CC1405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5DDEECD4-66A3-4B6C-A412-982DEE24B25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16DFDDDF-73BC-4576-8CD3-EDDE3AB648C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28A40EF7-F2AE-4803-A24F-14D382BFF94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1F2AA7A9-1D44-4344-8DC1-8F61FF41CDE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3F543ACD-CAE0-4D0C-9CF0-5282886970B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A912FEF5-A82A-4312-801B-651F125F2C3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A75C5BD7-0631-43F6-9CB6-8790916DCA6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C9492E5F-3572-4668-A061-2CB4A57CFB3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77FAECD5-FB56-4329-A751-1B05E8A170C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E780477F-2425-4F40-A556-E5B8CA2551F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7FC1C9B0-D355-4FD5-B7DE-EE2F4D474A0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8E7A3253-3E46-4C39-BB90-13EE2692C61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D3C03AF9-A86E-41C7-801C-C6A2AB39C5B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874E46C2-BA78-408C-B913-E2584C0DBAE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DCBF4232-1341-4123-8DC2-7E9C87A3F4E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EE6C869-0262-4820-BDC2-0106156E67A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91AE7238-8004-4F6D-9001-3002107B23F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EF7F661B-A3E6-4C43-B704-6D975C1F072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5B7CD887-60F0-42D4-B8D9-E3C51963434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E0F1A502-EF83-42D1-B2B2-4F0799D8DB4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2E4D83B9-9954-478D-B054-D5D392298C4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8F6C6D8F-C234-49AF-8CEF-8855E66DF17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51B3F028-2DF2-4FB5-AA5C-A90D263E669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C47F370B-539E-4E79-BFBC-279589C3B77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EDEC24FB-D20E-4D9D-B7AF-1DA7CAE36531}"/>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id="{2BA418B6-755E-443E-ADC1-45699D31E588}"/>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92C6A6FF-BE58-4F18-8A0A-68EC9C362B26}"/>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id="{6E140DA1-1486-43DB-9AED-88050D3B99FA}"/>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77E0A3-993C-4F1D-B959-8FDA867526F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732F88D3-56A9-4906-9727-9687019CB85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6737526E-B90C-49D7-A8C4-AE58DE6DFD5B}"/>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523A6C5-B005-4ED3-8910-52E59C0FAB9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B4B1227-6D3E-4772-9457-CEC4C82A294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78F7CEC-58D4-4A13-A735-7087DA31018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5A46964D-B359-41D8-BB01-95295888906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3887687-4844-4220-84C1-ED83B4D8F1C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F14AA66-C7C9-4EC3-98E0-CB77D3F26FD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497F8BD-253E-499B-B397-F07B5411647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A4933D5-464D-427E-B1D9-4B1BFAB9EAB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17476FF4-7B88-4BE8-BA01-AFB73295226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5F00819-6FF2-44FD-99A6-5A143ABD4FC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有形固定資産減価償却率は、類似団体より高い水準である。平成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六戸町公共施設等総合管理計画」において、それぞれの公共施設等についても個別施設計画を設けている。今後も当該計画に基づき公共施設等の全体の状況を把握し、長期的な視点をもって必要に応じ更新・統廃合・長寿命化などをして施設の維持管理を適切に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28A3DE6-0510-4109-9AE5-9336F6459AA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652F8BE-3AC2-4C13-92D1-6441D751ABE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B8CD6E2-0227-42FE-AF08-D46F2799116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94B79B50-EFEC-470C-B8B1-5CD99DA9267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DF669A7D-CEF7-4AE8-B37F-1B707F1275F1}"/>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C029ED8F-0454-426D-BCE1-20056F310F5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32238A90-4094-407D-9ABC-EAEFFBE3C15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243E7BA5-C69E-47EA-9EC0-9E89566E31F9}"/>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64B06C0D-6320-4F21-AD43-5F9815C895E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67F8D65C-FC85-4362-A644-9D68F7CA709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A57DBAD0-48F4-432D-8679-576EF6AB5D5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BF26584-4F4F-4E6D-A1D1-BBD6DDFC982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57EDBDE-A916-4288-954A-58970B6EFCC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76E7730-B779-4348-9272-EE69E80F436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5" name="直線コネクタ 64">
          <a:extLst>
            <a:ext uri="{FF2B5EF4-FFF2-40B4-BE49-F238E27FC236}">
              <a16:creationId xmlns:a16="http://schemas.microsoft.com/office/drawing/2014/main" id="{718F9D1C-D6EF-4B11-882D-2CC4CE1198A7}"/>
            </a:ext>
          </a:extLst>
        </xdr:cNvPr>
        <xdr:cNvCxnSpPr/>
      </xdr:nvCxnSpPr>
      <xdr:spPr>
        <a:xfrm flipV="1">
          <a:off x="4760595" y="4721225"/>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6" name="有形固定資産減価償却率最小値テキスト">
          <a:extLst>
            <a:ext uri="{FF2B5EF4-FFF2-40B4-BE49-F238E27FC236}">
              <a16:creationId xmlns:a16="http://schemas.microsoft.com/office/drawing/2014/main" id="{4C21A003-9A78-44AF-8B09-C66E147E9F3E}"/>
            </a:ext>
          </a:extLst>
        </xdr:cNvPr>
        <xdr:cNvSpPr txBox="1"/>
      </xdr:nvSpPr>
      <xdr:spPr>
        <a:xfrm>
          <a:off x="4813300" y="5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7" name="直線コネクタ 66">
          <a:extLst>
            <a:ext uri="{FF2B5EF4-FFF2-40B4-BE49-F238E27FC236}">
              <a16:creationId xmlns:a16="http://schemas.microsoft.com/office/drawing/2014/main" id="{84110B79-3719-44F9-BDD8-062ACD5F9359}"/>
            </a:ext>
          </a:extLst>
        </xdr:cNvPr>
        <xdr:cNvCxnSpPr/>
      </xdr:nvCxnSpPr>
      <xdr:spPr>
        <a:xfrm>
          <a:off x="4673600" y="5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6DAE6830-63C2-47EB-ABCB-B799877CDCFB}"/>
            </a:ext>
          </a:extLst>
        </xdr:cNvPr>
        <xdr:cNvSpPr txBox="1"/>
      </xdr:nvSpPr>
      <xdr:spPr>
        <a:xfrm>
          <a:off x="4813300" y="449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70FF3B84-8C4B-4C31-A63B-968EC2D4D29B}"/>
            </a:ext>
          </a:extLst>
        </xdr:cNvPr>
        <xdr:cNvCxnSpPr/>
      </xdr:nvCxnSpPr>
      <xdr:spPr>
        <a:xfrm>
          <a:off x="4673600" y="472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70" name="有形固定資産減価償却率平均値テキスト">
          <a:extLst>
            <a:ext uri="{FF2B5EF4-FFF2-40B4-BE49-F238E27FC236}">
              <a16:creationId xmlns:a16="http://schemas.microsoft.com/office/drawing/2014/main" id="{A21EBCC2-F5A7-41EB-8D5C-FD302A084AEC}"/>
            </a:ext>
          </a:extLst>
        </xdr:cNvPr>
        <xdr:cNvSpPr txBox="1"/>
      </xdr:nvSpPr>
      <xdr:spPr>
        <a:xfrm>
          <a:off x="4813300" y="5382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1" name="フローチャート: 判断 70">
          <a:extLst>
            <a:ext uri="{FF2B5EF4-FFF2-40B4-BE49-F238E27FC236}">
              <a16:creationId xmlns:a16="http://schemas.microsoft.com/office/drawing/2014/main" id="{D8F9B44C-7147-4252-B4F7-BCE21695A425}"/>
            </a:ext>
          </a:extLst>
        </xdr:cNvPr>
        <xdr:cNvSpPr/>
      </xdr:nvSpPr>
      <xdr:spPr>
        <a:xfrm>
          <a:off x="47117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2" name="フローチャート: 判断 71">
          <a:extLst>
            <a:ext uri="{FF2B5EF4-FFF2-40B4-BE49-F238E27FC236}">
              <a16:creationId xmlns:a16="http://schemas.microsoft.com/office/drawing/2014/main" id="{39C67D20-12B3-43F2-9115-B1D83B8867DF}"/>
            </a:ext>
          </a:extLst>
        </xdr:cNvPr>
        <xdr:cNvSpPr/>
      </xdr:nvSpPr>
      <xdr:spPr>
        <a:xfrm>
          <a:off x="4000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3" name="フローチャート: 判断 72">
          <a:extLst>
            <a:ext uri="{FF2B5EF4-FFF2-40B4-BE49-F238E27FC236}">
              <a16:creationId xmlns:a16="http://schemas.microsoft.com/office/drawing/2014/main" id="{22D90A13-22B1-423D-A873-72A1C39F75D9}"/>
            </a:ext>
          </a:extLst>
        </xdr:cNvPr>
        <xdr:cNvSpPr/>
      </xdr:nvSpPr>
      <xdr:spPr>
        <a:xfrm>
          <a:off x="3238500" y="561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71C9F20-444F-43D1-AED1-BEBD160785F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B1FE862-6885-4472-BDC3-7BA5346E2B5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5B946BE-4E95-464F-83CC-721C659F507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05216A-60D0-42B3-8F10-A788692C95E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888233-9E97-46FC-8CD5-28EA0689E05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79" name="楕円 78">
          <a:extLst>
            <a:ext uri="{FF2B5EF4-FFF2-40B4-BE49-F238E27FC236}">
              <a16:creationId xmlns:a16="http://schemas.microsoft.com/office/drawing/2014/main" id="{F40D4089-A589-4A81-9333-BB55E78E857B}"/>
            </a:ext>
          </a:extLst>
        </xdr:cNvPr>
        <xdr:cNvSpPr/>
      </xdr:nvSpPr>
      <xdr:spPr>
        <a:xfrm>
          <a:off x="4000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115443</xdr:rowOff>
    </xdr:from>
    <xdr:to>
      <xdr:col>15</xdr:col>
      <xdr:colOff>187325</xdr:colOff>
      <xdr:row>32</xdr:row>
      <xdr:rowOff>45593</xdr:rowOff>
    </xdr:to>
    <xdr:sp macro="" textlink="">
      <xdr:nvSpPr>
        <xdr:cNvPr id="80" name="楕円 79">
          <a:extLst>
            <a:ext uri="{FF2B5EF4-FFF2-40B4-BE49-F238E27FC236}">
              <a16:creationId xmlns:a16="http://schemas.microsoft.com/office/drawing/2014/main" id="{B7C863D4-D5DE-4C4C-A4C8-114A544E595D}"/>
            </a:ext>
          </a:extLst>
        </xdr:cNvPr>
        <xdr:cNvSpPr/>
      </xdr:nvSpPr>
      <xdr:spPr>
        <a:xfrm>
          <a:off x="3238500" y="54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92837</xdr:rowOff>
    </xdr:from>
    <xdr:to>
      <xdr:col>19</xdr:col>
      <xdr:colOff>136525</xdr:colOff>
      <xdr:row>31</xdr:row>
      <xdr:rowOff>166243</xdr:rowOff>
    </xdr:to>
    <xdr:cxnSp macro="">
      <xdr:nvCxnSpPr>
        <xdr:cNvPr id="81" name="直線コネクタ 80">
          <a:extLst>
            <a:ext uri="{FF2B5EF4-FFF2-40B4-BE49-F238E27FC236}">
              <a16:creationId xmlns:a16="http://schemas.microsoft.com/office/drawing/2014/main" id="{654BE849-B27C-4FC8-BA8A-C5BB53CBA0A0}"/>
            </a:ext>
          </a:extLst>
        </xdr:cNvPr>
        <xdr:cNvCxnSpPr/>
      </xdr:nvCxnSpPr>
      <xdr:spPr>
        <a:xfrm flipV="1">
          <a:off x="3289300" y="5407787"/>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a:extLst>
            <a:ext uri="{FF2B5EF4-FFF2-40B4-BE49-F238E27FC236}">
              <a16:creationId xmlns:a16="http://schemas.microsoft.com/office/drawing/2014/main" id="{2D686AC0-CA64-4173-A183-F771EC1FD355}"/>
            </a:ext>
          </a:extLst>
        </xdr:cNvPr>
        <xdr:cNvSpPr txBox="1"/>
      </xdr:nvSpPr>
      <xdr:spPr>
        <a:xfrm>
          <a:off x="38360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a:extLst>
            <a:ext uri="{FF2B5EF4-FFF2-40B4-BE49-F238E27FC236}">
              <a16:creationId xmlns:a16="http://schemas.microsoft.com/office/drawing/2014/main" id="{A27EEF8F-991A-4052-A655-35405CA4BACD}"/>
            </a:ext>
          </a:extLst>
        </xdr:cNvPr>
        <xdr:cNvSpPr txBox="1"/>
      </xdr:nvSpPr>
      <xdr:spPr>
        <a:xfrm>
          <a:off x="3086744" y="570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160164</xdr:rowOff>
    </xdr:from>
    <xdr:ext cx="405111" cy="259045"/>
    <xdr:sp macro="" textlink="">
      <xdr:nvSpPr>
        <xdr:cNvPr id="84" name="n_1mainValue有形固定資産減価償却率">
          <a:extLst>
            <a:ext uri="{FF2B5EF4-FFF2-40B4-BE49-F238E27FC236}">
              <a16:creationId xmlns:a16="http://schemas.microsoft.com/office/drawing/2014/main" id="{D751C9BD-AE00-4DA6-A69A-47FAE3CAF933}"/>
            </a:ext>
          </a:extLst>
        </xdr:cNvPr>
        <xdr:cNvSpPr txBox="1"/>
      </xdr:nvSpPr>
      <xdr:spPr>
        <a:xfrm>
          <a:off x="3836044" y="513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62120</xdr:rowOff>
    </xdr:from>
    <xdr:ext cx="405111" cy="259045"/>
    <xdr:sp macro="" textlink="">
      <xdr:nvSpPr>
        <xdr:cNvPr id="85" name="n_2mainValue有形固定資産減価償却率">
          <a:extLst>
            <a:ext uri="{FF2B5EF4-FFF2-40B4-BE49-F238E27FC236}">
              <a16:creationId xmlns:a16="http://schemas.microsoft.com/office/drawing/2014/main" id="{FCB8B8A0-BA0F-4B9C-88B3-C66043593067}"/>
            </a:ext>
          </a:extLst>
        </xdr:cNvPr>
        <xdr:cNvSpPr txBox="1"/>
      </xdr:nvSpPr>
      <xdr:spPr>
        <a:xfrm>
          <a:off x="3086744" y="5205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F86D2044-C158-434A-9A5F-1965B463163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05EC21BF-F672-4D2D-965D-63BC42B44371}"/>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84C7C40F-4CC5-437A-853F-13956A9C7158}"/>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5B3FEA17-E4AF-4B1E-AC26-7E9CBA78CF8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7B1BD904-F2AD-44F4-B2EB-E1D2C307CD4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99445484-9C37-49F4-8F0E-3802A18BD6F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EE5DD357-AEFB-4841-B5D1-A8CB28A12E0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8C0A8928-5190-4E3C-A158-A9EA0F22D50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5187C931-59F5-459B-BB68-1FCBD7E1B93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FD24C3A4-098E-4A32-88DE-262E1951697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591DC7A2-DB71-4796-AF1A-924F77CB6F1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A2EEA678-F2CD-4FEA-9B36-40288A58EFF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F1453942-1E46-4C09-9AD7-06158DED2E3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債務償還可能年数は、類似団体より短い年数結果となった。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これは過去に積極的に実施した繰上償還や新規借入の抑制等の結果だと思われる。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E6F37779-5836-425B-AC39-6BA3B9A194D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C4ADDB5A-3E02-40F4-A0BD-DE288A830FB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a:extLst>
            <a:ext uri="{FF2B5EF4-FFF2-40B4-BE49-F238E27FC236}">
              <a16:creationId xmlns:a16="http://schemas.microsoft.com/office/drawing/2014/main" id="{20D26177-BCC5-4F3C-9C15-788E4E6D2A3B}"/>
            </a:ext>
          </a:extLst>
        </xdr:cNvPr>
        <xdr:cNvCxnSpPr/>
      </xdr:nvCxnSpPr>
      <xdr:spPr>
        <a:xfrm>
          <a:off x="11303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a:extLst>
            <a:ext uri="{FF2B5EF4-FFF2-40B4-BE49-F238E27FC236}">
              <a16:creationId xmlns:a16="http://schemas.microsoft.com/office/drawing/2014/main" id="{C765E0DE-E1C2-48D2-B5E2-F8B0EE0B4DDC}"/>
            </a:ext>
          </a:extLst>
        </xdr:cNvPr>
        <xdr:cNvSpPr txBox="1"/>
      </xdr:nvSpPr>
      <xdr:spPr>
        <a:xfrm>
          <a:off x="10931403" y="5976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a:extLst>
            <a:ext uri="{FF2B5EF4-FFF2-40B4-BE49-F238E27FC236}">
              <a16:creationId xmlns:a16="http://schemas.microsoft.com/office/drawing/2014/main" id="{0FD9D585-0E76-4354-8B99-B8344988B555}"/>
            </a:ext>
          </a:extLst>
        </xdr:cNvPr>
        <xdr:cNvCxnSpPr/>
      </xdr:nvCxnSpPr>
      <xdr:spPr>
        <a:xfrm>
          <a:off x="11303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a:extLst>
            <a:ext uri="{FF2B5EF4-FFF2-40B4-BE49-F238E27FC236}">
              <a16:creationId xmlns:a16="http://schemas.microsoft.com/office/drawing/2014/main" id="{68C3955B-8454-4D82-BAFC-B675BD363B54}"/>
            </a:ext>
          </a:extLst>
        </xdr:cNvPr>
        <xdr:cNvSpPr txBox="1"/>
      </xdr:nvSpPr>
      <xdr:spPr>
        <a:xfrm>
          <a:off x="10931403" y="57069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a:extLst>
            <a:ext uri="{FF2B5EF4-FFF2-40B4-BE49-F238E27FC236}">
              <a16:creationId xmlns:a16="http://schemas.microsoft.com/office/drawing/2014/main" id="{404FABBE-5ACA-42F5-99D9-F16008E0FCA1}"/>
            </a:ext>
          </a:extLst>
        </xdr:cNvPr>
        <xdr:cNvCxnSpPr/>
      </xdr:nvCxnSpPr>
      <xdr:spPr>
        <a:xfrm>
          <a:off x="11303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a:extLst>
            <a:ext uri="{FF2B5EF4-FFF2-40B4-BE49-F238E27FC236}">
              <a16:creationId xmlns:a16="http://schemas.microsoft.com/office/drawing/2014/main" id="{D5C9EBB4-7073-4E80-9D02-E9156546CB17}"/>
            </a:ext>
          </a:extLst>
        </xdr:cNvPr>
        <xdr:cNvSpPr txBox="1"/>
      </xdr:nvSpPr>
      <xdr:spPr>
        <a:xfrm>
          <a:off x="10931403" y="54370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4C8DF9C1-47F9-48E0-9844-F27BE3EA2F4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56C1E839-F9B4-42A6-888C-83F3E77AA50F}"/>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a:extLst>
            <a:ext uri="{FF2B5EF4-FFF2-40B4-BE49-F238E27FC236}">
              <a16:creationId xmlns:a16="http://schemas.microsoft.com/office/drawing/2014/main" id="{A698CD8A-63AC-46C5-958C-1F0DD756AF62}"/>
            </a:ext>
          </a:extLst>
        </xdr:cNvPr>
        <xdr:cNvCxnSpPr/>
      </xdr:nvCxnSpPr>
      <xdr:spPr>
        <a:xfrm>
          <a:off x="11303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a:extLst>
            <a:ext uri="{FF2B5EF4-FFF2-40B4-BE49-F238E27FC236}">
              <a16:creationId xmlns:a16="http://schemas.microsoft.com/office/drawing/2014/main" id="{60B1FF04-95E7-4F47-A97A-51D0DB4F14A6}"/>
            </a:ext>
          </a:extLst>
        </xdr:cNvPr>
        <xdr:cNvSpPr txBox="1"/>
      </xdr:nvSpPr>
      <xdr:spPr>
        <a:xfrm>
          <a:off x="10931403" y="48972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a:extLst>
            <a:ext uri="{FF2B5EF4-FFF2-40B4-BE49-F238E27FC236}">
              <a16:creationId xmlns:a16="http://schemas.microsoft.com/office/drawing/2014/main" id="{F83FF1DB-2A59-4354-AF35-D6D554966F92}"/>
            </a:ext>
          </a:extLst>
        </xdr:cNvPr>
        <xdr:cNvCxnSpPr/>
      </xdr:nvCxnSpPr>
      <xdr:spPr>
        <a:xfrm>
          <a:off x="11303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a:extLst>
            <a:ext uri="{FF2B5EF4-FFF2-40B4-BE49-F238E27FC236}">
              <a16:creationId xmlns:a16="http://schemas.microsoft.com/office/drawing/2014/main" id="{525E9680-8F49-4B5A-AB6B-6242F14E775F}"/>
            </a:ext>
          </a:extLst>
        </xdr:cNvPr>
        <xdr:cNvSpPr txBox="1"/>
      </xdr:nvSpPr>
      <xdr:spPr>
        <a:xfrm>
          <a:off x="10880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a:extLst>
            <a:ext uri="{FF2B5EF4-FFF2-40B4-BE49-F238E27FC236}">
              <a16:creationId xmlns:a16="http://schemas.microsoft.com/office/drawing/2014/main" id="{1099615E-D937-4AD8-8F65-4C2CA399E32F}"/>
            </a:ext>
          </a:extLst>
        </xdr:cNvPr>
        <xdr:cNvCxnSpPr/>
      </xdr:nvCxnSpPr>
      <xdr:spPr>
        <a:xfrm>
          <a:off x="11303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a:extLst>
            <a:ext uri="{FF2B5EF4-FFF2-40B4-BE49-F238E27FC236}">
              <a16:creationId xmlns:a16="http://schemas.microsoft.com/office/drawing/2014/main" id="{6D01378D-612D-4BE6-98C2-3C15C618D68A}"/>
            </a:ext>
          </a:extLst>
        </xdr:cNvPr>
        <xdr:cNvSpPr txBox="1"/>
      </xdr:nvSpPr>
      <xdr:spPr>
        <a:xfrm>
          <a:off x="10880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AFA0638E-9344-431A-9574-7C83FBD4507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7C4E0C0A-7C00-402E-9491-55FC38D3A6D8}"/>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8D679782-1A2E-4C32-9A69-09D1C001C58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a:extLst>
            <a:ext uri="{FF2B5EF4-FFF2-40B4-BE49-F238E27FC236}">
              <a16:creationId xmlns:a16="http://schemas.microsoft.com/office/drawing/2014/main" id="{79C9F69E-9885-470E-8018-55FDEE559E1B}"/>
            </a:ext>
          </a:extLst>
        </xdr:cNvPr>
        <xdr:cNvCxnSpPr/>
      </xdr:nvCxnSpPr>
      <xdr:spPr>
        <a:xfrm flipV="1">
          <a:off x="14793595" y="4613275"/>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a:extLst>
            <a:ext uri="{FF2B5EF4-FFF2-40B4-BE49-F238E27FC236}">
              <a16:creationId xmlns:a16="http://schemas.microsoft.com/office/drawing/2014/main" id="{20703085-8D12-43E5-8D09-CB99FC45C027}"/>
            </a:ext>
          </a:extLst>
        </xdr:cNvPr>
        <xdr:cNvSpPr txBox="1"/>
      </xdr:nvSpPr>
      <xdr:spPr>
        <a:xfrm>
          <a:off x="14846300" y="58990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a:extLst>
            <a:ext uri="{FF2B5EF4-FFF2-40B4-BE49-F238E27FC236}">
              <a16:creationId xmlns:a16="http://schemas.microsoft.com/office/drawing/2014/main" id="{58BF4260-68DC-4BCD-A4EF-9FA87244382B}"/>
            </a:ext>
          </a:extLst>
        </xdr:cNvPr>
        <xdr:cNvCxnSpPr/>
      </xdr:nvCxnSpPr>
      <xdr:spPr>
        <a:xfrm>
          <a:off x="14706600" y="5895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a:extLst>
            <a:ext uri="{FF2B5EF4-FFF2-40B4-BE49-F238E27FC236}">
              <a16:creationId xmlns:a16="http://schemas.microsoft.com/office/drawing/2014/main" id="{CEA6F053-5A64-4B68-86A9-7B9E5B730A61}"/>
            </a:ext>
          </a:extLst>
        </xdr:cNvPr>
        <xdr:cNvSpPr txBox="1"/>
      </xdr:nvSpPr>
      <xdr:spPr>
        <a:xfrm>
          <a:off x="14846300"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a:extLst>
            <a:ext uri="{FF2B5EF4-FFF2-40B4-BE49-F238E27FC236}">
              <a16:creationId xmlns:a16="http://schemas.microsoft.com/office/drawing/2014/main" id="{E6AA60FA-E2A1-43CE-9ECE-0D4EEB4BCC81}"/>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a:extLst>
            <a:ext uri="{FF2B5EF4-FFF2-40B4-BE49-F238E27FC236}">
              <a16:creationId xmlns:a16="http://schemas.microsoft.com/office/drawing/2014/main" id="{2B85B3B6-31C9-4CE4-9A7D-C605947E5B6B}"/>
            </a:ext>
          </a:extLst>
        </xdr:cNvPr>
        <xdr:cNvSpPr txBox="1"/>
      </xdr:nvSpPr>
      <xdr:spPr>
        <a:xfrm>
          <a:off x="14846300" y="504810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a:extLst>
            <a:ext uri="{FF2B5EF4-FFF2-40B4-BE49-F238E27FC236}">
              <a16:creationId xmlns:a16="http://schemas.microsoft.com/office/drawing/2014/main" id="{947D4A20-E9E6-44C5-9681-221FA5BCA1CA}"/>
            </a:ext>
          </a:extLst>
        </xdr:cNvPr>
        <xdr:cNvSpPr/>
      </xdr:nvSpPr>
      <xdr:spPr>
        <a:xfrm>
          <a:off x="14744700" y="519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F7C37A6-3F21-4824-B44F-3A623C7D23F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4799D2CE-45CC-4464-9588-F377F6F1F61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40E0579-DF8A-4BEC-BB50-770D2E4D425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5000E2C-0524-43DC-83FC-0413327CD33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3300387-5881-4FA4-993A-E32F865F509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20638</xdr:rowOff>
    </xdr:from>
    <xdr:to>
      <xdr:col>76</xdr:col>
      <xdr:colOff>73025</xdr:colOff>
      <xdr:row>32</xdr:row>
      <xdr:rowOff>122238</xdr:rowOff>
    </xdr:to>
    <xdr:sp macro="" textlink="">
      <xdr:nvSpPr>
        <xdr:cNvPr id="130" name="楕円 129">
          <a:extLst>
            <a:ext uri="{FF2B5EF4-FFF2-40B4-BE49-F238E27FC236}">
              <a16:creationId xmlns:a16="http://schemas.microsoft.com/office/drawing/2014/main" id="{4354316B-99AA-4C81-B054-A5D95601A4E2}"/>
            </a:ext>
          </a:extLst>
        </xdr:cNvPr>
        <xdr:cNvSpPr/>
      </xdr:nvSpPr>
      <xdr:spPr>
        <a:xfrm>
          <a:off x="14744700" y="55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170515</xdr:rowOff>
    </xdr:from>
    <xdr:ext cx="340478" cy="259045"/>
    <xdr:sp macro="" textlink="">
      <xdr:nvSpPr>
        <xdr:cNvPr id="131" name="債務償還可能年数該当値テキスト">
          <a:extLst>
            <a:ext uri="{FF2B5EF4-FFF2-40B4-BE49-F238E27FC236}">
              <a16:creationId xmlns:a16="http://schemas.microsoft.com/office/drawing/2014/main" id="{59F3F78E-5BF5-4FB2-BE8C-686EE37E9754}"/>
            </a:ext>
          </a:extLst>
        </xdr:cNvPr>
        <xdr:cNvSpPr txBox="1"/>
      </xdr:nvSpPr>
      <xdr:spPr>
        <a:xfrm>
          <a:off x="14846300" y="548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5A43D8C8-A4A1-4141-8336-F66704D3C86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9C974749-0D41-470F-8D1D-502BC53360D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BD30DD58-4EC4-48E3-AE81-68FDCCE6151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9CC4333-37C1-4249-A080-36B71613089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8F1611F0-551F-4936-A95A-8E3641E0B02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E5C9894D-5D33-4C84-B07E-983BA22337C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F0DB91-1563-4BEA-A285-337C1DA600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0CFA7C-440C-4AC0-94D1-345F3757AB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A26ABA-5AAE-42E1-A136-679D2AE63F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6E0D74-7DEB-485F-86F7-CB39890113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87A3A2-9999-42F8-B03D-44432F06E2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CE9B1-839A-4AF7-8AE0-8D4E82DD5C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C63B6D-D97E-4B9B-BA83-992330BFC3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AC52EB-7A74-486C-A5E6-CBD28345FE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76233-D45F-42AE-B068-647AD669A3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3FC99E-96B1-4442-B74A-911A80602C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C462F8-C9EA-4561-A2EB-51BBA4908A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09D9B8-F170-4917-80D7-DCEAD80416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9DEFB6-1ACA-4E5E-8EF4-2CAD7A6E84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B06B1-CD11-4535-9ED8-7956F7A09A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CCAE77-08E2-4A51-83C1-1545FEBECC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6D9B6A-5034-49CB-9B9A-0F63DD8705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8C6BDE-18A9-40D8-856C-FE54BC05F0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863ADB-1946-4613-B7E1-94D1FD4055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081641-8F97-4945-BCC0-9B9569190F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03643E-BD82-4DE5-9769-F5038B8DAD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32D42C-5847-4416-8F1F-36A14AE280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59A110-0E48-4535-8130-A01288A879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579FCC-5AED-4B80-BDA3-9021F46B91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9ED9A2-2697-4874-ADCC-541687D874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A8CE30-6047-4A3A-82EE-35D1811AD8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830BB0-E6CB-445E-862A-4A6358EA1C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4502DC-D8DE-4656-8F5F-478658B951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A56F72-381A-4231-B7C3-AFADA9F30A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CEF0AC3-AFC9-4572-BDDD-F0D1602F542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93FA85-5303-489A-A5D4-DE974F2B7A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2F3E29-9D86-41E6-BD6E-73D68CF78A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B96CF29-6575-493A-8E02-FC5C75C1E3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B52C5E3-FEA7-4A54-BEDE-3E0FEA65D4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8DA675C-853C-46D9-9A9D-F0F0A957F0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6C67FE6-7834-4586-B4EC-51D6CBDD9C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224AC27-23D2-4E6A-89CE-8554C70488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56C9EF-EB8F-45E0-8B19-217F283FA3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BF8A98C-23BE-449B-A20E-0440D55413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8362550-E572-46C2-B300-32498A8C76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6C94EE9-9993-44BF-A22F-1622F844EB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18C0303B-5776-4654-8C2F-A59866EE346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28167DEE-115A-4C77-AC2F-E89F046D6F4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534CB569-8B2E-4D79-BE08-0D74A24B9592}"/>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45146EC0-C4D0-4B37-BB53-87923281C0D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57A740AE-370B-430B-8569-36A6C3BA17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FE5C1BFA-B66E-41BE-A4D5-78F90379E81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295677F3-26A1-42D7-9C3B-495302D038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9363296E-28B3-4B98-8AD3-CE349E36082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127E05B3-2652-4D72-B017-11A43C447B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2A72457C-C5BD-45A5-A01C-CCEB14345B1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8BE52377-B12E-4ABD-96FC-388A6974EFA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B983230D-2871-4953-87BB-3D612786B43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8124DF0B-0515-4566-B7E9-016F05FCCB2A}"/>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E61486CC-4E66-4ADF-A6D7-2CB1A927F5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2FC61647-0A19-4FE8-8851-5A125B310B0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746D027-C3E1-4DCA-865F-AF1EBE0444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C3612317-879D-4B91-9134-A1FEEA326E9A}"/>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2A530DB1-385F-44B6-B7F5-E35D4396258E}"/>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44ACE491-B7C1-48EA-872B-2B6DD7BD548F}"/>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635CEFC8-0D22-4E43-A608-D757049B4021}"/>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88DBC8EE-FA49-4879-BE13-CC331A77113C}"/>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7830EF58-F41A-492C-9A91-F685D217A894}"/>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708AFF84-7787-4B32-8F85-6139262DE97C}"/>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81B604B9-96E2-4B8C-9FA5-C36CA9E08234}"/>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A8EEBD25-11FA-4AB7-8298-1D14BCCE939B}"/>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0BDAED-3F9E-4D8C-A5AE-E5EDDDFCF2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39C2415-3E8A-4FD6-9347-2AAC25CD60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15ADA7-DB36-439D-B27B-50565555CA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72AE3A-6E65-4A33-80AA-E1612C90C9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AD36BB-1F29-4E04-AB05-D3963E5BC1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2" name="楕円 71">
          <a:extLst>
            <a:ext uri="{FF2B5EF4-FFF2-40B4-BE49-F238E27FC236}">
              <a16:creationId xmlns:a16="http://schemas.microsoft.com/office/drawing/2014/main" id="{A7258DAD-7451-4BBE-B0ED-1455C9EABE46}"/>
            </a:ext>
          </a:extLst>
        </xdr:cNvPr>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169091</xdr:rowOff>
    </xdr:from>
    <xdr:to>
      <xdr:col>15</xdr:col>
      <xdr:colOff>101600</xdr:colOff>
      <xdr:row>39</xdr:row>
      <xdr:rowOff>99241</xdr:rowOff>
    </xdr:to>
    <xdr:sp macro="" textlink="">
      <xdr:nvSpPr>
        <xdr:cNvPr id="73" name="楕円 72">
          <a:extLst>
            <a:ext uri="{FF2B5EF4-FFF2-40B4-BE49-F238E27FC236}">
              <a16:creationId xmlns:a16="http://schemas.microsoft.com/office/drawing/2014/main" id="{CC3451D3-8749-4A09-9F22-6D01F4C23ABC}"/>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48441</xdr:rowOff>
    </xdr:to>
    <xdr:cxnSp macro="">
      <xdr:nvCxnSpPr>
        <xdr:cNvPr id="74" name="直線コネクタ 73">
          <a:extLst>
            <a:ext uri="{FF2B5EF4-FFF2-40B4-BE49-F238E27FC236}">
              <a16:creationId xmlns:a16="http://schemas.microsoft.com/office/drawing/2014/main" id="{F0A15224-47A6-4FF0-B60A-0EC577AA836A}"/>
            </a:ext>
          </a:extLst>
        </xdr:cNvPr>
        <xdr:cNvCxnSpPr/>
      </xdr:nvCxnSpPr>
      <xdr:spPr>
        <a:xfrm flipV="1">
          <a:off x="2908300" y="667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5" name="n_1aveValue【道路】&#10;有形固定資産減価償却率">
          <a:extLst>
            <a:ext uri="{FF2B5EF4-FFF2-40B4-BE49-F238E27FC236}">
              <a16:creationId xmlns:a16="http://schemas.microsoft.com/office/drawing/2014/main" id="{9F23F574-8E15-41AD-8D86-286BFE3C72F0}"/>
            </a:ext>
          </a:extLst>
        </xdr:cNvPr>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6" name="n_2aveValue【道路】&#10;有形固定資産減価償却率">
          <a:extLst>
            <a:ext uri="{FF2B5EF4-FFF2-40B4-BE49-F238E27FC236}">
              <a16:creationId xmlns:a16="http://schemas.microsoft.com/office/drawing/2014/main" id="{8C2590BF-C24B-428F-98AF-B6C27CBC53CC}"/>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34851</xdr:rowOff>
    </xdr:from>
    <xdr:ext cx="405111" cy="259045"/>
    <xdr:sp macro="" textlink="">
      <xdr:nvSpPr>
        <xdr:cNvPr id="77" name="n_1mainValue【道路】&#10;有形固定資産減価償却率">
          <a:extLst>
            <a:ext uri="{FF2B5EF4-FFF2-40B4-BE49-F238E27FC236}">
              <a16:creationId xmlns:a16="http://schemas.microsoft.com/office/drawing/2014/main" id="{2BB2FC44-57DB-429C-B440-DEF4064C2129}"/>
            </a:ext>
          </a:extLst>
        </xdr:cNvPr>
        <xdr:cNvSpPr txBox="1"/>
      </xdr:nvSpPr>
      <xdr:spPr>
        <a:xfrm>
          <a:off x="3582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115769</xdr:rowOff>
    </xdr:from>
    <xdr:ext cx="405111" cy="259045"/>
    <xdr:sp macro="" textlink="">
      <xdr:nvSpPr>
        <xdr:cNvPr id="78" name="n_2mainValue【道路】&#10;有形固定資産減価償却率">
          <a:extLst>
            <a:ext uri="{FF2B5EF4-FFF2-40B4-BE49-F238E27FC236}">
              <a16:creationId xmlns:a16="http://schemas.microsoft.com/office/drawing/2014/main" id="{52B5A397-A14C-40F2-8BE3-43C28235775B}"/>
            </a:ext>
          </a:extLst>
        </xdr:cNvPr>
        <xdr:cNvSpPr txBox="1"/>
      </xdr:nvSpPr>
      <xdr:spPr>
        <a:xfrm>
          <a:off x="27057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6C4AA17C-822E-4973-9316-93AFA9B6DC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22639E6F-6973-415C-B84C-CBD9D8BC8B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FA68C527-05B1-446F-B835-EAC12806FF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5826B19-CA25-4005-A54C-5235627FDA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F8DF2147-02BA-4953-8497-59C240B9F4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3103CDC6-CA55-4A6B-ABEF-33BFD5DAF0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D70F8A8-1610-4A7A-AA72-B2FD8D9F30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8697FB2C-3840-4375-AEE0-0C35E25E22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D0C68590-C905-457B-A4A5-B6808D90531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79CED242-21FE-4815-B2DE-818A4C6EF3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419CFE88-4BED-48C3-B6A0-109EFDC881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95010AEC-81DB-4AD3-907E-B62E3314B1B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D5A6E856-5421-476A-BC74-185FD7CCF1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DC7C5F66-0E2A-434B-A94B-6E1189708FC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1717E296-57FA-4983-BF33-59792608F4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D135347D-21AF-487C-9C6A-D2ACDEEA53F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4ADEE6F5-4F91-4958-99CF-F4005765FB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17885588-5843-4572-A4EE-EB4BEE1E7FC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31AAB33C-230C-4E4A-816B-DDB03F07D98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E859D41B-38A3-4653-810E-FBFF9565B23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724F7190-FF06-40E5-AD8D-13B948C1FD9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BB8D1AE5-967F-41C5-8A1D-020BBF0FF9B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65AEF817-F16B-499B-B7F8-A7ECEE409F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F4322712-E03A-493D-A597-F905970CFA3B}"/>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25337EAB-2757-4CD3-9206-540FD73B427E}"/>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984708D3-F1A4-4D19-B8D7-FD590B9A129B}"/>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BD33FDB4-4C4C-4D35-A056-A56393E2920E}"/>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BE62A229-F4B8-43C8-9533-FFCD006DB669}"/>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a:extLst>
            <a:ext uri="{FF2B5EF4-FFF2-40B4-BE49-F238E27FC236}">
              <a16:creationId xmlns:a16="http://schemas.microsoft.com/office/drawing/2014/main" id="{380B9B99-8030-40B2-A121-61C5A160374C}"/>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BD4381D8-64B1-45B6-A6C3-A07A2EA56F6E}"/>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695A7C46-C591-44F8-9D75-968AE4F7706D}"/>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79D6FE36-AC93-4D5D-907D-A37B352FC62E}"/>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CAD0966-8210-4A68-913C-8E45F23B02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8B6CF13-867A-48CC-B777-91D2A2174C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5F38A02-0319-43E1-899C-1015AC057A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46D5E87-05F7-40BA-820E-86C4A6F46A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CB39777-B67D-46F9-8BB9-B5ADFB5E04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134062</xdr:rowOff>
    </xdr:from>
    <xdr:to>
      <xdr:col>50</xdr:col>
      <xdr:colOff>165100</xdr:colOff>
      <xdr:row>39</xdr:row>
      <xdr:rowOff>64212</xdr:rowOff>
    </xdr:to>
    <xdr:sp macro="" textlink="">
      <xdr:nvSpPr>
        <xdr:cNvPr id="116" name="楕円 115">
          <a:extLst>
            <a:ext uri="{FF2B5EF4-FFF2-40B4-BE49-F238E27FC236}">
              <a16:creationId xmlns:a16="http://schemas.microsoft.com/office/drawing/2014/main" id="{70A05456-6390-4C05-A81C-2B75A07E8F2B}"/>
            </a:ext>
          </a:extLst>
        </xdr:cNvPr>
        <xdr:cNvSpPr/>
      </xdr:nvSpPr>
      <xdr:spPr>
        <a:xfrm>
          <a:off x="9588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134842</xdr:rowOff>
    </xdr:from>
    <xdr:to>
      <xdr:col>46</xdr:col>
      <xdr:colOff>38100</xdr:colOff>
      <xdr:row>39</xdr:row>
      <xdr:rowOff>64992</xdr:rowOff>
    </xdr:to>
    <xdr:sp macro="" textlink="">
      <xdr:nvSpPr>
        <xdr:cNvPr id="117" name="楕円 116">
          <a:extLst>
            <a:ext uri="{FF2B5EF4-FFF2-40B4-BE49-F238E27FC236}">
              <a16:creationId xmlns:a16="http://schemas.microsoft.com/office/drawing/2014/main" id="{8F30EFA9-BB41-4ED7-88BD-2CBE8079F3BD}"/>
            </a:ext>
          </a:extLst>
        </xdr:cNvPr>
        <xdr:cNvSpPr/>
      </xdr:nvSpPr>
      <xdr:spPr>
        <a:xfrm>
          <a:off x="8699500" y="66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13412</xdr:rowOff>
    </xdr:from>
    <xdr:to>
      <xdr:col>50</xdr:col>
      <xdr:colOff>114300</xdr:colOff>
      <xdr:row>39</xdr:row>
      <xdr:rowOff>14192</xdr:rowOff>
    </xdr:to>
    <xdr:cxnSp macro="">
      <xdr:nvCxnSpPr>
        <xdr:cNvPr id="118" name="直線コネクタ 117">
          <a:extLst>
            <a:ext uri="{FF2B5EF4-FFF2-40B4-BE49-F238E27FC236}">
              <a16:creationId xmlns:a16="http://schemas.microsoft.com/office/drawing/2014/main" id="{4D6508BA-3E89-44DE-B6D4-D281ED089DB1}"/>
            </a:ext>
          </a:extLst>
        </xdr:cNvPr>
        <xdr:cNvCxnSpPr/>
      </xdr:nvCxnSpPr>
      <xdr:spPr>
        <a:xfrm flipV="1">
          <a:off x="8750300" y="669996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9" name="n_1aveValue【道路】&#10;一人当たり延長">
          <a:extLst>
            <a:ext uri="{FF2B5EF4-FFF2-40B4-BE49-F238E27FC236}">
              <a16:creationId xmlns:a16="http://schemas.microsoft.com/office/drawing/2014/main" id="{1A0D08D0-41A7-4E6D-BC62-DE8B5281DF8C}"/>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0" name="n_2aveValue【道路】&#10;一人当たり延長">
          <a:extLst>
            <a:ext uri="{FF2B5EF4-FFF2-40B4-BE49-F238E27FC236}">
              <a16:creationId xmlns:a16="http://schemas.microsoft.com/office/drawing/2014/main" id="{C68DCA08-5498-4283-80F0-4A9F9AF822E8}"/>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55339</xdr:rowOff>
    </xdr:from>
    <xdr:ext cx="534377" cy="259045"/>
    <xdr:sp macro="" textlink="">
      <xdr:nvSpPr>
        <xdr:cNvPr id="121" name="n_1mainValue【道路】&#10;一人当たり延長">
          <a:extLst>
            <a:ext uri="{FF2B5EF4-FFF2-40B4-BE49-F238E27FC236}">
              <a16:creationId xmlns:a16="http://schemas.microsoft.com/office/drawing/2014/main" id="{42EAD938-EF16-44A7-BDE3-8F9572AE898D}"/>
            </a:ext>
          </a:extLst>
        </xdr:cNvPr>
        <xdr:cNvSpPr txBox="1"/>
      </xdr:nvSpPr>
      <xdr:spPr>
        <a:xfrm>
          <a:off x="9359411" y="67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56119</xdr:rowOff>
    </xdr:from>
    <xdr:ext cx="534377" cy="259045"/>
    <xdr:sp macro="" textlink="">
      <xdr:nvSpPr>
        <xdr:cNvPr id="122" name="n_2mainValue【道路】&#10;一人当たり延長">
          <a:extLst>
            <a:ext uri="{FF2B5EF4-FFF2-40B4-BE49-F238E27FC236}">
              <a16:creationId xmlns:a16="http://schemas.microsoft.com/office/drawing/2014/main" id="{05772B4E-6759-4FE8-9E93-27817BA8F8E5}"/>
            </a:ext>
          </a:extLst>
        </xdr:cNvPr>
        <xdr:cNvSpPr txBox="1"/>
      </xdr:nvSpPr>
      <xdr:spPr>
        <a:xfrm>
          <a:off x="8483111" y="67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CC37664D-00D1-4590-9C8D-3BD56AA149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9198F4F3-F9A6-40A2-B5B0-0D837C9B66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4FC5773E-F91F-460F-8E6E-F369732ED8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B850F673-C285-42BA-AFF5-C20EFC2897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521F18B5-98CD-4C63-A213-EBFA7868E6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848DE0D3-747F-4642-A55C-32A28459C0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AF4E4169-B2BA-419D-93DB-66CBBBA0DE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923894D7-F489-4D31-9690-AFE415B8DC4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7854468F-2BC5-468E-B511-D2A9D9BDC1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1FDBA62E-AAC1-4177-8C53-4D9B3F4304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F96BB3E2-73D1-4D5D-AA28-139E12D6C6F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2F4F4DAE-0EF6-4DC7-861D-11F0D823F66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D832D9C0-5B6C-4FCC-A250-607D1213E77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C2622B49-2CFD-49CA-8E42-4A53ADEA182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30A90CE8-E56A-4957-9F5B-D9F69E66E61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AC7BDE69-120C-426B-90EB-76CFB025166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C7A63035-71B7-4079-A0CC-D19233918A5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95F64E1B-E2F6-47E8-9379-2F344391BE3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96A95978-7451-4390-859B-1DB0EFCC3C1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4A96780F-EBF7-496B-81CB-A9CBAB169B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1D6CB901-3539-4E10-A1ED-693B039FB01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BB7D5B0F-9D22-4A4A-855C-E954E92B0A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12DFACAE-2AC8-4540-93DA-EE39F39BD356}"/>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83994558-FC22-4C76-8E0D-F7729AB9425D}"/>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79066A97-82F8-490D-A260-688579A6A74D}"/>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D2CA8164-6E3B-45A7-A369-356C440AFAFE}"/>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7232ACA0-83BB-499B-9920-A35A5766AF47}"/>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DCB5AD52-4541-402C-B734-D842C26AC529}"/>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916274A6-0BB7-4F3D-A9BB-AE4865BC0C43}"/>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ED515DD8-427D-4A46-B844-04D4226524E2}"/>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822BED21-485F-438F-8651-B2C4D8E299AA}"/>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ACE55EE8-2071-47AC-A0D2-76C5B40D17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22CF6171-9FBA-4328-9EFE-B845FFCAE4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D20FBAF-EA81-451E-B8D6-89ECD9C039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F042201-CBD6-4722-8304-9C4734B4B3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563F00F-C31B-4336-A557-1533BF35D2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59" name="楕円 158">
          <a:extLst>
            <a:ext uri="{FF2B5EF4-FFF2-40B4-BE49-F238E27FC236}">
              <a16:creationId xmlns:a16="http://schemas.microsoft.com/office/drawing/2014/main" id="{BCB69A87-217F-4A4C-830D-A2C735BA8AFB}"/>
            </a:ext>
          </a:extLst>
        </xdr:cNvPr>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120650</xdr:rowOff>
    </xdr:from>
    <xdr:to>
      <xdr:col>15</xdr:col>
      <xdr:colOff>101600</xdr:colOff>
      <xdr:row>58</xdr:row>
      <xdr:rowOff>50800</xdr:rowOff>
    </xdr:to>
    <xdr:sp macro="" textlink="">
      <xdr:nvSpPr>
        <xdr:cNvPr id="160" name="楕円 159">
          <a:extLst>
            <a:ext uri="{FF2B5EF4-FFF2-40B4-BE49-F238E27FC236}">
              <a16:creationId xmlns:a16="http://schemas.microsoft.com/office/drawing/2014/main" id="{E36E1D23-E4E6-4846-A700-4C4F5F17E4B4}"/>
            </a:ext>
          </a:extLst>
        </xdr:cNvPr>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9144</xdr:rowOff>
    </xdr:to>
    <xdr:cxnSp macro="">
      <xdr:nvCxnSpPr>
        <xdr:cNvPr id="161" name="直線コネクタ 160">
          <a:extLst>
            <a:ext uri="{FF2B5EF4-FFF2-40B4-BE49-F238E27FC236}">
              <a16:creationId xmlns:a16="http://schemas.microsoft.com/office/drawing/2014/main" id="{C6B8AFE9-400A-4890-AB8F-CBBC6190B1A1}"/>
            </a:ext>
          </a:extLst>
        </xdr:cNvPr>
        <xdr:cNvCxnSpPr/>
      </xdr:nvCxnSpPr>
      <xdr:spPr>
        <a:xfrm>
          <a:off x="2908300" y="9944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D94CBAE8-C6C6-4EB1-9B9E-83BB4BD9D9BB}"/>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D9F711E2-39C9-4835-9DEA-F8AF8C165C37}"/>
            </a:ext>
          </a:extLst>
        </xdr:cNvPr>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42A6D1C9-235B-44DB-A0FE-47C03E1928B3}"/>
            </a:ext>
          </a:extLst>
        </xdr:cNvPr>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817AAC3A-48A5-44CD-824A-F08D40DC8325}"/>
            </a:ext>
          </a:extLst>
        </xdr:cNvPr>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5FB81750-E2F0-4C70-ABA0-626B6F57FC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29CB13B-16D9-4912-B4C4-FF94A1F2C1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E884A86-3797-4F46-83E8-F6EE385ED0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4F2A60D4-C962-42B4-B553-C78D90AFB4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356FEA9D-8BE2-4E84-BE9F-ACB9B178BE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E30945CD-8F67-440B-88A3-240311D562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1711349F-02F1-4A17-8743-7AF5ACA944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AF40A86-3040-42BA-8338-A35E8DE038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51F94604-92F4-41A4-8BC1-D2ED4C5F84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F804B4B7-0602-4296-A85B-E06B4EDA47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8BD3A838-597B-45D0-8008-D216FCE6502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1E28613C-9810-435B-A51B-33D1BC46F2D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F26C1D06-D647-4209-A36F-B4CC5F94F4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63EDA48D-9AD7-402D-B8AD-8430D4DE72A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4E6AFF4D-CEA6-4F3D-8BBC-F473A2526B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B5B0E13A-D336-4008-8BF3-132453C997C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ADDA2CCD-E2A1-420C-89F0-6356DEE63D4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16A1500E-9FD0-469B-91E0-695CFF6B339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2E27A9D2-EC49-47B3-9E16-C1B1BFBEE1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0C8DC048-F946-4564-B078-C22B1AEB469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38333DC3-7B02-4295-8708-9480F1F2A3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62AB6A45-DA87-4039-97EA-5E9E06F7DB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F110BAC0-6B78-4B7D-ADBC-2C65300911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BA29C35C-7CF0-4AF0-81F1-2B0CD239F93C}"/>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4B420F25-1910-43C5-B32D-CF2B66B982FB}"/>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EF4CC93D-39FB-4D68-B8B3-33C6EB31D65B}"/>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AC2E9742-FA01-482C-9103-EE2DFC343102}"/>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B3895117-697D-4541-A93A-84D5D7D03441}"/>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DACA3037-17D1-4266-A297-13CCEBB19405}"/>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5F5B1FE4-40DC-4E34-B6CB-05A97007E7B7}"/>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E85A1F88-82EE-4E1D-96FB-4696B0938779}"/>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8D62EE25-213D-41A8-BA5F-C56F79FF5D57}"/>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13A4C2E6-B1A9-4BCC-BD03-18196963BF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E32DA5F7-B0FA-4F13-8FF6-6A229654F5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9DB4E552-7DA7-49BE-972C-19D874CC98A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D4DA03EF-E0D5-4695-AEF8-08BAE4807D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D11FC2E4-0CB6-4403-83E7-48C8CCB59F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65217</xdr:rowOff>
    </xdr:from>
    <xdr:to>
      <xdr:col>50</xdr:col>
      <xdr:colOff>165100</xdr:colOff>
      <xdr:row>63</xdr:row>
      <xdr:rowOff>166817</xdr:rowOff>
    </xdr:to>
    <xdr:sp macro="" textlink="">
      <xdr:nvSpPr>
        <xdr:cNvPr id="203" name="楕円 202">
          <a:extLst>
            <a:ext uri="{FF2B5EF4-FFF2-40B4-BE49-F238E27FC236}">
              <a16:creationId xmlns:a16="http://schemas.microsoft.com/office/drawing/2014/main" id="{310BEA26-F69C-4D2C-AA1E-4A914C9E3497}"/>
            </a:ext>
          </a:extLst>
        </xdr:cNvPr>
        <xdr:cNvSpPr/>
      </xdr:nvSpPr>
      <xdr:spPr>
        <a:xfrm>
          <a:off x="9588500" y="108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69507</xdr:rowOff>
    </xdr:from>
    <xdr:to>
      <xdr:col>46</xdr:col>
      <xdr:colOff>38100</xdr:colOff>
      <xdr:row>63</xdr:row>
      <xdr:rowOff>171107</xdr:rowOff>
    </xdr:to>
    <xdr:sp macro="" textlink="">
      <xdr:nvSpPr>
        <xdr:cNvPr id="204" name="楕円 203">
          <a:extLst>
            <a:ext uri="{FF2B5EF4-FFF2-40B4-BE49-F238E27FC236}">
              <a16:creationId xmlns:a16="http://schemas.microsoft.com/office/drawing/2014/main" id="{00D34799-AF6B-42A3-8C67-FACDC14649C0}"/>
            </a:ext>
          </a:extLst>
        </xdr:cNvPr>
        <xdr:cNvSpPr/>
      </xdr:nvSpPr>
      <xdr:spPr>
        <a:xfrm>
          <a:off x="8699500" y="108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116017</xdr:rowOff>
    </xdr:from>
    <xdr:to>
      <xdr:col>50</xdr:col>
      <xdr:colOff>114300</xdr:colOff>
      <xdr:row>63</xdr:row>
      <xdr:rowOff>120307</xdr:rowOff>
    </xdr:to>
    <xdr:cxnSp macro="">
      <xdr:nvCxnSpPr>
        <xdr:cNvPr id="205" name="直線コネクタ 204">
          <a:extLst>
            <a:ext uri="{FF2B5EF4-FFF2-40B4-BE49-F238E27FC236}">
              <a16:creationId xmlns:a16="http://schemas.microsoft.com/office/drawing/2014/main" id="{610C6B88-0D30-428B-B6BE-0FDA5B3A7456}"/>
            </a:ext>
          </a:extLst>
        </xdr:cNvPr>
        <xdr:cNvCxnSpPr/>
      </xdr:nvCxnSpPr>
      <xdr:spPr>
        <a:xfrm flipV="1">
          <a:off x="8750300" y="10917367"/>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52657A98-D6EF-4C35-B3C5-E5D060FF0B7E}"/>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8C59A1DB-4F4D-487A-BA12-84814EFB2DF8}"/>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157944</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3155C51E-3F75-44B5-8161-A68F350F8A14}"/>
            </a:ext>
          </a:extLst>
        </xdr:cNvPr>
        <xdr:cNvSpPr txBox="1"/>
      </xdr:nvSpPr>
      <xdr:spPr>
        <a:xfrm>
          <a:off x="9327095" y="1095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162234</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id="{9D783B36-CB86-48D8-BF1B-BB036D88E8F2}"/>
            </a:ext>
          </a:extLst>
        </xdr:cNvPr>
        <xdr:cNvSpPr txBox="1"/>
      </xdr:nvSpPr>
      <xdr:spPr>
        <a:xfrm>
          <a:off x="8450795" y="1096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922869AE-7EC5-4D3A-934A-62BB0BCC90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1BED48FD-0EC1-4918-BE5B-DE1252F285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F9047E26-78BE-4053-8677-8387F0CA85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ACD90B68-5447-43B5-85DA-FDD50C55A6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F3FACCA9-EEDC-4A06-B89C-313CF7A9C3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12804E7B-43B1-4EFE-8FA6-3C158063214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907EBF89-40CA-4A1B-973A-BEF19F696F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6050AEB8-B36B-48BC-BF4B-BE7353B5E9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837389C8-ACF8-43B1-A982-3E4C6BA409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D61C646D-4A4E-4383-972C-12EDF696A3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9118429C-79CF-4333-9DD8-2EB34CC0052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9D89BD6F-80BE-450C-9C6A-9C677E5AE49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C4A257DB-892A-4653-B994-A18BF96A01D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FCAE30CF-7CC0-4F12-85F2-BB8E47A3959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A9DF670B-7AF3-4BE3-A11E-EA2B5BEA74A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86F89806-A849-47CD-9885-110516CB551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2F7FD3B4-5688-4E38-8854-17D64B88E94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6D96839E-A3A9-47E4-999C-236D8344DC6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1BB64C00-D3A7-406E-9BC4-20882D7CB375}"/>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8039E662-954D-4307-A9D9-B528EDE7BB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311C3582-8F67-4010-9FD1-9E89B82CDA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C6127DEB-6FF8-4D75-ACE1-3C59FBFC52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05DF00E7-8F9C-43B4-ACF7-1CE0B85DB730}"/>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6A7142F7-F8FE-42AE-8647-848FE3B4310C}"/>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E5D5ED12-2AAA-4A3D-8C92-16B8CE27B393}"/>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6275F373-562F-4C33-9C97-4CD45FF5A182}"/>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15064F3D-4B17-4D7A-8AC6-78B51BF39622}"/>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B25D847F-A67F-4D8B-9818-1AF813B334F3}"/>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9146619C-97F9-4921-83D3-6CCC8102B2C7}"/>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D2BA6850-C2C9-4042-A11D-E6B3C9C95ED8}"/>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13BDCEF0-7CF7-4AE8-BAA2-E1B3F883C973}"/>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C9AEAFD1-4F87-4E7C-B1DA-666F1AC311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F6C46681-DE29-4CD9-B7B7-57002995C8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7CE6722-829B-44FD-933A-C9C60E197D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AE895514-62A2-4EAA-8381-D545FEA6D9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227EFD8-07B4-4AFF-B680-96CB4B0BE8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92456</xdr:rowOff>
    </xdr:from>
    <xdr:to>
      <xdr:col>20</xdr:col>
      <xdr:colOff>38100</xdr:colOff>
      <xdr:row>86</xdr:row>
      <xdr:rowOff>22606</xdr:rowOff>
    </xdr:to>
    <xdr:sp macro="" textlink="">
      <xdr:nvSpPr>
        <xdr:cNvPr id="246" name="楕円 245">
          <a:extLst>
            <a:ext uri="{FF2B5EF4-FFF2-40B4-BE49-F238E27FC236}">
              <a16:creationId xmlns:a16="http://schemas.microsoft.com/office/drawing/2014/main" id="{19BE4C3C-1F6C-4C38-B901-7C112FE68113}"/>
            </a:ext>
          </a:extLst>
        </xdr:cNvPr>
        <xdr:cNvSpPr/>
      </xdr:nvSpPr>
      <xdr:spPr>
        <a:xfrm>
          <a:off x="3746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19304</xdr:rowOff>
    </xdr:from>
    <xdr:to>
      <xdr:col>15</xdr:col>
      <xdr:colOff>101600</xdr:colOff>
      <xdr:row>86</xdr:row>
      <xdr:rowOff>120904</xdr:rowOff>
    </xdr:to>
    <xdr:sp macro="" textlink="">
      <xdr:nvSpPr>
        <xdr:cNvPr id="247" name="楕円 246">
          <a:extLst>
            <a:ext uri="{FF2B5EF4-FFF2-40B4-BE49-F238E27FC236}">
              <a16:creationId xmlns:a16="http://schemas.microsoft.com/office/drawing/2014/main" id="{1B6F3AA8-246E-43D7-B4ED-4345A430EA24}"/>
            </a:ext>
          </a:extLst>
        </xdr:cNvPr>
        <xdr:cNvSpPr/>
      </xdr:nvSpPr>
      <xdr:spPr>
        <a:xfrm>
          <a:off x="2857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143256</xdr:rowOff>
    </xdr:from>
    <xdr:to>
      <xdr:col>19</xdr:col>
      <xdr:colOff>177800</xdr:colOff>
      <xdr:row>86</xdr:row>
      <xdr:rowOff>70104</xdr:rowOff>
    </xdr:to>
    <xdr:cxnSp macro="">
      <xdr:nvCxnSpPr>
        <xdr:cNvPr id="248" name="直線コネクタ 247">
          <a:extLst>
            <a:ext uri="{FF2B5EF4-FFF2-40B4-BE49-F238E27FC236}">
              <a16:creationId xmlns:a16="http://schemas.microsoft.com/office/drawing/2014/main" id="{440C93FF-40FB-4079-BCEC-5A52CD1F6690}"/>
            </a:ext>
          </a:extLst>
        </xdr:cNvPr>
        <xdr:cNvCxnSpPr/>
      </xdr:nvCxnSpPr>
      <xdr:spPr>
        <a:xfrm flipV="1">
          <a:off x="2908300" y="147165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49" name="n_1aveValue【公営住宅】&#10;有形固定資産減価償却率">
          <a:extLst>
            <a:ext uri="{FF2B5EF4-FFF2-40B4-BE49-F238E27FC236}">
              <a16:creationId xmlns:a16="http://schemas.microsoft.com/office/drawing/2014/main" id="{5A51D448-E120-40C3-8F35-A7EBE558C33C}"/>
            </a:ext>
          </a:extLst>
        </xdr:cNvPr>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0" name="n_2aveValue【公営住宅】&#10;有形固定資産減価償却率">
          <a:extLst>
            <a:ext uri="{FF2B5EF4-FFF2-40B4-BE49-F238E27FC236}">
              <a16:creationId xmlns:a16="http://schemas.microsoft.com/office/drawing/2014/main" id="{1120846A-5FE3-44BE-9DAF-350B813A1901}"/>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13733</xdr:rowOff>
    </xdr:from>
    <xdr:ext cx="405111" cy="259045"/>
    <xdr:sp macro="" textlink="">
      <xdr:nvSpPr>
        <xdr:cNvPr id="251" name="n_1mainValue【公営住宅】&#10;有形固定資産減価償却率">
          <a:extLst>
            <a:ext uri="{FF2B5EF4-FFF2-40B4-BE49-F238E27FC236}">
              <a16:creationId xmlns:a16="http://schemas.microsoft.com/office/drawing/2014/main" id="{A92AD245-F220-4979-95B4-FC1523ACCEA3}"/>
            </a:ext>
          </a:extLst>
        </xdr:cNvPr>
        <xdr:cNvSpPr txBox="1"/>
      </xdr:nvSpPr>
      <xdr:spPr>
        <a:xfrm>
          <a:off x="3582044"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112031</xdr:rowOff>
    </xdr:from>
    <xdr:ext cx="405111" cy="259045"/>
    <xdr:sp macro="" textlink="">
      <xdr:nvSpPr>
        <xdr:cNvPr id="252" name="n_2mainValue【公営住宅】&#10;有形固定資産減価償却率">
          <a:extLst>
            <a:ext uri="{FF2B5EF4-FFF2-40B4-BE49-F238E27FC236}">
              <a16:creationId xmlns:a16="http://schemas.microsoft.com/office/drawing/2014/main" id="{2524A2A6-7B78-4ED9-A65C-6538203904B7}"/>
            </a:ext>
          </a:extLst>
        </xdr:cNvPr>
        <xdr:cNvSpPr txBox="1"/>
      </xdr:nvSpPr>
      <xdr:spPr>
        <a:xfrm>
          <a:off x="2705744" y="1485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4276ED29-5764-483F-A197-E832D478B8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D18C9293-D773-4CF1-B504-14DFC847C7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860B1006-9FFF-4E9C-BF20-DE09A9988A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F651241D-2D54-4636-98BC-275CDE8DF5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4166ED30-656B-49A2-80CB-490804EAD1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35A5D968-8BD5-459D-A9D9-8F01C8697F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A464131-8690-45C9-953A-F2D375BDB4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F4A0C0E8-D91C-4B0E-9E7C-2C7EE797D4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AF82F24E-B4B1-469A-99F3-40B4678B2F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C12C8A9D-98A2-4657-8D91-DE59B61648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5F6B1913-B88A-4A07-AA22-349BBEB2412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9ADF1493-073F-4DAC-BB58-538CBD911F7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E5ABD537-08C0-4F0B-8845-9D7A225154C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E283E76A-2BEF-4731-A66A-6C8F42DDE64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14E6A205-6D28-4137-92CC-8AC714BC04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810994BD-91B3-40F3-95C5-9AA0993B961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4A580DFE-1666-4DC5-993B-1ADDBE7037F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CB67E5A6-B2C1-44B2-8672-F2B22A8D633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83D3AA42-7DEB-46C5-AE8B-447697AFA4A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3849E27B-22E8-4F69-816C-79B28D192EC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3FB41B9F-C0D4-44BA-92EA-BD9D4B4A4A5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C16F1D0B-F2D9-4E5A-872E-C5406455B9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42429AB0-8134-4296-828C-8A9DF9AFE5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ADC1CBF2-F45A-4331-AAB1-D7D8B1515E3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4C0ABA7F-CA31-4964-B878-E18E6936FE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69CB88F3-E7CF-4902-8383-20941F9A4239}"/>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587B4C49-7D6B-415F-8967-AD64B059D4B6}"/>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3AD4066D-4524-4E65-AAE1-5B1501D37AC5}"/>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6FCCC36C-B503-4201-A303-E9F842250E38}"/>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129C1EB2-F19C-494E-9C14-E0C118AA3CE7}"/>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3" name="【公営住宅】&#10;一人当たり面積平均値テキスト">
          <a:extLst>
            <a:ext uri="{FF2B5EF4-FFF2-40B4-BE49-F238E27FC236}">
              <a16:creationId xmlns:a16="http://schemas.microsoft.com/office/drawing/2014/main" id="{1DD00C4D-8BF6-489C-BF55-03124B77EA41}"/>
            </a:ext>
          </a:extLst>
        </xdr:cNvPr>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FA92F2BD-E8F1-4646-AD6A-E4992CA41FFD}"/>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23DAD879-B6BC-4609-BA03-49506F902551}"/>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F775C836-94E6-4E71-8D2E-D38F54F7244B}"/>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2345D4D-0B2F-4E16-AA55-34F312B9EE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D195EF4-3FEB-49D2-AA76-6468249C6A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D111E1E-F2E4-4591-A039-3040062351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7BE6CD4-4060-4014-A0A5-1FC720FB33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C61D397-4AE1-4613-A81D-2A03266738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41673</xdr:rowOff>
    </xdr:from>
    <xdr:to>
      <xdr:col>50</xdr:col>
      <xdr:colOff>165100</xdr:colOff>
      <xdr:row>86</xdr:row>
      <xdr:rowOff>143273</xdr:rowOff>
    </xdr:to>
    <xdr:sp macro="" textlink="">
      <xdr:nvSpPr>
        <xdr:cNvPr id="292" name="楕円 291">
          <a:extLst>
            <a:ext uri="{FF2B5EF4-FFF2-40B4-BE49-F238E27FC236}">
              <a16:creationId xmlns:a16="http://schemas.microsoft.com/office/drawing/2014/main" id="{CF4AC0E9-DDCB-45C2-8413-5E65440B9DCF}"/>
            </a:ext>
          </a:extLst>
        </xdr:cNvPr>
        <xdr:cNvSpPr/>
      </xdr:nvSpPr>
      <xdr:spPr>
        <a:xfrm>
          <a:off x="9588500" y="147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41348</xdr:rowOff>
    </xdr:from>
    <xdr:to>
      <xdr:col>46</xdr:col>
      <xdr:colOff>38100</xdr:colOff>
      <xdr:row>86</xdr:row>
      <xdr:rowOff>142948</xdr:rowOff>
    </xdr:to>
    <xdr:sp macro="" textlink="">
      <xdr:nvSpPr>
        <xdr:cNvPr id="293" name="楕円 292">
          <a:extLst>
            <a:ext uri="{FF2B5EF4-FFF2-40B4-BE49-F238E27FC236}">
              <a16:creationId xmlns:a16="http://schemas.microsoft.com/office/drawing/2014/main" id="{070DAA79-2B90-4DB8-81B9-BFC66E4A3548}"/>
            </a:ext>
          </a:extLst>
        </xdr:cNvPr>
        <xdr:cNvSpPr/>
      </xdr:nvSpPr>
      <xdr:spPr>
        <a:xfrm>
          <a:off x="8699500" y="147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92148</xdr:rowOff>
    </xdr:from>
    <xdr:to>
      <xdr:col>50</xdr:col>
      <xdr:colOff>114300</xdr:colOff>
      <xdr:row>86</xdr:row>
      <xdr:rowOff>92473</xdr:rowOff>
    </xdr:to>
    <xdr:cxnSp macro="">
      <xdr:nvCxnSpPr>
        <xdr:cNvPr id="294" name="直線コネクタ 293">
          <a:extLst>
            <a:ext uri="{FF2B5EF4-FFF2-40B4-BE49-F238E27FC236}">
              <a16:creationId xmlns:a16="http://schemas.microsoft.com/office/drawing/2014/main" id="{3C0997DF-E7D4-4468-BC05-E61581C2FC55}"/>
            </a:ext>
          </a:extLst>
        </xdr:cNvPr>
        <xdr:cNvCxnSpPr/>
      </xdr:nvCxnSpPr>
      <xdr:spPr>
        <a:xfrm>
          <a:off x="8750300" y="1483684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5" name="n_1aveValue【公営住宅】&#10;一人当たり面積">
          <a:extLst>
            <a:ext uri="{FF2B5EF4-FFF2-40B4-BE49-F238E27FC236}">
              <a16:creationId xmlns:a16="http://schemas.microsoft.com/office/drawing/2014/main" id="{6CA55A22-F94C-45BC-A8BD-D0FF1FFC3E6B}"/>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6" name="n_2aveValue【公営住宅】&#10;一人当たり面積">
          <a:extLst>
            <a:ext uri="{FF2B5EF4-FFF2-40B4-BE49-F238E27FC236}">
              <a16:creationId xmlns:a16="http://schemas.microsoft.com/office/drawing/2014/main" id="{20AB10D9-7A46-4058-B454-7E13321A073D}"/>
            </a:ext>
          </a:extLst>
        </xdr:cNvPr>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134400</xdr:rowOff>
    </xdr:from>
    <xdr:ext cx="469744" cy="259045"/>
    <xdr:sp macro="" textlink="">
      <xdr:nvSpPr>
        <xdr:cNvPr id="297" name="n_1mainValue【公営住宅】&#10;一人当たり面積">
          <a:extLst>
            <a:ext uri="{FF2B5EF4-FFF2-40B4-BE49-F238E27FC236}">
              <a16:creationId xmlns:a16="http://schemas.microsoft.com/office/drawing/2014/main" id="{914118FF-A52D-47D5-A7AF-99E9454201A4}"/>
            </a:ext>
          </a:extLst>
        </xdr:cNvPr>
        <xdr:cNvSpPr txBox="1"/>
      </xdr:nvSpPr>
      <xdr:spPr>
        <a:xfrm>
          <a:off x="9391727" y="148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134075</xdr:rowOff>
    </xdr:from>
    <xdr:ext cx="469744" cy="259045"/>
    <xdr:sp macro="" textlink="">
      <xdr:nvSpPr>
        <xdr:cNvPr id="298" name="n_2mainValue【公営住宅】&#10;一人当たり面積">
          <a:extLst>
            <a:ext uri="{FF2B5EF4-FFF2-40B4-BE49-F238E27FC236}">
              <a16:creationId xmlns:a16="http://schemas.microsoft.com/office/drawing/2014/main" id="{B35952C2-2525-404A-9EB7-2D6D4A841EC6}"/>
            </a:ext>
          </a:extLst>
        </xdr:cNvPr>
        <xdr:cNvSpPr txBox="1"/>
      </xdr:nvSpPr>
      <xdr:spPr>
        <a:xfrm>
          <a:off x="8515427" y="1487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EE65A427-AC43-401E-8633-202D65BF89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777E5D6-88D5-4871-A211-3AC716C06C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6B2011AB-636C-46EF-ABB7-036F506F7B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4D72CC02-FF6E-4755-9191-F962A0C2B3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67873042-85C6-4A33-8338-BCA69A1267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3689C1EB-B3AA-40D5-B3C8-30C4A490C1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CFB84859-B0AE-4032-BCAB-23CE6366D0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3E358E5F-AFEA-4DAC-8507-FDBE905497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4CFD7C45-A4C0-4AAA-A770-9C8CB64236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D4E56BE7-238D-48D8-86D5-3F6D3443A8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B4070F41-4F34-4885-8D63-0931C40A1C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449C668B-2744-4D1E-B24E-5A2E35BDB4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99E8C40-7125-4F9A-80D4-195A9697DE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31F657DC-52C5-468D-BD59-4F0CDB3FC3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71ECA51B-DF7F-40F6-A7B9-F5E791CFF3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5EA257C9-09FA-4657-ADDF-C7937EED2A4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17498A8C-3071-4890-9266-58FBD13017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F2EF88CF-A3FC-4D98-87F5-5110C9BF9A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525F4FD0-378D-4FCB-A3C1-5A588CC753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C5D1A23A-8B4B-4C98-A431-E7294A6CD1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2DF72240-F5F0-44DF-877B-0B2B89702B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572D7DF2-262F-49D3-92B6-5D0E4B4423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B6CA26D3-81D1-45E3-8F69-B9BC14BB61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163AA89F-43E2-4FCE-8A08-F96DA3587A0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AC483941-4C20-4EC9-A25A-BB1B8E7493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FEE3C88C-8551-4014-8A3B-3642BDC5EA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21B3CC1A-F260-49D3-8DE1-F94C66CB5E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81F02233-845D-47D6-AF90-A3252ADB9F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52404644-3C02-41D0-AF3B-F558BCAF5C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F124A16D-B867-4813-8371-935C23879C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DC98F32D-F9BF-484C-8068-FB706563B4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CE3F9FF3-DFB0-4C39-8226-C379D34B58B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A241F6E4-D833-4614-8021-F9F032216A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770ABC76-B6A4-4B1B-9BAE-178A19E044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339949DF-2C59-4DC6-8574-83DF3C9077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8FCC84D0-B409-4E4D-97C5-474EFDC8FF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DF152611-28C2-4AC4-A315-0BE1C8D991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D9932F31-93CB-4B72-84B1-3411B645BC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BC5D6FE0-E09C-4745-95B3-4E7D42DE6E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2A66A148-6DF5-4D27-A503-05016E8736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1B61094E-1578-406A-89A7-65BA4C5F7A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6FDE4876-F1C5-49A7-8187-B1A10864A8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1" name="テキスト ボックス 340">
          <a:extLst>
            <a:ext uri="{FF2B5EF4-FFF2-40B4-BE49-F238E27FC236}">
              <a16:creationId xmlns:a16="http://schemas.microsoft.com/office/drawing/2014/main" id="{B1F444E2-8616-4A1F-BB1C-4CE9C0F193E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a:extLst>
            <a:ext uri="{FF2B5EF4-FFF2-40B4-BE49-F238E27FC236}">
              <a16:creationId xmlns:a16="http://schemas.microsoft.com/office/drawing/2014/main" id="{7977DD06-0E8F-40B8-8203-1C8CD9D50A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a:extLst>
            <a:ext uri="{FF2B5EF4-FFF2-40B4-BE49-F238E27FC236}">
              <a16:creationId xmlns:a16="http://schemas.microsoft.com/office/drawing/2014/main" id="{798EE18A-5D5A-448E-8D4C-5F2D3A4CB13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a:extLst>
            <a:ext uri="{FF2B5EF4-FFF2-40B4-BE49-F238E27FC236}">
              <a16:creationId xmlns:a16="http://schemas.microsoft.com/office/drawing/2014/main" id="{B9B62139-2426-40FB-AEBA-3880134AFAF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a:extLst>
            <a:ext uri="{FF2B5EF4-FFF2-40B4-BE49-F238E27FC236}">
              <a16:creationId xmlns:a16="http://schemas.microsoft.com/office/drawing/2014/main" id="{F4396405-F4B1-4387-BD8F-9610AC6360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a:extLst>
            <a:ext uri="{FF2B5EF4-FFF2-40B4-BE49-F238E27FC236}">
              <a16:creationId xmlns:a16="http://schemas.microsoft.com/office/drawing/2014/main" id="{C0CDD37F-6E88-4922-BBD2-6AB941BB25C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a:extLst>
            <a:ext uri="{FF2B5EF4-FFF2-40B4-BE49-F238E27FC236}">
              <a16:creationId xmlns:a16="http://schemas.microsoft.com/office/drawing/2014/main" id="{C09F2598-1320-49C8-A542-5FD1614ADB0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a:extLst>
            <a:ext uri="{FF2B5EF4-FFF2-40B4-BE49-F238E27FC236}">
              <a16:creationId xmlns:a16="http://schemas.microsoft.com/office/drawing/2014/main" id="{7CE5AC88-1600-445D-BDD2-8DF97FB65D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a:extLst>
            <a:ext uri="{FF2B5EF4-FFF2-40B4-BE49-F238E27FC236}">
              <a16:creationId xmlns:a16="http://schemas.microsoft.com/office/drawing/2014/main" id="{B243FA8E-A26A-43BB-9B1B-88AC824D41C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a:extLst>
            <a:ext uri="{FF2B5EF4-FFF2-40B4-BE49-F238E27FC236}">
              <a16:creationId xmlns:a16="http://schemas.microsoft.com/office/drawing/2014/main" id="{D3BB4402-24D8-46CD-8E73-1CB67673A46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1" name="テキスト ボックス 350">
          <a:extLst>
            <a:ext uri="{FF2B5EF4-FFF2-40B4-BE49-F238E27FC236}">
              <a16:creationId xmlns:a16="http://schemas.microsoft.com/office/drawing/2014/main" id="{0F88B599-746D-4F89-8496-79163A5E35A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a:extLst>
            <a:ext uri="{FF2B5EF4-FFF2-40B4-BE49-F238E27FC236}">
              <a16:creationId xmlns:a16="http://schemas.microsoft.com/office/drawing/2014/main" id="{824A644E-ED8D-457E-9964-04D31F727A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a:extLst>
            <a:ext uri="{FF2B5EF4-FFF2-40B4-BE49-F238E27FC236}">
              <a16:creationId xmlns:a16="http://schemas.microsoft.com/office/drawing/2014/main" id="{A8A02FF4-2476-46BF-A774-75C2AC8ED0B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a:extLst>
            <a:ext uri="{FF2B5EF4-FFF2-40B4-BE49-F238E27FC236}">
              <a16:creationId xmlns:a16="http://schemas.microsoft.com/office/drawing/2014/main" id="{0F2179EE-B746-4873-9B71-43C18698E2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55" name="直線コネクタ 354">
          <a:extLst>
            <a:ext uri="{FF2B5EF4-FFF2-40B4-BE49-F238E27FC236}">
              <a16:creationId xmlns:a16="http://schemas.microsoft.com/office/drawing/2014/main" id="{EF92C5D7-5854-426B-BD99-E95E45367A23}"/>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56" name="【学校施設】&#10;有形固定資産減価償却率最小値テキスト">
          <a:extLst>
            <a:ext uri="{FF2B5EF4-FFF2-40B4-BE49-F238E27FC236}">
              <a16:creationId xmlns:a16="http://schemas.microsoft.com/office/drawing/2014/main" id="{E8B47318-C425-452B-9ACD-8F84A433D73A}"/>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57" name="直線コネクタ 356">
          <a:extLst>
            <a:ext uri="{FF2B5EF4-FFF2-40B4-BE49-F238E27FC236}">
              <a16:creationId xmlns:a16="http://schemas.microsoft.com/office/drawing/2014/main" id="{44C3ABAC-4D5C-4D4B-B8B9-227B26443CC7}"/>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58" name="【学校施設】&#10;有形固定資産減価償却率最大値テキスト">
          <a:extLst>
            <a:ext uri="{FF2B5EF4-FFF2-40B4-BE49-F238E27FC236}">
              <a16:creationId xmlns:a16="http://schemas.microsoft.com/office/drawing/2014/main" id="{ACAD23DF-C870-48C3-9025-265A4FF6B739}"/>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59" name="直線コネクタ 358">
          <a:extLst>
            <a:ext uri="{FF2B5EF4-FFF2-40B4-BE49-F238E27FC236}">
              <a16:creationId xmlns:a16="http://schemas.microsoft.com/office/drawing/2014/main" id="{CAF96ADB-F66D-479A-81F7-E65196741FF9}"/>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60" name="【学校施設】&#10;有形固定資産減価償却率平均値テキスト">
          <a:extLst>
            <a:ext uri="{FF2B5EF4-FFF2-40B4-BE49-F238E27FC236}">
              <a16:creationId xmlns:a16="http://schemas.microsoft.com/office/drawing/2014/main" id="{4ADDF690-B5B3-41CB-880F-6CC36BB24661}"/>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61" name="フローチャート: 判断 360">
          <a:extLst>
            <a:ext uri="{FF2B5EF4-FFF2-40B4-BE49-F238E27FC236}">
              <a16:creationId xmlns:a16="http://schemas.microsoft.com/office/drawing/2014/main" id="{B24297DD-4A50-4A4F-A5DD-BBB31C4478A1}"/>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62" name="フローチャート: 判断 361">
          <a:extLst>
            <a:ext uri="{FF2B5EF4-FFF2-40B4-BE49-F238E27FC236}">
              <a16:creationId xmlns:a16="http://schemas.microsoft.com/office/drawing/2014/main" id="{33B7ABBD-97B0-4192-A2B6-7A441D8ADA0D}"/>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63" name="フローチャート: 判断 362">
          <a:extLst>
            <a:ext uri="{FF2B5EF4-FFF2-40B4-BE49-F238E27FC236}">
              <a16:creationId xmlns:a16="http://schemas.microsoft.com/office/drawing/2014/main" id="{6C5A946D-CCAB-46E9-9555-AC521CBA2690}"/>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5D0B1436-66AE-45FD-989A-1314686AED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4A88AAC2-F9F0-4876-B7C1-C5E40E7A4E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9B1399B-848F-42A5-B4E4-BC0B7B2859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62D60DD7-7140-41F8-BA2C-7D00848FD0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2B99A6CD-B076-49D4-89C4-DA42E9C625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369" name="楕円 368">
          <a:extLst>
            <a:ext uri="{FF2B5EF4-FFF2-40B4-BE49-F238E27FC236}">
              <a16:creationId xmlns:a16="http://schemas.microsoft.com/office/drawing/2014/main" id="{D37198DA-A938-4E8B-8943-C257FDCC9A98}"/>
            </a:ext>
          </a:extLst>
        </xdr:cNvPr>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29210</xdr:rowOff>
    </xdr:from>
    <xdr:to>
      <xdr:col>76</xdr:col>
      <xdr:colOff>165100</xdr:colOff>
      <xdr:row>62</xdr:row>
      <xdr:rowOff>130810</xdr:rowOff>
    </xdr:to>
    <xdr:sp macro="" textlink="">
      <xdr:nvSpPr>
        <xdr:cNvPr id="370" name="楕円 369">
          <a:extLst>
            <a:ext uri="{FF2B5EF4-FFF2-40B4-BE49-F238E27FC236}">
              <a16:creationId xmlns:a16="http://schemas.microsoft.com/office/drawing/2014/main" id="{C9742533-4C6F-4563-B6FC-B79EBD3EC4A5}"/>
            </a:ext>
          </a:extLst>
        </xdr:cNvPr>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129540</xdr:rowOff>
    </xdr:to>
    <xdr:cxnSp macro="">
      <xdr:nvCxnSpPr>
        <xdr:cNvPr id="371" name="直線コネクタ 370">
          <a:extLst>
            <a:ext uri="{FF2B5EF4-FFF2-40B4-BE49-F238E27FC236}">
              <a16:creationId xmlns:a16="http://schemas.microsoft.com/office/drawing/2014/main" id="{E53A95F9-0873-4202-8548-67C59E90BA17}"/>
            </a:ext>
          </a:extLst>
        </xdr:cNvPr>
        <xdr:cNvCxnSpPr/>
      </xdr:nvCxnSpPr>
      <xdr:spPr>
        <a:xfrm>
          <a:off x="14592300" y="10709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372" name="n_1aveValue【学校施設】&#10;有形固定資産減価償却率">
          <a:extLst>
            <a:ext uri="{FF2B5EF4-FFF2-40B4-BE49-F238E27FC236}">
              <a16:creationId xmlns:a16="http://schemas.microsoft.com/office/drawing/2014/main" id="{028AE967-BBC6-41F8-A9F6-414586F0A933}"/>
            </a:ext>
          </a:extLst>
        </xdr:cNvPr>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373" name="n_2aveValue【学校施設】&#10;有形固定資産減価償却率">
          <a:extLst>
            <a:ext uri="{FF2B5EF4-FFF2-40B4-BE49-F238E27FC236}">
              <a16:creationId xmlns:a16="http://schemas.microsoft.com/office/drawing/2014/main" id="{22F8E086-07FF-456F-B246-F61F22DFFC42}"/>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374" name="n_1mainValue【学校施設】&#10;有形固定資産減価償却率">
          <a:extLst>
            <a:ext uri="{FF2B5EF4-FFF2-40B4-BE49-F238E27FC236}">
              <a16:creationId xmlns:a16="http://schemas.microsoft.com/office/drawing/2014/main" id="{8213E19A-B787-495E-A732-29284CB49F54}"/>
            </a:ext>
          </a:extLst>
        </xdr:cNvPr>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375" name="n_2mainValue【学校施設】&#10;有形固定資産減価償却率">
          <a:extLst>
            <a:ext uri="{FF2B5EF4-FFF2-40B4-BE49-F238E27FC236}">
              <a16:creationId xmlns:a16="http://schemas.microsoft.com/office/drawing/2014/main" id="{89D54E2C-1480-4AAF-AB5E-AE9B0985E65A}"/>
            </a:ext>
          </a:extLst>
        </xdr:cNvPr>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9681BB7D-3351-4026-BF45-0BDD01D308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891565CA-9ADE-4A49-BF12-576A8765B4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8D216AAB-6FAB-42B1-A34D-B1127AF755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3FAF5258-15A1-4E71-A9DE-D3D7D062E1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AC3548E1-0650-4943-B34C-9F673E4551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5A390293-DBC4-4BAE-AA53-0FBB92CC8D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F43E2327-7A68-4F0C-B404-1DD57AFB81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9446125A-0A81-4A25-948E-B450CF8DAA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59BA8B08-71F5-4220-940A-F673C6B9B2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280C1643-D618-4648-83F0-BF498A3F2A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637FAD84-36F4-4F67-81B6-98CE7B19A82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83061415-B333-471E-832C-5BF8510DE62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0D5FC6F6-9BC6-48EC-BBE6-C10FD23FC2C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8939F727-B133-443D-8439-BF8A01420AB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A4990DDD-7AFB-463C-885A-E6F3153A09C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86BDEE99-A92F-42B4-87BE-4BC3EAD95A5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88AB8DC5-BBAD-48B6-8F78-27DB770B945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2FD53FBB-4BD6-428C-A22B-D909354AF93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BE906C0C-07F6-448A-A3EA-A04130714AB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a:extLst>
            <a:ext uri="{FF2B5EF4-FFF2-40B4-BE49-F238E27FC236}">
              <a16:creationId xmlns:a16="http://schemas.microsoft.com/office/drawing/2014/main" id="{E1D4627E-993E-4C34-9B89-EB890E830C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F417FDED-2CA0-4EB9-8FB4-4D29612F01A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7" name="テキスト ボックス 396">
          <a:extLst>
            <a:ext uri="{FF2B5EF4-FFF2-40B4-BE49-F238E27FC236}">
              <a16:creationId xmlns:a16="http://schemas.microsoft.com/office/drawing/2014/main" id="{675EB5D6-34AE-4DAB-B13E-353D19B5BC2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342920A6-F272-45F8-96FD-D1FED24923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a:extLst>
            <a:ext uri="{FF2B5EF4-FFF2-40B4-BE49-F238E27FC236}">
              <a16:creationId xmlns:a16="http://schemas.microsoft.com/office/drawing/2014/main" id="{AF63A8D8-A974-4D42-9611-BD8D2FE7883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6ADFBD39-4382-48EF-8A93-4F60BD4A0D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58293</xdr:rowOff>
    </xdr:from>
    <xdr:to>
      <xdr:col>116</xdr:col>
      <xdr:colOff>62864</xdr:colOff>
      <xdr:row>63</xdr:row>
      <xdr:rowOff>64498</xdr:rowOff>
    </xdr:to>
    <xdr:cxnSp macro="">
      <xdr:nvCxnSpPr>
        <xdr:cNvPr id="401" name="直線コネクタ 400">
          <a:extLst>
            <a:ext uri="{FF2B5EF4-FFF2-40B4-BE49-F238E27FC236}">
              <a16:creationId xmlns:a16="http://schemas.microsoft.com/office/drawing/2014/main" id="{613D3CB4-E080-49A2-9B1D-568662633EAC}"/>
            </a:ext>
          </a:extLst>
        </xdr:cNvPr>
        <xdr:cNvCxnSpPr/>
      </xdr:nvCxnSpPr>
      <xdr:spPr>
        <a:xfrm flipV="1">
          <a:off x="22160864" y="10173843"/>
          <a:ext cx="0" cy="69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68325</xdr:rowOff>
    </xdr:from>
    <xdr:ext cx="469744" cy="259045"/>
    <xdr:sp macro="" textlink="">
      <xdr:nvSpPr>
        <xdr:cNvPr id="402" name="【学校施設】&#10;一人当たり面積最小値テキスト">
          <a:extLst>
            <a:ext uri="{FF2B5EF4-FFF2-40B4-BE49-F238E27FC236}">
              <a16:creationId xmlns:a16="http://schemas.microsoft.com/office/drawing/2014/main" id="{2B88495F-0FC0-4E6E-AD1C-DDAF4ABC401C}"/>
            </a:ext>
          </a:extLst>
        </xdr:cNvPr>
        <xdr:cNvSpPr txBox="1"/>
      </xdr:nvSpPr>
      <xdr:spPr>
        <a:xfrm>
          <a:off x="22199600" y="1086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64498</xdr:rowOff>
    </xdr:from>
    <xdr:to>
      <xdr:col>116</xdr:col>
      <xdr:colOff>152400</xdr:colOff>
      <xdr:row>63</xdr:row>
      <xdr:rowOff>64498</xdr:rowOff>
    </xdr:to>
    <xdr:cxnSp macro="">
      <xdr:nvCxnSpPr>
        <xdr:cNvPr id="403" name="直線コネクタ 402">
          <a:extLst>
            <a:ext uri="{FF2B5EF4-FFF2-40B4-BE49-F238E27FC236}">
              <a16:creationId xmlns:a16="http://schemas.microsoft.com/office/drawing/2014/main" id="{DB6C61D5-F277-4804-936C-36CBD99A94C8}"/>
            </a:ext>
          </a:extLst>
        </xdr:cNvPr>
        <xdr:cNvCxnSpPr/>
      </xdr:nvCxnSpPr>
      <xdr:spPr>
        <a:xfrm>
          <a:off x="22072600" y="1086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4970</xdr:rowOff>
    </xdr:from>
    <xdr:ext cx="469744" cy="259045"/>
    <xdr:sp macro="" textlink="">
      <xdr:nvSpPr>
        <xdr:cNvPr id="404" name="【学校施設】&#10;一人当たり面積最大値テキスト">
          <a:extLst>
            <a:ext uri="{FF2B5EF4-FFF2-40B4-BE49-F238E27FC236}">
              <a16:creationId xmlns:a16="http://schemas.microsoft.com/office/drawing/2014/main" id="{2D3F03CF-0DEE-4FD9-B94A-F3BCDB608C1F}"/>
            </a:ext>
          </a:extLst>
        </xdr:cNvPr>
        <xdr:cNvSpPr txBox="1"/>
      </xdr:nvSpPr>
      <xdr:spPr>
        <a:xfrm>
          <a:off x="22199600" y="99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58293</xdr:rowOff>
    </xdr:from>
    <xdr:to>
      <xdr:col>116</xdr:col>
      <xdr:colOff>152400</xdr:colOff>
      <xdr:row>59</xdr:row>
      <xdr:rowOff>58293</xdr:rowOff>
    </xdr:to>
    <xdr:cxnSp macro="">
      <xdr:nvCxnSpPr>
        <xdr:cNvPr id="405" name="直線コネクタ 404">
          <a:extLst>
            <a:ext uri="{FF2B5EF4-FFF2-40B4-BE49-F238E27FC236}">
              <a16:creationId xmlns:a16="http://schemas.microsoft.com/office/drawing/2014/main" id="{8798FDA4-DF27-49B7-9D89-B20C6199F0E7}"/>
            </a:ext>
          </a:extLst>
        </xdr:cNvPr>
        <xdr:cNvCxnSpPr/>
      </xdr:nvCxnSpPr>
      <xdr:spPr>
        <a:xfrm>
          <a:off x="22072600" y="1017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108384</xdr:rowOff>
    </xdr:from>
    <xdr:ext cx="469744" cy="259045"/>
    <xdr:sp macro="" textlink="">
      <xdr:nvSpPr>
        <xdr:cNvPr id="406" name="【学校施設】&#10;一人当たり面積平均値テキスト">
          <a:extLst>
            <a:ext uri="{FF2B5EF4-FFF2-40B4-BE49-F238E27FC236}">
              <a16:creationId xmlns:a16="http://schemas.microsoft.com/office/drawing/2014/main" id="{9210132E-3CEC-47D9-8148-45BB34DF8B78}"/>
            </a:ext>
          </a:extLst>
        </xdr:cNvPr>
        <xdr:cNvSpPr txBox="1"/>
      </xdr:nvSpPr>
      <xdr:spPr>
        <a:xfrm>
          <a:off x="22199600" y="10566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129957</xdr:rowOff>
    </xdr:from>
    <xdr:to>
      <xdr:col>116</xdr:col>
      <xdr:colOff>114300</xdr:colOff>
      <xdr:row>62</xdr:row>
      <xdr:rowOff>60107</xdr:rowOff>
    </xdr:to>
    <xdr:sp macro="" textlink="">
      <xdr:nvSpPr>
        <xdr:cNvPr id="407" name="フローチャート: 判断 406">
          <a:extLst>
            <a:ext uri="{FF2B5EF4-FFF2-40B4-BE49-F238E27FC236}">
              <a16:creationId xmlns:a16="http://schemas.microsoft.com/office/drawing/2014/main" id="{C3574592-2D2B-453A-8354-B8F0A29467BA}"/>
            </a:ext>
          </a:extLst>
        </xdr:cNvPr>
        <xdr:cNvSpPr/>
      </xdr:nvSpPr>
      <xdr:spPr>
        <a:xfrm>
          <a:off x="22110700" y="1058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141060</xdr:rowOff>
    </xdr:from>
    <xdr:to>
      <xdr:col>112</xdr:col>
      <xdr:colOff>38100</xdr:colOff>
      <xdr:row>62</xdr:row>
      <xdr:rowOff>71210</xdr:rowOff>
    </xdr:to>
    <xdr:sp macro="" textlink="">
      <xdr:nvSpPr>
        <xdr:cNvPr id="408" name="フローチャート: 判断 407">
          <a:extLst>
            <a:ext uri="{FF2B5EF4-FFF2-40B4-BE49-F238E27FC236}">
              <a16:creationId xmlns:a16="http://schemas.microsoft.com/office/drawing/2014/main" id="{EBA9AB16-DD72-4BC8-A4DE-A832D1382747}"/>
            </a:ext>
          </a:extLst>
        </xdr:cNvPr>
        <xdr:cNvSpPr/>
      </xdr:nvSpPr>
      <xdr:spPr>
        <a:xfrm>
          <a:off x="21272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101546</xdr:rowOff>
    </xdr:from>
    <xdr:to>
      <xdr:col>107</xdr:col>
      <xdr:colOff>101600</xdr:colOff>
      <xdr:row>62</xdr:row>
      <xdr:rowOff>31696</xdr:rowOff>
    </xdr:to>
    <xdr:sp macro="" textlink="">
      <xdr:nvSpPr>
        <xdr:cNvPr id="409" name="フローチャート: 判断 408">
          <a:extLst>
            <a:ext uri="{FF2B5EF4-FFF2-40B4-BE49-F238E27FC236}">
              <a16:creationId xmlns:a16="http://schemas.microsoft.com/office/drawing/2014/main" id="{A47C5B2A-7369-479C-BD0C-15405A98AA4B}"/>
            </a:ext>
          </a:extLst>
        </xdr:cNvPr>
        <xdr:cNvSpPr/>
      </xdr:nvSpPr>
      <xdr:spPr>
        <a:xfrm>
          <a:off x="20383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6159B25-DEAE-4027-BF8F-82FBE9A42B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DC1036CA-A5C0-4138-B292-9ECC55CD32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AC46034D-C31B-4B40-A703-625DBF8F2A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1FD07A1D-E5D5-4690-9268-4D48E495F3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6D94B7B-A28A-4075-9FF5-4FC938A3A0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9289</xdr:rowOff>
    </xdr:from>
    <xdr:to>
      <xdr:col>112</xdr:col>
      <xdr:colOff>38100</xdr:colOff>
      <xdr:row>56</xdr:row>
      <xdr:rowOff>110889</xdr:rowOff>
    </xdr:to>
    <xdr:sp macro="" textlink="">
      <xdr:nvSpPr>
        <xdr:cNvPr id="415" name="楕円 414">
          <a:extLst>
            <a:ext uri="{FF2B5EF4-FFF2-40B4-BE49-F238E27FC236}">
              <a16:creationId xmlns:a16="http://schemas.microsoft.com/office/drawing/2014/main" id="{A56320A5-AB2C-4D06-AB29-5B4DCD9480E3}"/>
            </a:ext>
          </a:extLst>
        </xdr:cNvPr>
        <xdr:cNvSpPr/>
      </xdr:nvSpPr>
      <xdr:spPr>
        <a:xfrm>
          <a:off x="21272500" y="96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157880</xdr:rowOff>
    </xdr:from>
    <xdr:to>
      <xdr:col>107</xdr:col>
      <xdr:colOff>101600</xdr:colOff>
      <xdr:row>56</xdr:row>
      <xdr:rowOff>88030</xdr:rowOff>
    </xdr:to>
    <xdr:sp macro="" textlink="">
      <xdr:nvSpPr>
        <xdr:cNvPr id="416" name="楕円 415">
          <a:extLst>
            <a:ext uri="{FF2B5EF4-FFF2-40B4-BE49-F238E27FC236}">
              <a16:creationId xmlns:a16="http://schemas.microsoft.com/office/drawing/2014/main" id="{89C4657F-A8E1-4C9B-BA2E-DAC39D4700EA}"/>
            </a:ext>
          </a:extLst>
        </xdr:cNvPr>
        <xdr:cNvSpPr/>
      </xdr:nvSpPr>
      <xdr:spPr>
        <a:xfrm>
          <a:off x="20383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37230</xdr:rowOff>
    </xdr:from>
    <xdr:to>
      <xdr:col>111</xdr:col>
      <xdr:colOff>177800</xdr:colOff>
      <xdr:row>56</xdr:row>
      <xdr:rowOff>60089</xdr:rowOff>
    </xdr:to>
    <xdr:cxnSp macro="">
      <xdr:nvCxnSpPr>
        <xdr:cNvPr id="417" name="直線コネクタ 416">
          <a:extLst>
            <a:ext uri="{FF2B5EF4-FFF2-40B4-BE49-F238E27FC236}">
              <a16:creationId xmlns:a16="http://schemas.microsoft.com/office/drawing/2014/main" id="{37F94216-A871-4D4E-ABE3-006F7D94B11A}"/>
            </a:ext>
          </a:extLst>
        </xdr:cNvPr>
        <xdr:cNvCxnSpPr/>
      </xdr:nvCxnSpPr>
      <xdr:spPr>
        <a:xfrm>
          <a:off x="20434300" y="963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62337</xdr:rowOff>
    </xdr:from>
    <xdr:ext cx="469744" cy="259045"/>
    <xdr:sp macro="" textlink="">
      <xdr:nvSpPr>
        <xdr:cNvPr id="418" name="n_1aveValue【学校施設】&#10;一人当たり面積">
          <a:extLst>
            <a:ext uri="{FF2B5EF4-FFF2-40B4-BE49-F238E27FC236}">
              <a16:creationId xmlns:a16="http://schemas.microsoft.com/office/drawing/2014/main" id="{1707E543-3635-48EB-A976-2D48345FFA60}"/>
            </a:ext>
          </a:extLst>
        </xdr:cNvPr>
        <xdr:cNvSpPr txBox="1"/>
      </xdr:nvSpPr>
      <xdr:spPr>
        <a:xfrm>
          <a:off x="210757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22823</xdr:rowOff>
    </xdr:from>
    <xdr:ext cx="469744" cy="259045"/>
    <xdr:sp macro="" textlink="">
      <xdr:nvSpPr>
        <xdr:cNvPr id="419" name="n_2aveValue【学校施設】&#10;一人当たり面積">
          <a:extLst>
            <a:ext uri="{FF2B5EF4-FFF2-40B4-BE49-F238E27FC236}">
              <a16:creationId xmlns:a16="http://schemas.microsoft.com/office/drawing/2014/main" id="{5DB0AA75-DEB8-480D-AF1A-7F69EF933499}"/>
            </a:ext>
          </a:extLst>
        </xdr:cNvPr>
        <xdr:cNvSpPr txBox="1"/>
      </xdr:nvSpPr>
      <xdr:spPr>
        <a:xfrm>
          <a:off x="20199427" y="106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127416</xdr:rowOff>
    </xdr:from>
    <xdr:ext cx="469744" cy="259045"/>
    <xdr:sp macro="" textlink="">
      <xdr:nvSpPr>
        <xdr:cNvPr id="420" name="n_1mainValue【学校施設】&#10;一人当たり面積">
          <a:extLst>
            <a:ext uri="{FF2B5EF4-FFF2-40B4-BE49-F238E27FC236}">
              <a16:creationId xmlns:a16="http://schemas.microsoft.com/office/drawing/2014/main" id="{6323C1EC-2A68-4B47-8973-DB8B5E4CF02D}"/>
            </a:ext>
          </a:extLst>
        </xdr:cNvPr>
        <xdr:cNvSpPr txBox="1"/>
      </xdr:nvSpPr>
      <xdr:spPr>
        <a:xfrm>
          <a:off x="21075727" y="9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104557</xdr:rowOff>
    </xdr:from>
    <xdr:ext cx="469744" cy="259045"/>
    <xdr:sp macro="" textlink="">
      <xdr:nvSpPr>
        <xdr:cNvPr id="421" name="n_2mainValue【学校施設】&#10;一人当たり面積">
          <a:extLst>
            <a:ext uri="{FF2B5EF4-FFF2-40B4-BE49-F238E27FC236}">
              <a16:creationId xmlns:a16="http://schemas.microsoft.com/office/drawing/2014/main" id="{11B8A16E-9962-4C10-8FEC-4B9DE8879C75}"/>
            </a:ext>
          </a:extLst>
        </xdr:cNvPr>
        <xdr:cNvSpPr txBox="1"/>
      </xdr:nvSpPr>
      <xdr:spPr>
        <a:xfrm>
          <a:off x="20199427" y="93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723296F4-76F2-46C4-9BA9-4D1459CBA9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3F188A92-BE24-4805-A5DF-33320F95B5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3D0E0CF2-57E0-4A3A-BAC8-8FFA487767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9D2EA214-ACF6-4389-BE19-8264A0D2B0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61F5B961-0D8B-4327-9F97-8B7413527F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DF7D2920-6D63-4D51-8389-99C6FB84F6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1AC82A73-14EE-4727-8D1B-60CBC85305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E4981446-DBF1-43BB-936A-40AAD82130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93F491BC-3A21-4CAD-AA83-7083A3725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0EED837F-BA6D-442B-94F6-12D11A2422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32" name="テキスト ボックス 431">
          <a:extLst>
            <a:ext uri="{FF2B5EF4-FFF2-40B4-BE49-F238E27FC236}">
              <a16:creationId xmlns:a16="http://schemas.microsoft.com/office/drawing/2014/main" id="{EC995081-822F-4EC2-A4C0-442C634F988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33" name="直線コネクタ 432">
          <a:extLst>
            <a:ext uri="{FF2B5EF4-FFF2-40B4-BE49-F238E27FC236}">
              <a16:creationId xmlns:a16="http://schemas.microsoft.com/office/drawing/2014/main" id="{F278101B-0C68-489F-888E-5DE9068686F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34" name="テキスト ボックス 433">
          <a:extLst>
            <a:ext uri="{FF2B5EF4-FFF2-40B4-BE49-F238E27FC236}">
              <a16:creationId xmlns:a16="http://schemas.microsoft.com/office/drawing/2014/main" id="{FABC5F5C-B0ED-473F-A7BF-F4DE9C7363CF}"/>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35" name="直線コネクタ 434">
          <a:extLst>
            <a:ext uri="{FF2B5EF4-FFF2-40B4-BE49-F238E27FC236}">
              <a16:creationId xmlns:a16="http://schemas.microsoft.com/office/drawing/2014/main" id="{3E5BF4E9-1CFE-46A6-93B6-673A51D9F78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36" name="テキスト ボックス 435">
          <a:extLst>
            <a:ext uri="{FF2B5EF4-FFF2-40B4-BE49-F238E27FC236}">
              <a16:creationId xmlns:a16="http://schemas.microsoft.com/office/drawing/2014/main" id="{723F67E0-FFDE-46F5-9C81-F96C9B97EAD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37" name="直線コネクタ 436">
          <a:extLst>
            <a:ext uri="{FF2B5EF4-FFF2-40B4-BE49-F238E27FC236}">
              <a16:creationId xmlns:a16="http://schemas.microsoft.com/office/drawing/2014/main" id="{281DF6DC-01C6-4470-8B40-BDAF37200C9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38" name="テキスト ボックス 437">
          <a:extLst>
            <a:ext uri="{FF2B5EF4-FFF2-40B4-BE49-F238E27FC236}">
              <a16:creationId xmlns:a16="http://schemas.microsoft.com/office/drawing/2014/main" id="{F1EE65C4-C89C-4E41-AE8F-166C1C52C34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39" name="直線コネクタ 438">
          <a:extLst>
            <a:ext uri="{FF2B5EF4-FFF2-40B4-BE49-F238E27FC236}">
              <a16:creationId xmlns:a16="http://schemas.microsoft.com/office/drawing/2014/main" id="{862BECAD-49C8-4CB8-9EF8-38306A866EBE}"/>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40" name="テキスト ボックス 439">
          <a:extLst>
            <a:ext uri="{FF2B5EF4-FFF2-40B4-BE49-F238E27FC236}">
              <a16:creationId xmlns:a16="http://schemas.microsoft.com/office/drawing/2014/main" id="{8610F21F-D1A0-406C-98A0-B54BEF065ECB}"/>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E8603E14-27C3-42C6-A09B-0A9D6BA5AF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a:extLst>
            <a:ext uri="{FF2B5EF4-FFF2-40B4-BE49-F238E27FC236}">
              <a16:creationId xmlns:a16="http://schemas.microsoft.com/office/drawing/2014/main" id="{27F43EB8-F94D-4AF2-84F4-FC94F9B8202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児童館】&#10;有形固定資産減価償却率グラフ枠">
          <a:extLst>
            <a:ext uri="{FF2B5EF4-FFF2-40B4-BE49-F238E27FC236}">
              <a16:creationId xmlns:a16="http://schemas.microsoft.com/office/drawing/2014/main" id="{379F7B54-7B92-4777-9613-14BE820E77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444" name="直線コネクタ 443">
          <a:extLst>
            <a:ext uri="{FF2B5EF4-FFF2-40B4-BE49-F238E27FC236}">
              <a16:creationId xmlns:a16="http://schemas.microsoft.com/office/drawing/2014/main" id="{C8B4F5E4-E8E8-4788-908F-9C63698BAB57}"/>
            </a:ext>
          </a:extLst>
        </xdr:cNvPr>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445" name="【児童館】&#10;有形固定資産減価償却率最小値テキスト">
          <a:extLst>
            <a:ext uri="{FF2B5EF4-FFF2-40B4-BE49-F238E27FC236}">
              <a16:creationId xmlns:a16="http://schemas.microsoft.com/office/drawing/2014/main" id="{DB988518-FEE1-4BE5-A370-E6C72CC6689B}"/>
            </a:ext>
          </a:extLst>
        </xdr:cNvPr>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446" name="直線コネクタ 445">
          <a:extLst>
            <a:ext uri="{FF2B5EF4-FFF2-40B4-BE49-F238E27FC236}">
              <a16:creationId xmlns:a16="http://schemas.microsoft.com/office/drawing/2014/main" id="{A02273A3-77DD-478C-9310-3E12952C89A3}"/>
            </a:ext>
          </a:extLst>
        </xdr:cNvPr>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447" name="【児童館】&#10;有形固定資産減価償却率最大値テキスト">
          <a:extLst>
            <a:ext uri="{FF2B5EF4-FFF2-40B4-BE49-F238E27FC236}">
              <a16:creationId xmlns:a16="http://schemas.microsoft.com/office/drawing/2014/main" id="{6AEDB81A-06F7-4C4C-826D-D4550C13DFA7}"/>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8" name="直線コネクタ 447">
          <a:extLst>
            <a:ext uri="{FF2B5EF4-FFF2-40B4-BE49-F238E27FC236}">
              <a16:creationId xmlns:a16="http://schemas.microsoft.com/office/drawing/2014/main" id="{8E7D853D-7175-4FA2-87FB-71B67B8BAC41}"/>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449" name="【児童館】&#10;有形固定資産減価償却率平均値テキスト">
          <a:extLst>
            <a:ext uri="{FF2B5EF4-FFF2-40B4-BE49-F238E27FC236}">
              <a16:creationId xmlns:a16="http://schemas.microsoft.com/office/drawing/2014/main" id="{EA8EFA2E-8E08-4882-ACD7-C5A18E2AD02C}"/>
            </a:ext>
          </a:extLst>
        </xdr:cNvPr>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450" name="フローチャート: 判断 449">
          <a:extLst>
            <a:ext uri="{FF2B5EF4-FFF2-40B4-BE49-F238E27FC236}">
              <a16:creationId xmlns:a16="http://schemas.microsoft.com/office/drawing/2014/main" id="{8A513F5B-C1BC-4B36-9966-30146A71616B}"/>
            </a:ext>
          </a:extLst>
        </xdr:cNvPr>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451" name="フローチャート: 判断 450">
          <a:extLst>
            <a:ext uri="{FF2B5EF4-FFF2-40B4-BE49-F238E27FC236}">
              <a16:creationId xmlns:a16="http://schemas.microsoft.com/office/drawing/2014/main" id="{777C89CA-E676-4A3D-A589-03A4A022043D}"/>
            </a:ext>
          </a:extLst>
        </xdr:cNvPr>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452" name="フローチャート: 判断 451">
          <a:extLst>
            <a:ext uri="{FF2B5EF4-FFF2-40B4-BE49-F238E27FC236}">
              <a16:creationId xmlns:a16="http://schemas.microsoft.com/office/drawing/2014/main" id="{76D71300-3E9A-41A9-BCD2-67624533F578}"/>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EE7FD04F-5F30-4817-86BA-9337E194C0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D74E7008-4BB8-4F88-A772-7F702E0420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16432B8C-A0FD-463D-91E3-BAE3386774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649B83A0-45C6-41BF-9545-F53F8D83DE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E2EC8BD7-B5C2-42CD-B6F3-CB174EA8771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65024</xdr:rowOff>
    </xdr:from>
    <xdr:to>
      <xdr:col>81</xdr:col>
      <xdr:colOff>101600</xdr:colOff>
      <xdr:row>81</xdr:row>
      <xdr:rowOff>166624</xdr:rowOff>
    </xdr:to>
    <xdr:sp macro="" textlink="">
      <xdr:nvSpPr>
        <xdr:cNvPr id="458" name="楕円 457">
          <a:extLst>
            <a:ext uri="{FF2B5EF4-FFF2-40B4-BE49-F238E27FC236}">
              <a16:creationId xmlns:a16="http://schemas.microsoft.com/office/drawing/2014/main" id="{4961C630-5298-4448-BBFF-BBBE939AA4BB}"/>
            </a:ext>
          </a:extLst>
        </xdr:cNvPr>
        <xdr:cNvSpPr/>
      </xdr:nvSpPr>
      <xdr:spPr>
        <a:xfrm>
          <a:off x="15430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459" name="楕円 458">
          <a:extLst>
            <a:ext uri="{FF2B5EF4-FFF2-40B4-BE49-F238E27FC236}">
              <a16:creationId xmlns:a16="http://schemas.microsoft.com/office/drawing/2014/main" id="{1875718E-7A66-4DE3-BB23-E082C4CB4BA5}"/>
            </a:ext>
          </a:extLst>
        </xdr:cNvPr>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115824</xdr:rowOff>
    </xdr:from>
    <xdr:to>
      <xdr:col>81</xdr:col>
      <xdr:colOff>50800</xdr:colOff>
      <xdr:row>81</xdr:row>
      <xdr:rowOff>163830</xdr:rowOff>
    </xdr:to>
    <xdr:cxnSp macro="">
      <xdr:nvCxnSpPr>
        <xdr:cNvPr id="460" name="直線コネクタ 459">
          <a:extLst>
            <a:ext uri="{FF2B5EF4-FFF2-40B4-BE49-F238E27FC236}">
              <a16:creationId xmlns:a16="http://schemas.microsoft.com/office/drawing/2014/main" id="{51D84145-A6E9-4CF3-987F-6CEE9274ED80}"/>
            </a:ext>
          </a:extLst>
        </xdr:cNvPr>
        <xdr:cNvCxnSpPr/>
      </xdr:nvCxnSpPr>
      <xdr:spPr>
        <a:xfrm flipV="1">
          <a:off x="14592300" y="140032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153433</xdr:rowOff>
    </xdr:from>
    <xdr:ext cx="405111" cy="259045"/>
    <xdr:sp macro="" textlink="">
      <xdr:nvSpPr>
        <xdr:cNvPr id="461" name="n_1aveValue【児童館】&#10;有形固定資産減価償却率">
          <a:extLst>
            <a:ext uri="{FF2B5EF4-FFF2-40B4-BE49-F238E27FC236}">
              <a16:creationId xmlns:a16="http://schemas.microsoft.com/office/drawing/2014/main" id="{EFAD658D-A45E-457D-A60A-F77CFAF1D3DE}"/>
            </a:ext>
          </a:extLst>
        </xdr:cNvPr>
        <xdr:cNvSpPr txBox="1"/>
      </xdr:nvSpPr>
      <xdr:spPr>
        <a:xfrm>
          <a:off x="15266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462" name="n_2aveValue【児童館】&#10;有形固定資産減価償却率">
          <a:extLst>
            <a:ext uri="{FF2B5EF4-FFF2-40B4-BE49-F238E27FC236}">
              <a16:creationId xmlns:a16="http://schemas.microsoft.com/office/drawing/2014/main" id="{D87649A6-1809-44C2-9884-B45CC5D342BA}"/>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157751</xdr:rowOff>
    </xdr:from>
    <xdr:ext cx="405111" cy="259045"/>
    <xdr:sp macro="" textlink="">
      <xdr:nvSpPr>
        <xdr:cNvPr id="463" name="n_1mainValue【児童館】&#10;有形固定資産減価償却率">
          <a:extLst>
            <a:ext uri="{FF2B5EF4-FFF2-40B4-BE49-F238E27FC236}">
              <a16:creationId xmlns:a16="http://schemas.microsoft.com/office/drawing/2014/main" id="{37B6107C-50A9-4114-8F70-813319C093BB}"/>
            </a:ext>
          </a:extLst>
        </xdr:cNvPr>
        <xdr:cNvSpPr txBox="1"/>
      </xdr:nvSpPr>
      <xdr:spPr>
        <a:xfrm>
          <a:off x="15266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464" name="n_2mainValue【児童館】&#10;有形固定資産減価償却率">
          <a:extLst>
            <a:ext uri="{FF2B5EF4-FFF2-40B4-BE49-F238E27FC236}">
              <a16:creationId xmlns:a16="http://schemas.microsoft.com/office/drawing/2014/main" id="{96FC5CB4-C181-46BA-AA79-BCA9641EF8BA}"/>
            </a:ext>
          </a:extLst>
        </xdr:cNvPr>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4234C2B9-06AF-4E76-87E5-29A1827D7B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BD4339B5-D679-41DE-B31F-5E8DFED409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1D45CC65-5591-4827-A6F2-1FD3C69E8B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4B1F2825-BE80-4BE6-864A-9922652239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338B976F-795D-490E-AF77-D73146F792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2FA1E233-1398-45F6-9DDD-95272ACA9D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258CD0C1-DFAC-4F1C-8F73-92B5C90F0F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687B7CCA-48B5-4431-A79B-A0E376F8A1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1CAD88B9-656D-438A-9B9B-326F65C46C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a:extLst>
            <a:ext uri="{FF2B5EF4-FFF2-40B4-BE49-F238E27FC236}">
              <a16:creationId xmlns:a16="http://schemas.microsoft.com/office/drawing/2014/main" id="{A04ACBC6-EE89-43D0-829C-4CF633F97F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a:extLst>
            <a:ext uri="{FF2B5EF4-FFF2-40B4-BE49-F238E27FC236}">
              <a16:creationId xmlns:a16="http://schemas.microsoft.com/office/drawing/2014/main" id="{D4DBBBBA-24D5-46E8-9B99-BCFF2F53ED3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a:extLst>
            <a:ext uri="{FF2B5EF4-FFF2-40B4-BE49-F238E27FC236}">
              <a16:creationId xmlns:a16="http://schemas.microsoft.com/office/drawing/2014/main" id="{5E629AAE-1705-4BA0-ADE8-29AA2A61D2E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a:extLst>
            <a:ext uri="{FF2B5EF4-FFF2-40B4-BE49-F238E27FC236}">
              <a16:creationId xmlns:a16="http://schemas.microsoft.com/office/drawing/2014/main" id="{22B936E3-4250-40CB-BF9C-51C870017EE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a:extLst>
            <a:ext uri="{FF2B5EF4-FFF2-40B4-BE49-F238E27FC236}">
              <a16:creationId xmlns:a16="http://schemas.microsoft.com/office/drawing/2014/main" id="{436774B5-B60E-4693-AE3F-7E71576B87B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a:extLst>
            <a:ext uri="{FF2B5EF4-FFF2-40B4-BE49-F238E27FC236}">
              <a16:creationId xmlns:a16="http://schemas.microsoft.com/office/drawing/2014/main" id="{926D2D49-BB25-42D7-BA6F-D3C3067835B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a:extLst>
            <a:ext uri="{FF2B5EF4-FFF2-40B4-BE49-F238E27FC236}">
              <a16:creationId xmlns:a16="http://schemas.microsoft.com/office/drawing/2014/main" id="{A55D9064-6FDB-4266-8701-9EB3775B167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a:extLst>
            <a:ext uri="{FF2B5EF4-FFF2-40B4-BE49-F238E27FC236}">
              <a16:creationId xmlns:a16="http://schemas.microsoft.com/office/drawing/2014/main" id="{B131A8D0-6EEE-48F8-B276-944908D0FA1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a:extLst>
            <a:ext uri="{FF2B5EF4-FFF2-40B4-BE49-F238E27FC236}">
              <a16:creationId xmlns:a16="http://schemas.microsoft.com/office/drawing/2014/main" id="{C2BB8B4B-DB20-40AA-B67A-43BD9FA258D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a:extLst>
            <a:ext uri="{FF2B5EF4-FFF2-40B4-BE49-F238E27FC236}">
              <a16:creationId xmlns:a16="http://schemas.microsoft.com/office/drawing/2014/main" id="{F04ECAD6-524F-46C7-ACEF-CB0CBE8A37C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a:extLst>
            <a:ext uri="{FF2B5EF4-FFF2-40B4-BE49-F238E27FC236}">
              <a16:creationId xmlns:a16="http://schemas.microsoft.com/office/drawing/2014/main" id="{813ED508-8791-48BF-BE9F-D996CFE47D5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a:extLst>
            <a:ext uri="{FF2B5EF4-FFF2-40B4-BE49-F238E27FC236}">
              <a16:creationId xmlns:a16="http://schemas.microsoft.com/office/drawing/2014/main" id="{EFCFED56-C721-4A61-90F0-2509C76E8A4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a:extLst>
            <a:ext uri="{FF2B5EF4-FFF2-40B4-BE49-F238E27FC236}">
              <a16:creationId xmlns:a16="http://schemas.microsoft.com/office/drawing/2014/main" id="{6970D2C3-B3AB-4042-8E6A-7090E6AFEDF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a:extLst>
            <a:ext uri="{FF2B5EF4-FFF2-40B4-BE49-F238E27FC236}">
              <a16:creationId xmlns:a16="http://schemas.microsoft.com/office/drawing/2014/main" id="{F196A22B-9B2A-4786-8FF3-C67A40D0F1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id="{C516D570-1E07-40C7-8036-F924C73685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児童館】&#10;一人当たり面積グラフ枠">
          <a:extLst>
            <a:ext uri="{FF2B5EF4-FFF2-40B4-BE49-F238E27FC236}">
              <a16:creationId xmlns:a16="http://schemas.microsoft.com/office/drawing/2014/main" id="{5DD656C8-1AF4-40AF-9149-5190F79F60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48986</xdr:rowOff>
    </xdr:from>
    <xdr:to>
      <xdr:col>116</xdr:col>
      <xdr:colOff>62864</xdr:colOff>
      <xdr:row>86</xdr:row>
      <xdr:rowOff>38100</xdr:rowOff>
    </xdr:to>
    <xdr:cxnSp macro="">
      <xdr:nvCxnSpPr>
        <xdr:cNvPr id="490" name="直線コネクタ 489">
          <a:extLst>
            <a:ext uri="{FF2B5EF4-FFF2-40B4-BE49-F238E27FC236}">
              <a16:creationId xmlns:a16="http://schemas.microsoft.com/office/drawing/2014/main" id="{0868D941-8C4F-4CEA-8B53-30BD2520CC17}"/>
            </a:ext>
          </a:extLst>
        </xdr:cNvPr>
        <xdr:cNvCxnSpPr/>
      </xdr:nvCxnSpPr>
      <xdr:spPr>
        <a:xfrm flipV="1">
          <a:off x="22160864" y="14107886"/>
          <a:ext cx="0" cy="674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491" name="【児童館】&#10;一人当たり面積最小値テキスト">
          <a:extLst>
            <a:ext uri="{FF2B5EF4-FFF2-40B4-BE49-F238E27FC236}">
              <a16:creationId xmlns:a16="http://schemas.microsoft.com/office/drawing/2014/main" id="{E80D321C-0658-4C9E-A199-7F28046C8537}"/>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492" name="直線コネクタ 491">
          <a:extLst>
            <a:ext uri="{FF2B5EF4-FFF2-40B4-BE49-F238E27FC236}">
              <a16:creationId xmlns:a16="http://schemas.microsoft.com/office/drawing/2014/main" id="{2C375979-4324-466A-9B05-FB4F85ADF726}"/>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167113</xdr:rowOff>
    </xdr:from>
    <xdr:ext cx="469744" cy="259045"/>
    <xdr:sp macro="" textlink="">
      <xdr:nvSpPr>
        <xdr:cNvPr id="493" name="【児童館】&#10;一人当たり面積最大値テキスト">
          <a:extLst>
            <a:ext uri="{FF2B5EF4-FFF2-40B4-BE49-F238E27FC236}">
              <a16:creationId xmlns:a16="http://schemas.microsoft.com/office/drawing/2014/main" id="{FFDCE220-2875-4AC1-A2BD-2149667B9AA8}"/>
            </a:ext>
          </a:extLst>
        </xdr:cNvPr>
        <xdr:cNvSpPr txBox="1"/>
      </xdr:nvSpPr>
      <xdr:spPr>
        <a:xfrm>
          <a:off x="22199600" y="138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48986</xdr:rowOff>
    </xdr:from>
    <xdr:to>
      <xdr:col>116</xdr:col>
      <xdr:colOff>152400</xdr:colOff>
      <xdr:row>82</xdr:row>
      <xdr:rowOff>48986</xdr:rowOff>
    </xdr:to>
    <xdr:cxnSp macro="">
      <xdr:nvCxnSpPr>
        <xdr:cNvPr id="494" name="直線コネクタ 493">
          <a:extLst>
            <a:ext uri="{FF2B5EF4-FFF2-40B4-BE49-F238E27FC236}">
              <a16:creationId xmlns:a16="http://schemas.microsoft.com/office/drawing/2014/main" id="{D6BF9A27-7242-46BF-A32C-2F4A6A7506E1}"/>
            </a:ext>
          </a:extLst>
        </xdr:cNvPr>
        <xdr:cNvCxnSpPr/>
      </xdr:nvCxnSpPr>
      <xdr:spPr>
        <a:xfrm>
          <a:off x="22072600" y="14107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495" name="【児童館】&#10;一人当たり面積平均値テキスト">
          <a:extLst>
            <a:ext uri="{FF2B5EF4-FFF2-40B4-BE49-F238E27FC236}">
              <a16:creationId xmlns:a16="http://schemas.microsoft.com/office/drawing/2014/main" id="{7585CE96-2B09-418D-9C3C-300ABC465EC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96" name="フローチャート: 判断 495">
          <a:extLst>
            <a:ext uri="{FF2B5EF4-FFF2-40B4-BE49-F238E27FC236}">
              <a16:creationId xmlns:a16="http://schemas.microsoft.com/office/drawing/2014/main" id="{09A13F59-F42A-4FA3-96C5-F1635E10E65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497" name="フローチャート: 判断 496">
          <a:extLst>
            <a:ext uri="{FF2B5EF4-FFF2-40B4-BE49-F238E27FC236}">
              <a16:creationId xmlns:a16="http://schemas.microsoft.com/office/drawing/2014/main" id="{864A2EC2-4B0B-414A-8D2A-2D76EEEDB3C5}"/>
            </a:ext>
          </a:extLst>
        </xdr:cNvPr>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907</xdr:rowOff>
    </xdr:from>
    <xdr:to>
      <xdr:col>107</xdr:col>
      <xdr:colOff>101600</xdr:colOff>
      <xdr:row>83</xdr:row>
      <xdr:rowOff>102507</xdr:rowOff>
    </xdr:to>
    <xdr:sp macro="" textlink="">
      <xdr:nvSpPr>
        <xdr:cNvPr id="498" name="フローチャート: 判断 497">
          <a:extLst>
            <a:ext uri="{FF2B5EF4-FFF2-40B4-BE49-F238E27FC236}">
              <a16:creationId xmlns:a16="http://schemas.microsoft.com/office/drawing/2014/main" id="{DACDFA2C-5658-47EB-9A07-4F791F5C381E}"/>
            </a:ext>
          </a:extLst>
        </xdr:cNvPr>
        <xdr:cNvSpPr/>
      </xdr:nvSpPr>
      <xdr:spPr>
        <a:xfrm>
          <a:off x="20383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E2BAF149-44F6-4292-8CC3-123B48A674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F0CD2615-365C-4389-8033-34B41F8020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6DB6DC31-0497-4E13-905F-DFF8EF6FB4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F6B798A-0B03-4FE4-8AA0-E76AF4C84D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AF04FFC4-F1BC-4FAA-B683-B6C24C4C59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104321</xdr:rowOff>
    </xdr:from>
    <xdr:to>
      <xdr:col>112</xdr:col>
      <xdr:colOff>38100</xdr:colOff>
      <xdr:row>78</xdr:row>
      <xdr:rowOff>34471</xdr:rowOff>
    </xdr:to>
    <xdr:sp macro="" textlink="">
      <xdr:nvSpPr>
        <xdr:cNvPr id="504" name="楕円 503">
          <a:extLst>
            <a:ext uri="{FF2B5EF4-FFF2-40B4-BE49-F238E27FC236}">
              <a16:creationId xmlns:a16="http://schemas.microsoft.com/office/drawing/2014/main" id="{A63F581E-959E-4277-ACCA-60A3858B6582}"/>
            </a:ext>
          </a:extLst>
        </xdr:cNvPr>
        <xdr:cNvSpPr/>
      </xdr:nvSpPr>
      <xdr:spPr>
        <a:xfrm>
          <a:off x="21272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104321</xdr:rowOff>
    </xdr:from>
    <xdr:to>
      <xdr:col>107</xdr:col>
      <xdr:colOff>101600</xdr:colOff>
      <xdr:row>78</xdr:row>
      <xdr:rowOff>34471</xdr:rowOff>
    </xdr:to>
    <xdr:sp macro="" textlink="">
      <xdr:nvSpPr>
        <xdr:cNvPr id="505" name="楕円 504">
          <a:extLst>
            <a:ext uri="{FF2B5EF4-FFF2-40B4-BE49-F238E27FC236}">
              <a16:creationId xmlns:a16="http://schemas.microsoft.com/office/drawing/2014/main" id="{AA740BD0-C559-40E9-B73A-601B66A5301D}"/>
            </a:ext>
          </a:extLst>
        </xdr:cNvPr>
        <xdr:cNvSpPr/>
      </xdr:nvSpPr>
      <xdr:spPr>
        <a:xfrm>
          <a:off x="20383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155121</xdr:rowOff>
    </xdr:from>
    <xdr:to>
      <xdr:col>111</xdr:col>
      <xdr:colOff>177800</xdr:colOff>
      <xdr:row>77</xdr:row>
      <xdr:rowOff>155121</xdr:rowOff>
    </xdr:to>
    <xdr:cxnSp macro="">
      <xdr:nvCxnSpPr>
        <xdr:cNvPr id="506" name="直線コネクタ 505">
          <a:extLst>
            <a:ext uri="{FF2B5EF4-FFF2-40B4-BE49-F238E27FC236}">
              <a16:creationId xmlns:a16="http://schemas.microsoft.com/office/drawing/2014/main" id="{A61B26F3-083D-4469-B468-8B49BBB079B1}"/>
            </a:ext>
          </a:extLst>
        </xdr:cNvPr>
        <xdr:cNvCxnSpPr/>
      </xdr:nvCxnSpPr>
      <xdr:spPr>
        <a:xfrm>
          <a:off x="20434300" y="13356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507" name="n_1aveValue【児童館】&#10;一人当たり面積">
          <a:extLst>
            <a:ext uri="{FF2B5EF4-FFF2-40B4-BE49-F238E27FC236}">
              <a16:creationId xmlns:a16="http://schemas.microsoft.com/office/drawing/2014/main" id="{5A54683E-A9F4-4861-9AFC-E034B750F618}"/>
            </a:ext>
          </a:extLst>
        </xdr:cNvPr>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93634</xdr:rowOff>
    </xdr:from>
    <xdr:ext cx="469744" cy="259045"/>
    <xdr:sp macro="" textlink="">
      <xdr:nvSpPr>
        <xdr:cNvPr id="508" name="n_2aveValue【児童館】&#10;一人当たり面積">
          <a:extLst>
            <a:ext uri="{FF2B5EF4-FFF2-40B4-BE49-F238E27FC236}">
              <a16:creationId xmlns:a16="http://schemas.microsoft.com/office/drawing/2014/main" id="{A4F6C2B3-9245-44FA-9007-DAB2A7DE8219}"/>
            </a:ext>
          </a:extLst>
        </xdr:cNvPr>
        <xdr:cNvSpPr txBox="1"/>
      </xdr:nvSpPr>
      <xdr:spPr>
        <a:xfrm>
          <a:off x="20199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50998</xdr:rowOff>
    </xdr:from>
    <xdr:ext cx="469744" cy="259045"/>
    <xdr:sp macro="" textlink="">
      <xdr:nvSpPr>
        <xdr:cNvPr id="509" name="n_1mainValue【児童館】&#10;一人当たり面積">
          <a:extLst>
            <a:ext uri="{FF2B5EF4-FFF2-40B4-BE49-F238E27FC236}">
              <a16:creationId xmlns:a16="http://schemas.microsoft.com/office/drawing/2014/main" id="{ECD14907-A672-4BBE-B092-21193881E0B9}"/>
            </a:ext>
          </a:extLst>
        </xdr:cNvPr>
        <xdr:cNvSpPr txBox="1"/>
      </xdr:nvSpPr>
      <xdr:spPr>
        <a:xfrm>
          <a:off x="210757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50998</xdr:rowOff>
    </xdr:from>
    <xdr:ext cx="469744" cy="259045"/>
    <xdr:sp macro="" textlink="">
      <xdr:nvSpPr>
        <xdr:cNvPr id="510" name="n_2mainValue【児童館】&#10;一人当たり面積">
          <a:extLst>
            <a:ext uri="{FF2B5EF4-FFF2-40B4-BE49-F238E27FC236}">
              <a16:creationId xmlns:a16="http://schemas.microsoft.com/office/drawing/2014/main" id="{BE158341-0305-4447-B1F7-D7C3D3243A7D}"/>
            </a:ext>
          </a:extLst>
        </xdr:cNvPr>
        <xdr:cNvSpPr txBox="1"/>
      </xdr:nvSpPr>
      <xdr:spPr>
        <a:xfrm>
          <a:off x="20199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4DDAA730-30E2-4E65-B291-B4D5A566D8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114595E6-5D76-4E7B-AFEA-C612CAE66F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9C343F10-A5E2-47C3-980B-31308A5FC2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F6FDFED8-9F1C-4436-A1BA-2DA6B1ABBE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76B37D79-021E-4BD0-A967-49D42BBCFE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E33F4C4E-0C0D-4374-9DD2-5A75CB8480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F5EEA946-F448-4585-82C5-5C6BAE0821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C8A8878D-D977-4B88-BE21-4B5A44182A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F41198BD-649B-4522-AEA2-EECDF935B0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EBDC0CB3-9A1A-47F0-A55C-54AC629341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1" name="テキスト ボックス 520">
          <a:extLst>
            <a:ext uri="{FF2B5EF4-FFF2-40B4-BE49-F238E27FC236}">
              <a16:creationId xmlns:a16="http://schemas.microsoft.com/office/drawing/2014/main" id="{3339AA8C-F52C-436D-9C5B-98B29784776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2" name="直線コネクタ 521">
          <a:extLst>
            <a:ext uri="{FF2B5EF4-FFF2-40B4-BE49-F238E27FC236}">
              <a16:creationId xmlns:a16="http://schemas.microsoft.com/office/drawing/2014/main" id="{2FF9A685-E910-428C-AEA2-F1C753E5B76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3" name="テキスト ボックス 522">
          <a:extLst>
            <a:ext uri="{FF2B5EF4-FFF2-40B4-BE49-F238E27FC236}">
              <a16:creationId xmlns:a16="http://schemas.microsoft.com/office/drawing/2014/main" id="{7BF80A12-2C55-4CC6-916D-9F210CC6C91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4" name="直線コネクタ 523">
          <a:extLst>
            <a:ext uri="{FF2B5EF4-FFF2-40B4-BE49-F238E27FC236}">
              <a16:creationId xmlns:a16="http://schemas.microsoft.com/office/drawing/2014/main" id="{B4CA7648-F804-45F8-A254-7B67FA5D924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5" name="テキスト ボックス 524">
          <a:extLst>
            <a:ext uri="{FF2B5EF4-FFF2-40B4-BE49-F238E27FC236}">
              <a16:creationId xmlns:a16="http://schemas.microsoft.com/office/drawing/2014/main" id="{B2CEAF46-D6CC-4366-B7D3-6D3B4C36DA6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6" name="直線コネクタ 525">
          <a:extLst>
            <a:ext uri="{FF2B5EF4-FFF2-40B4-BE49-F238E27FC236}">
              <a16:creationId xmlns:a16="http://schemas.microsoft.com/office/drawing/2014/main" id="{489DDEF2-0175-4202-9B1F-8DFF93EDD24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7" name="テキスト ボックス 526">
          <a:extLst>
            <a:ext uri="{FF2B5EF4-FFF2-40B4-BE49-F238E27FC236}">
              <a16:creationId xmlns:a16="http://schemas.microsoft.com/office/drawing/2014/main" id="{E83924DD-A040-4835-883A-E3F3F084639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8" name="直線コネクタ 527">
          <a:extLst>
            <a:ext uri="{FF2B5EF4-FFF2-40B4-BE49-F238E27FC236}">
              <a16:creationId xmlns:a16="http://schemas.microsoft.com/office/drawing/2014/main" id="{8385AE85-5D9E-4544-98DB-006C9A5FA2C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9" name="テキスト ボックス 528">
          <a:extLst>
            <a:ext uri="{FF2B5EF4-FFF2-40B4-BE49-F238E27FC236}">
              <a16:creationId xmlns:a16="http://schemas.microsoft.com/office/drawing/2014/main" id="{4E56D185-CF71-4FB4-A118-ADF5A8F8EB94}"/>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a:extLst>
            <a:ext uri="{FF2B5EF4-FFF2-40B4-BE49-F238E27FC236}">
              <a16:creationId xmlns:a16="http://schemas.microsoft.com/office/drawing/2014/main" id="{EB3A838A-B382-453A-81DB-102929BA1E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a:extLst>
            <a:ext uri="{FF2B5EF4-FFF2-40B4-BE49-F238E27FC236}">
              <a16:creationId xmlns:a16="http://schemas.microsoft.com/office/drawing/2014/main" id="{7179283A-B51D-43C9-A29E-893A575CCF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a:extLst>
            <a:ext uri="{FF2B5EF4-FFF2-40B4-BE49-F238E27FC236}">
              <a16:creationId xmlns:a16="http://schemas.microsoft.com/office/drawing/2014/main" id="{63D414EB-0C2B-4695-B0F6-48468C8F1A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33" name="直線コネクタ 532">
          <a:extLst>
            <a:ext uri="{FF2B5EF4-FFF2-40B4-BE49-F238E27FC236}">
              <a16:creationId xmlns:a16="http://schemas.microsoft.com/office/drawing/2014/main" id="{05E1488B-702A-4503-9A55-4F247D640CE6}"/>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34" name="【公民館】&#10;有形固定資産減価償却率最小値テキスト">
          <a:extLst>
            <a:ext uri="{FF2B5EF4-FFF2-40B4-BE49-F238E27FC236}">
              <a16:creationId xmlns:a16="http://schemas.microsoft.com/office/drawing/2014/main" id="{A7F5B3DA-6354-4E3E-B238-9A1EA047AB8B}"/>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35" name="直線コネクタ 534">
          <a:extLst>
            <a:ext uri="{FF2B5EF4-FFF2-40B4-BE49-F238E27FC236}">
              <a16:creationId xmlns:a16="http://schemas.microsoft.com/office/drawing/2014/main" id="{99F3B26A-CD5C-4A00-89CF-F3C281473C24}"/>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6" name="【公民館】&#10;有形固定資産減価償却率最大値テキスト">
          <a:extLst>
            <a:ext uri="{FF2B5EF4-FFF2-40B4-BE49-F238E27FC236}">
              <a16:creationId xmlns:a16="http://schemas.microsoft.com/office/drawing/2014/main" id="{5F975396-162D-4DC7-A606-FF09E9DD853E}"/>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7" name="直線コネクタ 536">
          <a:extLst>
            <a:ext uri="{FF2B5EF4-FFF2-40B4-BE49-F238E27FC236}">
              <a16:creationId xmlns:a16="http://schemas.microsoft.com/office/drawing/2014/main" id="{349C1639-C785-4B71-AE8C-E41BBA0B59A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38" name="【公民館】&#10;有形固定資産減価償却率平均値テキスト">
          <a:extLst>
            <a:ext uri="{FF2B5EF4-FFF2-40B4-BE49-F238E27FC236}">
              <a16:creationId xmlns:a16="http://schemas.microsoft.com/office/drawing/2014/main" id="{61BF992C-966D-4977-8663-D609089B172F}"/>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39" name="フローチャート: 判断 538">
          <a:extLst>
            <a:ext uri="{FF2B5EF4-FFF2-40B4-BE49-F238E27FC236}">
              <a16:creationId xmlns:a16="http://schemas.microsoft.com/office/drawing/2014/main" id="{19CD223F-5B4B-4E87-AEF2-8F0D542B9C57}"/>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40" name="フローチャート: 判断 539">
          <a:extLst>
            <a:ext uri="{FF2B5EF4-FFF2-40B4-BE49-F238E27FC236}">
              <a16:creationId xmlns:a16="http://schemas.microsoft.com/office/drawing/2014/main" id="{81E02DB8-ECAD-4928-89D3-F8CA31D2A00C}"/>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41" name="フローチャート: 判断 540">
          <a:extLst>
            <a:ext uri="{FF2B5EF4-FFF2-40B4-BE49-F238E27FC236}">
              <a16:creationId xmlns:a16="http://schemas.microsoft.com/office/drawing/2014/main" id="{E6CB4C8D-A1FC-49A4-9340-327B4BBDAC97}"/>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FD4BCC79-2C17-4920-AA1E-04760BB8E7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E58A3540-CFBA-4334-B566-4A1E834F40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06036AE-3A78-42E6-BEB0-4DFA24245A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1E85D88E-5E00-4C45-83C2-6ADD61200B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14BCE21A-B3F9-4FC0-B6F7-45C6F7A755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547" name="楕円 546">
          <a:extLst>
            <a:ext uri="{FF2B5EF4-FFF2-40B4-BE49-F238E27FC236}">
              <a16:creationId xmlns:a16="http://schemas.microsoft.com/office/drawing/2014/main" id="{12301D88-EE2F-47CC-8C60-5A8647CC76D4}"/>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132842</xdr:rowOff>
    </xdr:from>
    <xdr:to>
      <xdr:col>76</xdr:col>
      <xdr:colOff>165100</xdr:colOff>
      <xdr:row>106</xdr:row>
      <xdr:rowOff>62992</xdr:rowOff>
    </xdr:to>
    <xdr:sp macro="" textlink="">
      <xdr:nvSpPr>
        <xdr:cNvPr id="548" name="楕円 547">
          <a:extLst>
            <a:ext uri="{FF2B5EF4-FFF2-40B4-BE49-F238E27FC236}">
              <a16:creationId xmlns:a16="http://schemas.microsoft.com/office/drawing/2014/main" id="{FDBE6B27-1E88-4009-BA8B-97535136D21A}"/>
            </a:ext>
          </a:extLst>
        </xdr:cNvPr>
        <xdr:cNvSpPr/>
      </xdr:nvSpPr>
      <xdr:spPr>
        <a:xfrm>
          <a:off x="14541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12192</xdr:rowOff>
    </xdr:to>
    <xdr:cxnSp macro="">
      <xdr:nvCxnSpPr>
        <xdr:cNvPr id="549" name="直線コネクタ 548">
          <a:extLst>
            <a:ext uri="{FF2B5EF4-FFF2-40B4-BE49-F238E27FC236}">
              <a16:creationId xmlns:a16="http://schemas.microsoft.com/office/drawing/2014/main" id="{ADCDB207-B141-4462-BB89-4BA6D462F291}"/>
            </a:ext>
          </a:extLst>
        </xdr:cNvPr>
        <xdr:cNvCxnSpPr/>
      </xdr:nvCxnSpPr>
      <xdr:spPr>
        <a:xfrm flipV="1">
          <a:off x="14592300" y="181470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50" name="n_1aveValue【公民館】&#10;有形固定資産減価償却率">
          <a:extLst>
            <a:ext uri="{FF2B5EF4-FFF2-40B4-BE49-F238E27FC236}">
              <a16:creationId xmlns:a16="http://schemas.microsoft.com/office/drawing/2014/main" id="{D195D937-9500-4D9E-AF95-D0C0C5A6B7C0}"/>
            </a:ext>
          </a:extLst>
        </xdr:cNvPr>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51" name="n_2aveValue【公民館】&#10;有形固定資産減価償却率">
          <a:extLst>
            <a:ext uri="{FF2B5EF4-FFF2-40B4-BE49-F238E27FC236}">
              <a16:creationId xmlns:a16="http://schemas.microsoft.com/office/drawing/2014/main" id="{5C3AC35D-7B7A-4FEE-9A4F-94EA083B00D3}"/>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552" name="n_1mainValue【公民館】&#10;有形固定資産減価償却率">
          <a:extLst>
            <a:ext uri="{FF2B5EF4-FFF2-40B4-BE49-F238E27FC236}">
              <a16:creationId xmlns:a16="http://schemas.microsoft.com/office/drawing/2014/main" id="{3F717D58-90F0-4604-A74C-38EE828E4AB9}"/>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54119</xdr:rowOff>
    </xdr:from>
    <xdr:ext cx="405111" cy="259045"/>
    <xdr:sp macro="" textlink="">
      <xdr:nvSpPr>
        <xdr:cNvPr id="553" name="n_2mainValue【公民館】&#10;有形固定資産減価償却率">
          <a:extLst>
            <a:ext uri="{FF2B5EF4-FFF2-40B4-BE49-F238E27FC236}">
              <a16:creationId xmlns:a16="http://schemas.microsoft.com/office/drawing/2014/main" id="{B15C5CC2-C7F4-4497-B86D-621BB1996289}"/>
            </a:ext>
          </a:extLst>
        </xdr:cNvPr>
        <xdr:cNvSpPr txBox="1"/>
      </xdr:nvSpPr>
      <xdr:spPr>
        <a:xfrm>
          <a:off x="14389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D53742CD-36A6-4251-8CDC-0BF7E68CAD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978B8CBA-0216-492A-A068-C29151C216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402DC223-96CD-449E-985B-CFA156C0DC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8020B96B-2017-4E1C-A110-2659280936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DFD25401-6880-4A8E-938B-251941737E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F014155E-8990-486A-9799-8566028BA6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ABA1D04D-BCE0-4BB5-9DCA-26CE98804A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37F534BE-595D-4697-8925-76E5B49370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72D7494C-245C-47F9-868D-FCAB2901FB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04202F34-184C-4F78-9450-22CD90DEE2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a:extLst>
            <a:ext uri="{FF2B5EF4-FFF2-40B4-BE49-F238E27FC236}">
              <a16:creationId xmlns:a16="http://schemas.microsoft.com/office/drawing/2014/main" id="{E0E0ED4D-FF91-438F-84EA-B353FA9C76B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a:extLst>
            <a:ext uri="{FF2B5EF4-FFF2-40B4-BE49-F238E27FC236}">
              <a16:creationId xmlns:a16="http://schemas.microsoft.com/office/drawing/2014/main" id="{8BEEE2D5-8E52-47DF-A3BF-26DD5C44A98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a:extLst>
            <a:ext uri="{FF2B5EF4-FFF2-40B4-BE49-F238E27FC236}">
              <a16:creationId xmlns:a16="http://schemas.microsoft.com/office/drawing/2014/main" id="{A0BA7EAB-F6A4-41C7-BB12-12D2C012E2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a:extLst>
            <a:ext uri="{FF2B5EF4-FFF2-40B4-BE49-F238E27FC236}">
              <a16:creationId xmlns:a16="http://schemas.microsoft.com/office/drawing/2014/main" id="{6A9BBC05-4AD1-4EC7-AF94-694350EF5A4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a:extLst>
            <a:ext uri="{FF2B5EF4-FFF2-40B4-BE49-F238E27FC236}">
              <a16:creationId xmlns:a16="http://schemas.microsoft.com/office/drawing/2014/main" id="{533BD26B-C7CC-4222-A79A-72D478A327A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a:extLst>
            <a:ext uri="{FF2B5EF4-FFF2-40B4-BE49-F238E27FC236}">
              <a16:creationId xmlns:a16="http://schemas.microsoft.com/office/drawing/2014/main" id="{4E62F04C-34F2-4D31-AC62-49EAC3003E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a:extLst>
            <a:ext uri="{FF2B5EF4-FFF2-40B4-BE49-F238E27FC236}">
              <a16:creationId xmlns:a16="http://schemas.microsoft.com/office/drawing/2014/main" id="{15252D72-F23A-4B97-AE95-2C383B661D2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a:extLst>
            <a:ext uri="{FF2B5EF4-FFF2-40B4-BE49-F238E27FC236}">
              <a16:creationId xmlns:a16="http://schemas.microsoft.com/office/drawing/2014/main" id="{94FD85C5-3E01-4A5C-98B1-408D64226F1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BD76C5EF-55A1-4FB8-B697-4904D51AD6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B4AFD23C-F147-41E0-B294-74B4E8FC53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E35019FE-5840-41B6-98C5-785C284FA0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75" name="直線コネクタ 574">
          <a:extLst>
            <a:ext uri="{FF2B5EF4-FFF2-40B4-BE49-F238E27FC236}">
              <a16:creationId xmlns:a16="http://schemas.microsoft.com/office/drawing/2014/main" id="{80A67B9F-AD48-46E5-9FEB-46A9BEDF1D42}"/>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76" name="【公民館】&#10;一人当たり面積最小値テキスト">
          <a:extLst>
            <a:ext uri="{FF2B5EF4-FFF2-40B4-BE49-F238E27FC236}">
              <a16:creationId xmlns:a16="http://schemas.microsoft.com/office/drawing/2014/main" id="{4EBC8CC0-87A9-4A96-8822-CEB6965DECBD}"/>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77" name="直線コネクタ 576">
          <a:extLst>
            <a:ext uri="{FF2B5EF4-FFF2-40B4-BE49-F238E27FC236}">
              <a16:creationId xmlns:a16="http://schemas.microsoft.com/office/drawing/2014/main" id="{71773457-558B-494A-A9B2-57E793BCD8F3}"/>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78" name="【公民館】&#10;一人当たり面積最大値テキスト">
          <a:extLst>
            <a:ext uri="{FF2B5EF4-FFF2-40B4-BE49-F238E27FC236}">
              <a16:creationId xmlns:a16="http://schemas.microsoft.com/office/drawing/2014/main" id="{ABB0883D-9FE2-412B-90F0-DAF0A6DC83E5}"/>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79" name="直線コネクタ 578">
          <a:extLst>
            <a:ext uri="{FF2B5EF4-FFF2-40B4-BE49-F238E27FC236}">
              <a16:creationId xmlns:a16="http://schemas.microsoft.com/office/drawing/2014/main" id="{23874ECD-D61A-4AC5-8A7B-E9B9D3A8933B}"/>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80" name="【公民館】&#10;一人当たり面積平均値テキスト">
          <a:extLst>
            <a:ext uri="{FF2B5EF4-FFF2-40B4-BE49-F238E27FC236}">
              <a16:creationId xmlns:a16="http://schemas.microsoft.com/office/drawing/2014/main" id="{3A37AB8C-4CEB-4F87-8D8E-473BD786AAED}"/>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81" name="フローチャート: 判断 580">
          <a:extLst>
            <a:ext uri="{FF2B5EF4-FFF2-40B4-BE49-F238E27FC236}">
              <a16:creationId xmlns:a16="http://schemas.microsoft.com/office/drawing/2014/main" id="{A6A183EF-4F49-4C36-BEBE-050291D0B863}"/>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82" name="フローチャート: 判断 581">
          <a:extLst>
            <a:ext uri="{FF2B5EF4-FFF2-40B4-BE49-F238E27FC236}">
              <a16:creationId xmlns:a16="http://schemas.microsoft.com/office/drawing/2014/main" id="{8508BDCD-EE07-49F6-BE62-E42C3EF4CC13}"/>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83" name="フローチャート: 判断 582">
          <a:extLst>
            <a:ext uri="{FF2B5EF4-FFF2-40B4-BE49-F238E27FC236}">
              <a16:creationId xmlns:a16="http://schemas.microsoft.com/office/drawing/2014/main" id="{1700E9A8-4220-4878-B93C-49C353C61808}"/>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309948EE-D82A-47D2-A80A-150F2A77D3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452A4AF-23BD-4DD5-B06C-1B743E57C7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6AB1BABC-D670-45DB-94EF-230C9F4914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8A8E108B-26B5-4798-BD72-E55D74BBEC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85C78838-BA26-42CD-B248-80484469A5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108153</xdr:rowOff>
    </xdr:from>
    <xdr:to>
      <xdr:col>112</xdr:col>
      <xdr:colOff>38100</xdr:colOff>
      <xdr:row>108</xdr:row>
      <xdr:rowOff>38303</xdr:rowOff>
    </xdr:to>
    <xdr:sp macro="" textlink="">
      <xdr:nvSpPr>
        <xdr:cNvPr id="589" name="楕円 588">
          <a:extLst>
            <a:ext uri="{FF2B5EF4-FFF2-40B4-BE49-F238E27FC236}">
              <a16:creationId xmlns:a16="http://schemas.microsoft.com/office/drawing/2014/main" id="{1E492098-97F9-4349-A662-20FAD46A632D}"/>
            </a:ext>
          </a:extLst>
        </xdr:cNvPr>
        <xdr:cNvSpPr/>
      </xdr:nvSpPr>
      <xdr:spPr>
        <a:xfrm>
          <a:off x="21272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107238</xdr:rowOff>
    </xdr:from>
    <xdr:to>
      <xdr:col>107</xdr:col>
      <xdr:colOff>101600</xdr:colOff>
      <xdr:row>108</xdr:row>
      <xdr:rowOff>37388</xdr:rowOff>
    </xdr:to>
    <xdr:sp macro="" textlink="">
      <xdr:nvSpPr>
        <xdr:cNvPr id="590" name="楕円 589">
          <a:extLst>
            <a:ext uri="{FF2B5EF4-FFF2-40B4-BE49-F238E27FC236}">
              <a16:creationId xmlns:a16="http://schemas.microsoft.com/office/drawing/2014/main" id="{6B29BBAB-726C-4585-9538-2BF41E6394F2}"/>
            </a:ext>
          </a:extLst>
        </xdr:cNvPr>
        <xdr:cNvSpPr/>
      </xdr:nvSpPr>
      <xdr:spPr>
        <a:xfrm>
          <a:off x="203835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158038</xdr:rowOff>
    </xdr:from>
    <xdr:to>
      <xdr:col>111</xdr:col>
      <xdr:colOff>177800</xdr:colOff>
      <xdr:row>107</xdr:row>
      <xdr:rowOff>158953</xdr:rowOff>
    </xdr:to>
    <xdr:cxnSp macro="">
      <xdr:nvCxnSpPr>
        <xdr:cNvPr id="591" name="直線コネクタ 590">
          <a:extLst>
            <a:ext uri="{FF2B5EF4-FFF2-40B4-BE49-F238E27FC236}">
              <a16:creationId xmlns:a16="http://schemas.microsoft.com/office/drawing/2014/main" id="{755F02D8-3CE3-4CD4-A90B-3BF0C5E9C7DF}"/>
            </a:ext>
          </a:extLst>
        </xdr:cNvPr>
        <xdr:cNvCxnSpPr/>
      </xdr:nvCxnSpPr>
      <xdr:spPr>
        <a:xfrm>
          <a:off x="20434300" y="185031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92" name="n_1aveValue【公民館】&#10;一人当たり面積">
          <a:extLst>
            <a:ext uri="{FF2B5EF4-FFF2-40B4-BE49-F238E27FC236}">
              <a16:creationId xmlns:a16="http://schemas.microsoft.com/office/drawing/2014/main" id="{F64757EB-47C4-4025-82B4-068E08F42B52}"/>
            </a:ext>
          </a:extLst>
        </xdr:cNvPr>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93" name="n_2aveValue【公民館】&#10;一人当たり面積">
          <a:extLst>
            <a:ext uri="{FF2B5EF4-FFF2-40B4-BE49-F238E27FC236}">
              <a16:creationId xmlns:a16="http://schemas.microsoft.com/office/drawing/2014/main" id="{E2B9E139-AD02-4E6C-9634-57FD37A80A1B}"/>
            </a:ext>
          </a:extLst>
        </xdr:cNvPr>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29430</xdr:rowOff>
    </xdr:from>
    <xdr:ext cx="469744" cy="259045"/>
    <xdr:sp macro="" textlink="">
      <xdr:nvSpPr>
        <xdr:cNvPr id="594" name="n_1mainValue【公民館】&#10;一人当たり面積">
          <a:extLst>
            <a:ext uri="{FF2B5EF4-FFF2-40B4-BE49-F238E27FC236}">
              <a16:creationId xmlns:a16="http://schemas.microsoft.com/office/drawing/2014/main" id="{DDB717D8-487B-482F-8214-1C4C8C2DCD5E}"/>
            </a:ext>
          </a:extLst>
        </xdr:cNvPr>
        <xdr:cNvSpPr txBox="1"/>
      </xdr:nvSpPr>
      <xdr:spPr>
        <a:xfrm>
          <a:off x="21075727" y="185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28515</xdr:rowOff>
    </xdr:from>
    <xdr:ext cx="469744" cy="259045"/>
    <xdr:sp macro="" textlink="">
      <xdr:nvSpPr>
        <xdr:cNvPr id="595" name="n_2mainValue【公民館】&#10;一人当たり面積">
          <a:extLst>
            <a:ext uri="{FF2B5EF4-FFF2-40B4-BE49-F238E27FC236}">
              <a16:creationId xmlns:a16="http://schemas.microsoft.com/office/drawing/2014/main" id="{B96C872D-150E-42C8-BD85-56E0BD2F36B8}"/>
            </a:ext>
          </a:extLst>
        </xdr:cNvPr>
        <xdr:cNvSpPr txBox="1"/>
      </xdr:nvSpPr>
      <xdr:spPr>
        <a:xfrm>
          <a:off x="20199427" y="185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61BE3EAF-5CFC-420A-8D1E-49A67D9AF6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317A9243-D713-4058-B8CC-E0A3FBF4E5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28DAA859-AB13-465C-ACD3-4C2AC524F8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高くなっている施設は、道路、橋りょう・トンネルであり、低くなっている施設は公営住宅、学校施設、児童館、公民館である。その中でも特に低くなっているのは公営住宅である。　</a:t>
          </a:r>
          <a:endParaRPr lang="ja-JP" altLang="ja-JP" sz="1400">
            <a:effectLst/>
          </a:endParaRPr>
        </a:p>
        <a:p>
          <a:r>
            <a:rPr lang="ja-JP" altLang="ja-JP" sz="1100">
              <a:solidFill>
                <a:schemeClr val="dk1"/>
              </a:solidFill>
              <a:effectLst/>
              <a:latin typeface="+mn-lt"/>
              <a:ea typeface="+mn-ea"/>
              <a:cs typeface="+mn-cs"/>
            </a:rPr>
            <a:t>橋りょう・トンネルにおいては、</a:t>
          </a:r>
          <a:r>
            <a:rPr lang="en-US" altLang="ja-JP" sz="1100">
              <a:solidFill>
                <a:schemeClr val="dk1"/>
              </a:solidFill>
              <a:effectLst/>
              <a:latin typeface="+mn-lt"/>
              <a:ea typeface="+mn-ea"/>
              <a:cs typeface="+mn-cs"/>
            </a:rPr>
            <a:t>64.6</a:t>
          </a:r>
          <a:r>
            <a:rPr lang="ja-JP" altLang="ja-JP" sz="1100">
              <a:solidFill>
                <a:schemeClr val="dk1"/>
              </a:solidFill>
              <a:effectLst/>
              <a:latin typeface="+mn-lt"/>
              <a:ea typeface="+mn-ea"/>
              <a:cs typeface="+mn-cs"/>
            </a:rPr>
            <a:t>となっており類似団体との比較差が前年度よりも小さくなってきてるものの依然高い数値となっている。しかし平成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月に「六戸町橋梁長寿命化修繕計画」を策定したところであり、同計画に基づき計画的な点検・改修を行い、長寿命化を図る計画であるため問題はないと考える。</a:t>
          </a:r>
          <a:endParaRPr lang="ja-JP" altLang="ja-JP" sz="1400">
            <a:effectLst/>
          </a:endParaRPr>
        </a:p>
        <a:p>
          <a:r>
            <a:rPr lang="ja-JP" altLang="ja-JP" sz="1100">
              <a:solidFill>
                <a:schemeClr val="dk1"/>
              </a:solidFill>
              <a:effectLst/>
              <a:latin typeface="+mn-lt"/>
              <a:ea typeface="+mn-ea"/>
              <a:cs typeface="+mn-cs"/>
            </a:rPr>
            <a:t>公営住宅については、平成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年に新たな公営住宅を建設し、平成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は老朽化していた公営住宅の解体を行っているため建築物は比較的新しく、有形固定資産減価償却率は類似団体よりも低い水準となっている。今後は、現状の公共施設の長寿命化を図ることによりトータルコストを縮減するとともに、特定の時期に改修・更新が集中しないよう平準化することで、公共施設の更新負担の縮減を図っ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7F45CD-C3C3-450A-B58A-E8DCEC824F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EC58CA-898F-45F2-B50C-F6167C4270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8B43DA-935B-4319-A2DC-CE1083744E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E1C1A4-0DB0-4002-A4A2-B8144521C9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E2C051-6D85-47E7-A02A-419A35BD1D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3198E6-3760-4D7D-8C07-2BA22BADD5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1A36DC-0F81-4257-A068-88ABE613FF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8CE625-82D9-43D5-A2BA-C6299648D9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C4AD89-F3E9-4438-AAB4-1960C7395F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CBB9BE-FD78-4C14-ADF8-FAAF802972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A9005F-E1D1-4D80-9C90-DD06EEB6F3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EB0CB5-BC9E-49A8-A5FA-3180C0E200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21D3C3-75D6-4D5E-9B29-C130FC403A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5CB8DC-D66E-46BB-83CF-3C8A76C21D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F61068-C63F-4854-89BA-0307E9317E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BD3ADB-B25B-418D-BAE7-D27CB78348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0D6598-1B4B-4033-AC05-AAE7388BD3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A66AF3-1855-45C5-9C27-EB4490D5AE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DE44F4-AD1F-4004-90FD-81F7A3758B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98008F-6391-43F2-9949-ADF7AE3298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99FE7D-7D50-4EEC-84FB-5ACC37E9D2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B41826-AB30-4C3C-B87A-8B4CADA735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9CC0B8-E816-4D19-830D-CB97373AA6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956BD8-F65C-4ADD-9933-46816F8811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328722-E4DA-4424-A0C3-5149826A88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AEE739-5AFE-499C-BDAC-B5E6470C9D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B45B44-2FAA-4534-8FB3-D992A562CA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B60232-8D0D-486E-AFBA-BBDEA4735D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9EF8B40-FFA3-4CA8-AF5D-C7D9889F882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0DF82DF-0466-40A3-9699-E87E90ED3F4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C257925-79A7-4068-89B4-10A9F4449B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1EBAA86-0860-497A-A55A-4FA9425ABD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611AB56-6DFE-4FCA-9AF7-40C2576E6C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254A190-1B5C-45D0-A7A2-2A059AAD2B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23CE9DD-5922-42C4-BA79-FF0354A017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21D694B-2131-4ABB-A007-50BE8F4FE1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A416609-4D4F-4FB1-8A8C-6EEB50E9C8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6648232-7A2B-4EFA-A836-CFF9810E5E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4242564-7B92-4251-8D2E-A1A8944D5B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53FFA6F-D053-4989-B4B7-3DB28C37B6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887FFDD-26E1-4FF1-BB6C-1A7A5B55043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558C55F-29D8-445C-AD1E-77D3ED29D6F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CFC91B6-EA46-4E6D-9547-1DCF142AB0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CAF16CA-994C-4598-A1DA-B1BF8EE912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D409A18-D4F0-4619-99B1-294D73BE73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C4E9F47-57FD-487E-ABED-9CC44A74A2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ABDDF30-F265-4A8D-BA4D-AC77DA4C829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912EC1C-56DF-464F-9B5C-742357D64CE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95D16C3-0109-4EAF-9FE6-28CF08FEC7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F1832A6-F1BA-45D2-B1CF-D49F371C96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380C7EC-C327-4E51-ADA5-D334C83631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8469AFA-4442-44CB-B851-E788CAD2749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2AB2787-0EE2-4816-8A5A-0FFC286B1D4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3C5AACE-9A8B-4ECA-B0BE-303F8E4EFF6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FB8B57B-4D7D-46A3-A284-9CE0240F0D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a:extLst>
            <a:ext uri="{FF2B5EF4-FFF2-40B4-BE49-F238E27FC236}">
              <a16:creationId xmlns:a16="http://schemas.microsoft.com/office/drawing/2014/main" id="{2CBF087A-9E2A-4D6E-B444-18F6EB186472}"/>
            </a:ext>
          </a:extLst>
        </xdr:cNvPr>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a:extLst>
            <a:ext uri="{FF2B5EF4-FFF2-40B4-BE49-F238E27FC236}">
              <a16:creationId xmlns:a16="http://schemas.microsoft.com/office/drawing/2014/main" id="{CF9E6CBE-F661-4FAF-8731-E77E61C862A4}"/>
            </a:ext>
          </a:extLst>
        </xdr:cNvPr>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a:extLst>
            <a:ext uri="{FF2B5EF4-FFF2-40B4-BE49-F238E27FC236}">
              <a16:creationId xmlns:a16="http://schemas.microsoft.com/office/drawing/2014/main" id="{74A86FAA-538D-4C29-9CC2-1E4E5D949669}"/>
            </a:ext>
          </a:extLst>
        </xdr:cNvPr>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2E8BA902-A61E-416D-932E-6E7EC4A9931F}"/>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43A8443D-98F1-4AD8-B313-32DFC3ABBD1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a:extLst>
            <a:ext uri="{FF2B5EF4-FFF2-40B4-BE49-F238E27FC236}">
              <a16:creationId xmlns:a16="http://schemas.microsoft.com/office/drawing/2014/main" id="{BCDACD32-C84A-4EA6-8164-A7EE335DDEDC}"/>
            </a:ext>
          </a:extLst>
        </xdr:cNvPr>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a:extLst>
            <a:ext uri="{FF2B5EF4-FFF2-40B4-BE49-F238E27FC236}">
              <a16:creationId xmlns:a16="http://schemas.microsoft.com/office/drawing/2014/main" id="{ECED6696-80F9-4C3F-A90D-A05C47EB4AA5}"/>
            </a:ext>
          </a:extLst>
        </xdr:cNvPr>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a:extLst>
            <a:ext uri="{FF2B5EF4-FFF2-40B4-BE49-F238E27FC236}">
              <a16:creationId xmlns:a16="http://schemas.microsoft.com/office/drawing/2014/main" id="{25350F83-6DFA-48CB-BB5F-97A44DC7D1D5}"/>
            </a:ext>
          </a:extLst>
        </xdr:cNvPr>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74040</xdr:rowOff>
    </xdr:from>
    <xdr:ext cx="405111" cy="259045"/>
    <xdr:sp macro="" textlink="">
      <xdr:nvSpPr>
        <xdr:cNvPr id="65" name="n_1aveValue【図書館】&#10;有形固定資産減価償却率">
          <a:extLst>
            <a:ext uri="{FF2B5EF4-FFF2-40B4-BE49-F238E27FC236}">
              <a16:creationId xmlns:a16="http://schemas.microsoft.com/office/drawing/2014/main" id="{410C8603-E8FE-4BF7-AB4D-5033358ED487}"/>
            </a:ext>
          </a:extLst>
        </xdr:cNvPr>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a:extLst>
            <a:ext uri="{FF2B5EF4-FFF2-40B4-BE49-F238E27FC236}">
              <a16:creationId xmlns:a16="http://schemas.microsoft.com/office/drawing/2014/main" id="{AF3BBCD5-CB97-41AD-9F1B-54001090F384}"/>
            </a:ext>
          </a:extLst>
        </xdr:cNvPr>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100165</xdr:rowOff>
    </xdr:from>
    <xdr:ext cx="405111" cy="259045"/>
    <xdr:sp macro="" textlink="">
      <xdr:nvSpPr>
        <xdr:cNvPr id="67" name="n_2aveValue【図書館】&#10;有形固定資産減価償却率">
          <a:extLst>
            <a:ext uri="{FF2B5EF4-FFF2-40B4-BE49-F238E27FC236}">
              <a16:creationId xmlns:a16="http://schemas.microsoft.com/office/drawing/2014/main" id="{D84ED86B-3540-4C07-AEF1-2D5E4C4B1E68}"/>
            </a:ext>
          </a:extLst>
        </xdr:cNvPr>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55F455-1287-45B4-962C-9A9F6ACE77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A5420E-14E2-4185-AA8D-23E7248C2C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D47FBE-856B-434E-B1D8-B9490AEEEF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452DB2-12A8-4E4F-B6AC-517B49DC6C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EDF2B6-721B-4DB4-8194-2B2E1216D3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3" name="楕円 72">
          <a:extLst>
            <a:ext uri="{FF2B5EF4-FFF2-40B4-BE49-F238E27FC236}">
              <a16:creationId xmlns:a16="http://schemas.microsoft.com/office/drawing/2014/main" id="{B7183B71-D37F-4AEE-9C5F-484C40DF0042}"/>
            </a:ext>
          </a:extLst>
        </xdr:cNvPr>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25400</xdr:rowOff>
    </xdr:from>
    <xdr:to>
      <xdr:col>15</xdr:col>
      <xdr:colOff>101600</xdr:colOff>
      <xdr:row>36</xdr:row>
      <xdr:rowOff>127000</xdr:rowOff>
    </xdr:to>
    <xdr:sp macro="" textlink="">
      <xdr:nvSpPr>
        <xdr:cNvPr id="74" name="楕円 73">
          <a:extLst>
            <a:ext uri="{FF2B5EF4-FFF2-40B4-BE49-F238E27FC236}">
              <a16:creationId xmlns:a16="http://schemas.microsoft.com/office/drawing/2014/main" id="{DC923020-BE2C-4301-ABD0-97D7A79C8F47}"/>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5" name="直線コネクタ 74">
          <a:extLst>
            <a:ext uri="{FF2B5EF4-FFF2-40B4-BE49-F238E27FC236}">
              <a16:creationId xmlns:a16="http://schemas.microsoft.com/office/drawing/2014/main" id="{0EA1C964-C782-4683-89E5-654AEF242AD7}"/>
            </a:ext>
          </a:extLst>
        </xdr:cNvPr>
        <xdr:cNvCxnSpPr/>
      </xdr:nvCxnSpPr>
      <xdr:spPr>
        <a:xfrm flipV="1">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110870</xdr:rowOff>
    </xdr:from>
    <xdr:ext cx="405111" cy="259045"/>
    <xdr:sp macro="" textlink="">
      <xdr:nvSpPr>
        <xdr:cNvPr id="76" name="n_1mainValue【図書館】&#10;有形固定資産減価償却率">
          <a:extLst>
            <a:ext uri="{FF2B5EF4-FFF2-40B4-BE49-F238E27FC236}">
              <a16:creationId xmlns:a16="http://schemas.microsoft.com/office/drawing/2014/main" id="{19F02CC3-E8A6-4F16-B11D-49B0F11F312B}"/>
            </a:ext>
          </a:extLst>
        </xdr:cNvPr>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77" name="n_2mainValue【図書館】&#10;有形固定資産減価償却率">
          <a:extLst>
            <a:ext uri="{FF2B5EF4-FFF2-40B4-BE49-F238E27FC236}">
              <a16:creationId xmlns:a16="http://schemas.microsoft.com/office/drawing/2014/main" id="{B99ADCD9-D92F-4AEF-820C-8967DDC15623}"/>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E747BCC5-FD86-4ABD-A382-7AC3CCB88F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974FA07B-7E89-492E-A74E-85A465F94B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289C2B3F-70B5-44FE-A507-3698F68977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EBB3961-FF64-4C1E-866B-8972C2CB55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F29192EE-ADAF-4ADA-AE8A-9D5E85190B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68F7C883-E759-402C-91A6-C82CE8A254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8355F663-D629-4FF1-86F6-D071F0B7B1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516325F8-9450-4907-B0FE-791BB8D88A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ECFC4DEE-319C-4F34-8BE3-9632EF34D59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CC6D54AB-C0FC-4DE8-82EF-C770F6F4F3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9F0C46E4-9E39-43C4-908D-8CECF8AF2AC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AD02B093-33A8-4BCF-835B-A240E001E3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CBB1CED9-7018-496F-A7F5-51ED5480090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95C9A242-0F9F-44EE-B2D3-05549001384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99993CB-52D2-4F39-AA94-C056B600A93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2B351DE8-5903-4770-AB0E-0A86B30C7D6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CEAB9E83-3C87-42F1-8976-221FF47837F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7F78B1F-CAF8-4224-9FCD-ED1ACB6D5FE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9F7FD42F-7A9C-4A2C-B5D7-23D7C5E1E5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ED26AAC7-0960-44F8-B42D-316ECCAAEA3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E76A7F71-6333-4768-BEAB-B2BAF82C2E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a:extLst>
            <a:ext uri="{FF2B5EF4-FFF2-40B4-BE49-F238E27FC236}">
              <a16:creationId xmlns:a16="http://schemas.microsoft.com/office/drawing/2014/main" id="{8DFBABC7-50DE-4B0C-B936-77B01932334D}"/>
            </a:ext>
          </a:extLst>
        </xdr:cNvPr>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a:extLst>
            <a:ext uri="{FF2B5EF4-FFF2-40B4-BE49-F238E27FC236}">
              <a16:creationId xmlns:a16="http://schemas.microsoft.com/office/drawing/2014/main" id="{F8026DAC-0423-44E3-BE43-9A8AA5B63C5C}"/>
            </a:ext>
          </a:extLst>
        </xdr:cNvPr>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a:extLst>
            <a:ext uri="{FF2B5EF4-FFF2-40B4-BE49-F238E27FC236}">
              <a16:creationId xmlns:a16="http://schemas.microsoft.com/office/drawing/2014/main" id="{D6E6BA66-24EB-44D5-95F3-ECC2F50132B4}"/>
            </a:ext>
          </a:extLst>
        </xdr:cNvPr>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a:extLst>
            <a:ext uri="{FF2B5EF4-FFF2-40B4-BE49-F238E27FC236}">
              <a16:creationId xmlns:a16="http://schemas.microsoft.com/office/drawing/2014/main" id="{608D8BB0-1051-42F2-B602-FEC010A7CC96}"/>
            </a:ext>
          </a:extLst>
        </xdr:cNvPr>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a:extLst>
            <a:ext uri="{FF2B5EF4-FFF2-40B4-BE49-F238E27FC236}">
              <a16:creationId xmlns:a16="http://schemas.microsoft.com/office/drawing/2014/main" id="{29AD10AA-AF2D-459D-9F38-5140D1D21F3E}"/>
            </a:ext>
          </a:extLst>
        </xdr:cNvPr>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4" name="【図書館】&#10;一人当たり面積平均値テキスト">
          <a:extLst>
            <a:ext uri="{FF2B5EF4-FFF2-40B4-BE49-F238E27FC236}">
              <a16:creationId xmlns:a16="http://schemas.microsoft.com/office/drawing/2014/main" id="{A8969F6E-C41A-4FA0-B101-0F1E7C1580DE}"/>
            </a:ext>
          </a:extLst>
        </xdr:cNvPr>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a:extLst>
            <a:ext uri="{FF2B5EF4-FFF2-40B4-BE49-F238E27FC236}">
              <a16:creationId xmlns:a16="http://schemas.microsoft.com/office/drawing/2014/main" id="{6F6D4BFB-2F85-4FC9-AB57-D239116E37AB}"/>
            </a:ext>
          </a:extLst>
        </xdr:cNvPr>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a:extLst>
            <a:ext uri="{FF2B5EF4-FFF2-40B4-BE49-F238E27FC236}">
              <a16:creationId xmlns:a16="http://schemas.microsoft.com/office/drawing/2014/main" id="{009BCAAD-A229-4100-92F0-66D897D1A153}"/>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07" name="n_1aveValue【図書館】&#10;一人当たり面積">
          <a:extLst>
            <a:ext uri="{FF2B5EF4-FFF2-40B4-BE49-F238E27FC236}">
              <a16:creationId xmlns:a16="http://schemas.microsoft.com/office/drawing/2014/main" id="{E7657CAB-A730-46C5-A1CF-FA29B14B8025}"/>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08" name="フローチャート: 判断 107">
          <a:extLst>
            <a:ext uri="{FF2B5EF4-FFF2-40B4-BE49-F238E27FC236}">
              <a16:creationId xmlns:a16="http://schemas.microsoft.com/office/drawing/2014/main" id="{A2AA54E0-E1CD-42A6-8BE4-F2FD115EB714}"/>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09" name="n_2aveValue【図書館】&#10;一人当たり面積">
          <a:extLst>
            <a:ext uri="{FF2B5EF4-FFF2-40B4-BE49-F238E27FC236}">
              <a16:creationId xmlns:a16="http://schemas.microsoft.com/office/drawing/2014/main" id="{93A7BD32-4117-4898-977F-99641A6220DF}"/>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F04A60B-3784-48C1-ABFA-C97A183138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5750990-CD79-4776-9EED-DA3FBE2279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192AE81-B612-480A-B937-59464AE84D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1144AA2-BAA3-4849-B838-F911BA75F2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05F600E-5772-4DF4-80DF-9DB721C282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15" name="楕円 114">
          <a:extLst>
            <a:ext uri="{FF2B5EF4-FFF2-40B4-BE49-F238E27FC236}">
              <a16:creationId xmlns:a16="http://schemas.microsoft.com/office/drawing/2014/main" id="{681577A7-7287-4613-ABE7-EB3A028011DF}"/>
            </a:ext>
          </a:extLst>
        </xdr:cNvPr>
        <xdr:cNvSpPr/>
      </xdr:nvSpPr>
      <xdr:spPr>
        <a:xfrm>
          <a:off x="958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64262</xdr:rowOff>
    </xdr:from>
    <xdr:to>
      <xdr:col>46</xdr:col>
      <xdr:colOff>38100</xdr:colOff>
      <xdr:row>39</xdr:row>
      <xdr:rowOff>165862</xdr:rowOff>
    </xdr:to>
    <xdr:sp macro="" textlink="">
      <xdr:nvSpPr>
        <xdr:cNvPr id="116" name="楕円 115">
          <a:extLst>
            <a:ext uri="{FF2B5EF4-FFF2-40B4-BE49-F238E27FC236}">
              <a16:creationId xmlns:a16="http://schemas.microsoft.com/office/drawing/2014/main" id="{252430F8-8958-47DB-B9E7-97EE53AB50D7}"/>
            </a:ext>
          </a:extLst>
        </xdr:cNvPr>
        <xdr:cNvSpPr/>
      </xdr:nvSpPr>
      <xdr:spPr>
        <a:xfrm>
          <a:off x="8699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115062</xdr:rowOff>
    </xdr:from>
    <xdr:to>
      <xdr:col>50</xdr:col>
      <xdr:colOff>114300</xdr:colOff>
      <xdr:row>39</xdr:row>
      <xdr:rowOff>115062</xdr:rowOff>
    </xdr:to>
    <xdr:cxnSp macro="">
      <xdr:nvCxnSpPr>
        <xdr:cNvPr id="117" name="直線コネクタ 116">
          <a:extLst>
            <a:ext uri="{FF2B5EF4-FFF2-40B4-BE49-F238E27FC236}">
              <a16:creationId xmlns:a16="http://schemas.microsoft.com/office/drawing/2014/main" id="{ED5FF88B-9C4E-4691-8D50-1F76FE1235B1}"/>
            </a:ext>
          </a:extLst>
        </xdr:cNvPr>
        <xdr:cNvCxnSpPr/>
      </xdr:nvCxnSpPr>
      <xdr:spPr>
        <a:xfrm>
          <a:off x="8750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156989</xdr:rowOff>
    </xdr:from>
    <xdr:ext cx="469744" cy="259045"/>
    <xdr:sp macro="" textlink="">
      <xdr:nvSpPr>
        <xdr:cNvPr id="118" name="n_1mainValue【図書館】&#10;一人当たり面積">
          <a:extLst>
            <a:ext uri="{FF2B5EF4-FFF2-40B4-BE49-F238E27FC236}">
              <a16:creationId xmlns:a16="http://schemas.microsoft.com/office/drawing/2014/main" id="{B465FE61-0926-4EF9-AE62-7C1A6DCC63EE}"/>
            </a:ext>
          </a:extLst>
        </xdr:cNvPr>
        <xdr:cNvSpPr txBox="1"/>
      </xdr:nvSpPr>
      <xdr:spPr>
        <a:xfrm>
          <a:off x="9391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156989</xdr:rowOff>
    </xdr:from>
    <xdr:ext cx="469744" cy="259045"/>
    <xdr:sp macro="" textlink="">
      <xdr:nvSpPr>
        <xdr:cNvPr id="119" name="n_2mainValue【図書館】&#10;一人当たり面積">
          <a:extLst>
            <a:ext uri="{FF2B5EF4-FFF2-40B4-BE49-F238E27FC236}">
              <a16:creationId xmlns:a16="http://schemas.microsoft.com/office/drawing/2014/main" id="{492C1843-47C7-4F23-9DA6-FF906AC523DE}"/>
            </a:ext>
          </a:extLst>
        </xdr:cNvPr>
        <xdr:cNvSpPr txBox="1"/>
      </xdr:nvSpPr>
      <xdr:spPr>
        <a:xfrm>
          <a:off x="8515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294234A-D16C-41B1-B088-2FDE77A767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D807AC87-A68F-4FDC-9B1F-EEC4051C04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18CB39AE-1654-44E5-A140-78D61EE024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70EB54A6-EED0-494C-AF9E-7903D34FB6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1EBD1DEC-DC8A-4720-995E-625F942934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CC087275-289A-41BB-9F5E-869575DD9F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D72B67E8-0020-4FEE-A6AB-9A53C782DB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A8911D40-FDD7-4864-AC22-7DA92ADFE7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AD9CAF2-1C8B-42A2-A59F-7EBB8ED2E5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377F1F38-3011-490C-8122-EBC8784248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a:extLst>
            <a:ext uri="{FF2B5EF4-FFF2-40B4-BE49-F238E27FC236}">
              <a16:creationId xmlns:a16="http://schemas.microsoft.com/office/drawing/2014/main" id="{D5521C6E-0E82-4AE0-B200-666FB4B1182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a:extLst>
            <a:ext uri="{FF2B5EF4-FFF2-40B4-BE49-F238E27FC236}">
              <a16:creationId xmlns:a16="http://schemas.microsoft.com/office/drawing/2014/main" id="{9241E88F-8590-439D-A814-E3BFB843112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a:extLst>
            <a:ext uri="{FF2B5EF4-FFF2-40B4-BE49-F238E27FC236}">
              <a16:creationId xmlns:a16="http://schemas.microsoft.com/office/drawing/2014/main" id="{21B4DC29-BA04-4E7D-AC35-1AD9B3E9DD6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a:extLst>
            <a:ext uri="{FF2B5EF4-FFF2-40B4-BE49-F238E27FC236}">
              <a16:creationId xmlns:a16="http://schemas.microsoft.com/office/drawing/2014/main" id="{8DD44400-6E2E-4005-BDE9-8384CF49BEE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a:extLst>
            <a:ext uri="{FF2B5EF4-FFF2-40B4-BE49-F238E27FC236}">
              <a16:creationId xmlns:a16="http://schemas.microsoft.com/office/drawing/2014/main" id="{49F3F744-5BB5-4BE8-B632-A7257A7D3D2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a:extLst>
            <a:ext uri="{FF2B5EF4-FFF2-40B4-BE49-F238E27FC236}">
              <a16:creationId xmlns:a16="http://schemas.microsoft.com/office/drawing/2014/main" id="{2163EB92-CBB9-490C-B2DB-2173AE4D16E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a:extLst>
            <a:ext uri="{FF2B5EF4-FFF2-40B4-BE49-F238E27FC236}">
              <a16:creationId xmlns:a16="http://schemas.microsoft.com/office/drawing/2014/main" id="{53994D93-D29F-4B94-8C96-9C43309E8D7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a:extLst>
            <a:ext uri="{FF2B5EF4-FFF2-40B4-BE49-F238E27FC236}">
              <a16:creationId xmlns:a16="http://schemas.microsoft.com/office/drawing/2014/main" id="{9C0D497D-09EE-4010-8393-50DE14A9620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a:extLst>
            <a:ext uri="{FF2B5EF4-FFF2-40B4-BE49-F238E27FC236}">
              <a16:creationId xmlns:a16="http://schemas.microsoft.com/office/drawing/2014/main" id="{739A58E9-77DE-45FE-A61E-562F79AEA9FC}"/>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81FCB16C-23F4-4DAF-85BA-6BFDC98311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DC547563-815C-4D3E-AA05-9E4168F41D0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E3FB9567-2D72-44D4-9B12-0A62B0DC7A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a:extLst>
            <a:ext uri="{FF2B5EF4-FFF2-40B4-BE49-F238E27FC236}">
              <a16:creationId xmlns:a16="http://schemas.microsoft.com/office/drawing/2014/main" id="{4770A9AE-DF67-4ABC-958C-40261E98FBE1}"/>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5E249B44-5D39-47DE-AD44-2F11D2C40A78}"/>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a:extLst>
            <a:ext uri="{FF2B5EF4-FFF2-40B4-BE49-F238E27FC236}">
              <a16:creationId xmlns:a16="http://schemas.microsoft.com/office/drawing/2014/main" id="{5D2487EC-EDF2-4914-BC15-AFDA367DD59F}"/>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70FA3ABD-DD28-4B25-9E8B-74B4D9F56BCC}"/>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a:extLst>
            <a:ext uri="{FF2B5EF4-FFF2-40B4-BE49-F238E27FC236}">
              <a16:creationId xmlns:a16="http://schemas.microsoft.com/office/drawing/2014/main" id="{06D9BC6D-692F-4F61-98E1-D6A8320920B4}"/>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D31FE766-8FEC-47D3-BEB3-3B6CE9170813}"/>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a:extLst>
            <a:ext uri="{FF2B5EF4-FFF2-40B4-BE49-F238E27FC236}">
              <a16:creationId xmlns:a16="http://schemas.microsoft.com/office/drawing/2014/main" id="{E58ADF13-DEDD-4C0D-82E5-08BDA6963CFB}"/>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a:extLst>
            <a:ext uri="{FF2B5EF4-FFF2-40B4-BE49-F238E27FC236}">
              <a16:creationId xmlns:a16="http://schemas.microsoft.com/office/drawing/2014/main" id="{EFAB5821-703E-4CEA-A582-1C6FC4137835}"/>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150" name="n_1aveValue【体育館・プール】&#10;有形固定資産減価償却率">
          <a:extLst>
            <a:ext uri="{FF2B5EF4-FFF2-40B4-BE49-F238E27FC236}">
              <a16:creationId xmlns:a16="http://schemas.microsoft.com/office/drawing/2014/main" id="{54BA631B-4839-4DEB-84D2-2329C5A2C3E7}"/>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1" name="フローチャート: 判断 150">
          <a:extLst>
            <a:ext uri="{FF2B5EF4-FFF2-40B4-BE49-F238E27FC236}">
              <a16:creationId xmlns:a16="http://schemas.microsoft.com/office/drawing/2014/main" id="{44382B44-EDB7-44A7-A790-C2C66BE35EE2}"/>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152" name="n_2aveValue【体育館・プール】&#10;有形固定資産減価償却率">
          <a:extLst>
            <a:ext uri="{FF2B5EF4-FFF2-40B4-BE49-F238E27FC236}">
              <a16:creationId xmlns:a16="http://schemas.microsoft.com/office/drawing/2014/main" id="{40DD43D1-4135-4729-ACC0-01DE4DDD0F2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967241D-0C3C-4081-A126-5BD902FE1E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F3828C4-1821-4B4C-8935-74A161556D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40649AC8-0DCE-4EAE-8B3B-09D5A99D43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9C97E213-88EB-45A5-9231-3F991D23E9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F45881D-9CD5-4B39-A08C-30DAB4AD82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58" name="楕円 157">
          <a:extLst>
            <a:ext uri="{FF2B5EF4-FFF2-40B4-BE49-F238E27FC236}">
              <a16:creationId xmlns:a16="http://schemas.microsoft.com/office/drawing/2014/main" id="{D146AD33-9657-4AD3-B963-7C642F621A35}"/>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59" name="楕円 158">
          <a:extLst>
            <a:ext uri="{FF2B5EF4-FFF2-40B4-BE49-F238E27FC236}">
              <a16:creationId xmlns:a16="http://schemas.microsoft.com/office/drawing/2014/main" id="{2A28BA6D-AEA5-4F46-B7B7-8F16CABBFB8A}"/>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114300</xdr:rowOff>
    </xdr:to>
    <xdr:cxnSp macro="">
      <xdr:nvCxnSpPr>
        <xdr:cNvPr id="160" name="直線コネクタ 159">
          <a:extLst>
            <a:ext uri="{FF2B5EF4-FFF2-40B4-BE49-F238E27FC236}">
              <a16:creationId xmlns:a16="http://schemas.microsoft.com/office/drawing/2014/main" id="{5DFE9339-42DC-482D-9FB8-76368EB7E197}"/>
            </a:ext>
          </a:extLst>
        </xdr:cNvPr>
        <xdr:cNvCxnSpPr/>
      </xdr:nvCxnSpPr>
      <xdr:spPr>
        <a:xfrm flipV="1">
          <a:off x="2908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61" name="n_1mainValue【体育館・プール】&#10;有形固定資産減価償却率">
          <a:extLst>
            <a:ext uri="{FF2B5EF4-FFF2-40B4-BE49-F238E27FC236}">
              <a16:creationId xmlns:a16="http://schemas.microsoft.com/office/drawing/2014/main" id="{D0AD41C9-2F3C-41AF-9884-06366796872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62" name="n_2mainValue【体育館・プール】&#10;有形固定資産減価償却率">
          <a:extLst>
            <a:ext uri="{FF2B5EF4-FFF2-40B4-BE49-F238E27FC236}">
              <a16:creationId xmlns:a16="http://schemas.microsoft.com/office/drawing/2014/main" id="{AD550846-9C8F-466B-96FD-AD6A1E4ACF4B}"/>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8A83D45F-DEE1-4712-88D2-5D344B772E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C3B34AD9-ED8A-4B7E-B2D4-E6C2BB1FC3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55AF0374-AA38-4F79-AEC2-1553638DC3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74594D-33C1-43D0-A4AD-0600D1C9FD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F8D93BBC-C5A7-4D97-B4CB-78502147A0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6B2A6D70-CD08-4E5C-9CE4-D9AB3597E5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EC4F8D98-1AAF-4591-8D76-F3DB641D65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DE6600A3-B59C-4D4A-B9E2-94AF07E1B1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2F07A4E9-0075-4F65-BBA6-366AE0A0D2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AE3D47E8-D208-47F5-B2DE-E468CBAF2E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7BE61DBC-86BA-4142-B89B-F852F4D6FE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C4B980E5-8929-408F-AA47-1E260616E65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AD5E0C91-9A34-4586-8D34-0A3FE846A0B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3D10ABEC-AEFE-4C66-87AA-518D638F9D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F7B66547-4A30-46DB-8F03-255D89B5D7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2CDDD5D6-18E2-40FD-9C17-42A0959131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553B89C5-45A4-4FC2-ADA6-B5603DEB1C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5A364B8E-E339-4914-96D6-B0028293891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507A7CB2-BEA4-4D56-B9D0-51B2BEFDDC5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F7852EDE-5B74-41EF-9739-53C60F73DD4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F4890A00-3109-4A8B-936A-ABEDA1D541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5B62E2A1-AACA-44A5-B9A0-E484655882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D5FFA6ED-4E6E-4857-BE3A-4B0C80DB8F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a:extLst>
            <a:ext uri="{FF2B5EF4-FFF2-40B4-BE49-F238E27FC236}">
              <a16:creationId xmlns:a16="http://schemas.microsoft.com/office/drawing/2014/main" id="{6D164816-9773-4120-A04E-9BC2BDA17D57}"/>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a:extLst>
            <a:ext uri="{FF2B5EF4-FFF2-40B4-BE49-F238E27FC236}">
              <a16:creationId xmlns:a16="http://schemas.microsoft.com/office/drawing/2014/main" id="{593D5AD2-12EF-40A1-A5A5-C1FB77AA92B6}"/>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a:extLst>
            <a:ext uri="{FF2B5EF4-FFF2-40B4-BE49-F238E27FC236}">
              <a16:creationId xmlns:a16="http://schemas.microsoft.com/office/drawing/2014/main" id="{83EA600C-5B79-4E69-AC99-34DE510C4877}"/>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a:extLst>
            <a:ext uri="{FF2B5EF4-FFF2-40B4-BE49-F238E27FC236}">
              <a16:creationId xmlns:a16="http://schemas.microsoft.com/office/drawing/2014/main" id="{D544CED4-53AF-411B-AB64-66306A9C3F08}"/>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a:extLst>
            <a:ext uri="{FF2B5EF4-FFF2-40B4-BE49-F238E27FC236}">
              <a16:creationId xmlns:a16="http://schemas.microsoft.com/office/drawing/2014/main" id="{131341A7-3604-48FC-9099-CC4F72EA68FE}"/>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91" name="【体育館・プール】&#10;一人当たり面積平均値テキスト">
          <a:extLst>
            <a:ext uri="{FF2B5EF4-FFF2-40B4-BE49-F238E27FC236}">
              <a16:creationId xmlns:a16="http://schemas.microsoft.com/office/drawing/2014/main" id="{245336EC-1C10-4191-95FA-845DA7D41DC6}"/>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a:extLst>
            <a:ext uri="{FF2B5EF4-FFF2-40B4-BE49-F238E27FC236}">
              <a16:creationId xmlns:a16="http://schemas.microsoft.com/office/drawing/2014/main" id="{D03D2360-217C-4BF1-94F3-B8BE36FD2091}"/>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a:extLst>
            <a:ext uri="{FF2B5EF4-FFF2-40B4-BE49-F238E27FC236}">
              <a16:creationId xmlns:a16="http://schemas.microsoft.com/office/drawing/2014/main" id="{651C0019-EE15-4C76-975B-851932BC4D32}"/>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94" name="n_1aveValue【体育館・プール】&#10;一人当たり面積">
          <a:extLst>
            <a:ext uri="{FF2B5EF4-FFF2-40B4-BE49-F238E27FC236}">
              <a16:creationId xmlns:a16="http://schemas.microsoft.com/office/drawing/2014/main" id="{FCA975AE-CA67-4C09-B6E1-1E8885F4E911}"/>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95" name="フローチャート: 判断 194">
          <a:extLst>
            <a:ext uri="{FF2B5EF4-FFF2-40B4-BE49-F238E27FC236}">
              <a16:creationId xmlns:a16="http://schemas.microsoft.com/office/drawing/2014/main" id="{90C694B9-6BD0-4D5E-AB39-514708764189}"/>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96" name="n_2aveValue【体育館・プール】&#10;一人当たり面積">
          <a:extLst>
            <a:ext uri="{FF2B5EF4-FFF2-40B4-BE49-F238E27FC236}">
              <a16:creationId xmlns:a16="http://schemas.microsoft.com/office/drawing/2014/main" id="{B9F9264B-9909-4CE5-B7E8-D2C4F396411B}"/>
            </a:ext>
          </a:extLst>
        </xdr:cNvPr>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6C4FF276-2666-4B68-9B35-91877B3C83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B4DBBEB0-6747-4BC8-8992-582B050CF7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3A6C1389-12B7-4E7B-B343-9EFAF2D939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56F754D0-D931-4CA0-B570-2C63D9BCD8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5A210F6-57AD-41D1-BF3D-0207B2D478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93218</xdr:rowOff>
    </xdr:from>
    <xdr:to>
      <xdr:col>50</xdr:col>
      <xdr:colOff>165100</xdr:colOff>
      <xdr:row>63</xdr:row>
      <xdr:rowOff>23368</xdr:rowOff>
    </xdr:to>
    <xdr:sp macro="" textlink="">
      <xdr:nvSpPr>
        <xdr:cNvPr id="202" name="楕円 201">
          <a:extLst>
            <a:ext uri="{FF2B5EF4-FFF2-40B4-BE49-F238E27FC236}">
              <a16:creationId xmlns:a16="http://schemas.microsoft.com/office/drawing/2014/main" id="{A49437B9-1118-4E58-ABD0-1B8FA7EC9C58}"/>
            </a:ext>
          </a:extLst>
        </xdr:cNvPr>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91694</xdr:rowOff>
    </xdr:from>
    <xdr:to>
      <xdr:col>46</xdr:col>
      <xdr:colOff>38100</xdr:colOff>
      <xdr:row>63</xdr:row>
      <xdr:rowOff>21844</xdr:rowOff>
    </xdr:to>
    <xdr:sp macro="" textlink="">
      <xdr:nvSpPr>
        <xdr:cNvPr id="203" name="楕円 202">
          <a:extLst>
            <a:ext uri="{FF2B5EF4-FFF2-40B4-BE49-F238E27FC236}">
              <a16:creationId xmlns:a16="http://schemas.microsoft.com/office/drawing/2014/main" id="{99285DBF-886F-40F7-A458-0AC7DB77AAEA}"/>
            </a:ext>
          </a:extLst>
        </xdr:cNvPr>
        <xdr:cNvSpPr/>
      </xdr:nvSpPr>
      <xdr:spPr>
        <a:xfrm>
          <a:off x="8699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142494</xdr:rowOff>
    </xdr:from>
    <xdr:to>
      <xdr:col>50</xdr:col>
      <xdr:colOff>114300</xdr:colOff>
      <xdr:row>62</xdr:row>
      <xdr:rowOff>144018</xdr:rowOff>
    </xdr:to>
    <xdr:cxnSp macro="">
      <xdr:nvCxnSpPr>
        <xdr:cNvPr id="204" name="直線コネクタ 203">
          <a:extLst>
            <a:ext uri="{FF2B5EF4-FFF2-40B4-BE49-F238E27FC236}">
              <a16:creationId xmlns:a16="http://schemas.microsoft.com/office/drawing/2014/main" id="{259C6B19-4A49-4DEA-867C-0D5E49DFAE4C}"/>
            </a:ext>
          </a:extLst>
        </xdr:cNvPr>
        <xdr:cNvCxnSpPr/>
      </xdr:nvCxnSpPr>
      <xdr:spPr>
        <a:xfrm>
          <a:off x="8750300" y="107723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14495</xdr:rowOff>
    </xdr:from>
    <xdr:ext cx="469744" cy="259045"/>
    <xdr:sp macro="" textlink="">
      <xdr:nvSpPr>
        <xdr:cNvPr id="205" name="n_1mainValue【体育館・プール】&#10;一人当たり面積">
          <a:extLst>
            <a:ext uri="{FF2B5EF4-FFF2-40B4-BE49-F238E27FC236}">
              <a16:creationId xmlns:a16="http://schemas.microsoft.com/office/drawing/2014/main" id="{1FF7AA80-917B-4A25-9AAE-B7DFE1A6729C}"/>
            </a:ext>
          </a:extLst>
        </xdr:cNvPr>
        <xdr:cNvSpPr txBox="1"/>
      </xdr:nvSpPr>
      <xdr:spPr>
        <a:xfrm>
          <a:off x="93917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12971</xdr:rowOff>
    </xdr:from>
    <xdr:ext cx="469744" cy="259045"/>
    <xdr:sp macro="" textlink="">
      <xdr:nvSpPr>
        <xdr:cNvPr id="206" name="n_2mainValue【体育館・プール】&#10;一人当たり面積">
          <a:extLst>
            <a:ext uri="{FF2B5EF4-FFF2-40B4-BE49-F238E27FC236}">
              <a16:creationId xmlns:a16="http://schemas.microsoft.com/office/drawing/2014/main" id="{48789D83-A6C9-4411-A102-D75C2650AC34}"/>
            </a:ext>
          </a:extLst>
        </xdr:cNvPr>
        <xdr:cNvSpPr txBox="1"/>
      </xdr:nvSpPr>
      <xdr:spPr>
        <a:xfrm>
          <a:off x="85154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C2B7BF2A-CE0A-48CA-A0E2-204926ECFE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D49B2550-0F69-41F1-8C9F-E49CCE64DC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DD8285A8-91B7-4FD7-89D8-F600CE1648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66AC704E-F03C-4CC2-9AD6-596051D317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403A25CA-670F-46A3-9AC9-919F53DCEB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70423F61-9707-4C5B-8234-E0C1C6F733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B9675EFE-E723-4132-BF5A-F89687AC28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7A4B539D-5BA9-40B4-8623-2B7164AA89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A144865-379C-413F-9438-78227505AE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846B1069-0914-46E5-834F-0AA9F2336C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62475297-92F9-4BEC-B2E1-B62CEE9A00C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CCD7C213-4381-45AC-81C7-5F5BB65F585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E75379A5-DF17-4833-B7D0-407B0A2BF61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586395A2-3949-404C-A734-10F31507688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C556ADD6-B86E-4DAB-8DD9-E6B4DEA552D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5BBB8F5A-3D5F-4AC7-BA14-8DF202C1F0A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8A258506-49EF-41EF-AD74-543281BC5B3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FEA9DA9D-7272-48C0-AC28-F885AF4A637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15FE8D8F-6337-46D5-8118-0D94A3D609B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E5C9D1A1-CCF3-4571-BB50-413312B4B2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99D72C0D-8388-4AD5-9027-1AB63AEBA41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19AEF99C-58F8-4B73-957F-55809C7448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a:extLst>
            <a:ext uri="{FF2B5EF4-FFF2-40B4-BE49-F238E27FC236}">
              <a16:creationId xmlns:a16="http://schemas.microsoft.com/office/drawing/2014/main" id="{E24A5D65-B4DA-4169-A4CC-0CC9E2676318}"/>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E4192100-0F64-4EB1-AFE7-CD181A17A284}"/>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a:extLst>
            <a:ext uri="{FF2B5EF4-FFF2-40B4-BE49-F238E27FC236}">
              <a16:creationId xmlns:a16="http://schemas.microsoft.com/office/drawing/2014/main" id="{082604A8-405F-4A26-9764-C33357C55F08}"/>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a:extLst>
            <a:ext uri="{FF2B5EF4-FFF2-40B4-BE49-F238E27FC236}">
              <a16:creationId xmlns:a16="http://schemas.microsoft.com/office/drawing/2014/main" id="{71045FBD-FF54-4991-BECF-B2BEB28FEE6A}"/>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a:extLst>
            <a:ext uri="{FF2B5EF4-FFF2-40B4-BE49-F238E27FC236}">
              <a16:creationId xmlns:a16="http://schemas.microsoft.com/office/drawing/2014/main" id="{B823361C-BD59-42EA-A103-78635D654537}"/>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E5A5E8EF-373F-45B6-86C1-770BE358A7C7}"/>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a:extLst>
            <a:ext uri="{FF2B5EF4-FFF2-40B4-BE49-F238E27FC236}">
              <a16:creationId xmlns:a16="http://schemas.microsoft.com/office/drawing/2014/main" id="{F451188A-76EC-4201-B516-B55829AA809B}"/>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a:extLst>
            <a:ext uri="{FF2B5EF4-FFF2-40B4-BE49-F238E27FC236}">
              <a16:creationId xmlns:a16="http://schemas.microsoft.com/office/drawing/2014/main" id="{A56FCFBF-C9F6-4755-B475-036BCD5B8308}"/>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237" name="n_1aveValue【福祉施設】&#10;有形固定資産減価償却率">
          <a:extLst>
            <a:ext uri="{FF2B5EF4-FFF2-40B4-BE49-F238E27FC236}">
              <a16:creationId xmlns:a16="http://schemas.microsoft.com/office/drawing/2014/main" id="{B9137501-0DD4-4F9E-828D-22C9128B8B76}"/>
            </a:ext>
          </a:extLst>
        </xdr:cNvPr>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38" name="フローチャート: 判断 237">
          <a:extLst>
            <a:ext uri="{FF2B5EF4-FFF2-40B4-BE49-F238E27FC236}">
              <a16:creationId xmlns:a16="http://schemas.microsoft.com/office/drawing/2014/main" id="{D67FB1D7-DA81-47D8-8372-0A9AEDA73D0B}"/>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239" name="n_2aveValue【福祉施設】&#10;有形固定資産減価償却率">
          <a:extLst>
            <a:ext uri="{FF2B5EF4-FFF2-40B4-BE49-F238E27FC236}">
              <a16:creationId xmlns:a16="http://schemas.microsoft.com/office/drawing/2014/main" id="{28F676F1-B8B5-4246-9BC9-ACFAB1F1C13C}"/>
            </a:ext>
          </a:extLst>
        </xdr:cNvPr>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33A531C-3FC9-46BD-9E18-008AF92EE3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B654DF7-A3F5-457B-B7FB-B1AECC9485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4A88483D-7031-4A66-916A-3676B4FF3E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5F4BB43-69C4-4865-A729-98061E1EB9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CEDD498E-E886-457A-81D1-36673859FF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45" name="楕円 244">
          <a:extLst>
            <a:ext uri="{FF2B5EF4-FFF2-40B4-BE49-F238E27FC236}">
              <a16:creationId xmlns:a16="http://schemas.microsoft.com/office/drawing/2014/main" id="{696030BA-255E-42AF-8E1C-EBA1945D685F}"/>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6" name="楕円 245">
          <a:extLst>
            <a:ext uri="{FF2B5EF4-FFF2-40B4-BE49-F238E27FC236}">
              <a16:creationId xmlns:a16="http://schemas.microsoft.com/office/drawing/2014/main" id="{085ED75C-29A9-48BD-8806-89CE3BDE455C}"/>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95250</xdr:rowOff>
    </xdr:to>
    <xdr:cxnSp macro="">
      <xdr:nvCxnSpPr>
        <xdr:cNvPr id="247" name="直線コネクタ 246">
          <a:extLst>
            <a:ext uri="{FF2B5EF4-FFF2-40B4-BE49-F238E27FC236}">
              <a16:creationId xmlns:a16="http://schemas.microsoft.com/office/drawing/2014/main" id="{55190D2D-6A3B-494B-82BF-122EAB2C2D5F}"/>
            </a:ext>
          </a:extLst>
        </xdr:cNvPr>
        <xdr:cNvCxnSpPr/>
      </xdr:nvCxnSpPr>
      <xdr:spPr>
        <a:xfrm flipV="1">
          <a:off x="2908300" y="1427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248" name="n_1mainValue【福祉施設】&#10;有形固定資産減価償却率">
          <a:extLst>
            <a:ext uri="{FF2B5EF4-FFF2-40B4-BE49-F238E27FC236}">
              <a16:creationId xmlns:a16="http://schemas.microsoft.com/office/drawing/2014/main" id="{6A4EE3B4-0C71-46FA-84EA-BB54256396BB}"/>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49" name="n_2mainValue【福祉施設】&#10;有形固定資産減価償却率">
          <a:extLst>
            <a:ext uri="{FF2B5EF4-FFF2-40B4-BE49-F238E27FC236}">
              <a16:creationId xmlns:a16="http://schemas.microsoft.com/office/drawing/2014/main" id="{FC4543C5-19E7-48B4-894F-8AB7316CCE69}"/>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2054F8B1-2EDC-4C7E-A5B5-EB489627F7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C33E529E-9B81-4855-823C-0BD6BC8C09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4D12E26D-4591-4098-A3DE-2920759706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3854E21C-E3B2-4E14-A3FB-C7CCF0FB18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C9BB8BCF-3918-4B94-8A51-804FA79ADA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6EEF504-E592-475E-A97E-FF5A3168C3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DF2FB5DB-D5F4-43FD-95F6-F107F9926E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114A12B7-5CEA-4506-81B6-3D75B6F738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90553D6A-0ECD-4937-9E9E-A864BDC8E1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85D281F0-9B75-422C-B422-051EF63A4F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a:extLst>
            <a:ext uri="{FF2B5EF4-FFF2-40B4-BE49-F238E27FC236}">
              <a16:creationId xmlns:a16="http://schemas.microsoft.com/office/drawing/2014/main" id="{BC6660AD-5423-4293-A8C1-DD7D5CB1C5D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61432C49-E436-47CF-9061-ED2225B628A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a:extLst>
            <a:ext uri="{FF2B5EF4-FFF2-40B4-BE49-F238E27FC236}">
              <a16:creationId xmlns:a16="http://schemas.microsoft.com/office/drawing/2014/main" id="{3D7857EF-9C93-4176-98F6-E6A201EA7A9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a:extLst>
            <a:ext uri="{FF2B5EF4-FFF2-40B4-BE49-F238E27FC236}">
              <a16:creationId xmlns:a16="http://schemas.microsoft.com/office/drawing/2014/main" id="{D2EC612D-1E45-49EE-94DC-2DC5649ACE9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a:extLst>
            <a:ext uri="{FF2B5EF4-FFF2-40B4-BE49-F238E27FC236}">
              <a16:creationId xmlns:a16="http://schemas.microsoft.com/office/drawing/2014/main" id="{B479742C-49CF-4397-BAAD-8E61AEC08C5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a:extLst>
            <a:ext uri="{FF2B5EF4-FFF2-40B4-BE49-F238E27FC236}">
              <a16:creationId xmlns:a16="http://schemas.microsoft.com/office/drawing/2014/main" id="{6D281566-A5A0-421A-B437-D0A2DA183E6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a:extLst>
            <a:ext uri="{FF2B5EF4-FFF2-40B4-BE49-F238E27FC236}">
              <a16:creationId xmlns:a16="http://schemas.microsoft.com/office/drawing/2014/main" id="{F31F2966-9371-4DEB-AAEE-7A2D1C966AF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a:extLst>
            <a:ext uri="{FF2B5EF4-FFF2-40B4-BE49-F238E27FC236}">
              <a16:creationId xmlns:a16="http://schemas.microsoft.com/office/drawing/2014/main" id="{DCC8DFBD-4AEA-4C84-9194-8F86268309C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a:extLst>
            <a:ext uri="{FF2B5EF4-FFF2-40B4-BE49-F238E27FC236}">
              <a16:creationId xmlns:a16="http://schemas.microsoft.com/office/drawing/2014/main" id="{3748CFC3-C90E-4CF7-BB66-5BF0BCC87DE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a:extLst>
            <a:ext uri="{FF2B5EF4-FFF2-40B4-BE49-F238E27FC236}">
              <a16:creationId xmlns:a16="http://schemas.microsoft.com/office/drawing/2014/main" id="{5DB86D52-BFD3-4330-9594-20FF69F43ED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a:extLst>
            <a:ext uri="{FF2B5EF4-FFF2-40B4-BE49-F238E27FC236}">
              <a16:creationId xmlns:a16="http://schemas.microsoft.com/office/drawing/2014/main" id="{F6325D4C-FA64-45B4-86FD-6EC025CEA4B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a:extLst>
            <a:ext uri="{FF2B5EF4-FFF2-40B4-BE49-F238E27FC236}">
              <a16:creationId xmlns:a16="http://schemas.microsoft.com/office/drawing/2014/main" id="{CB023F84-780A-490C-AF29-0EB2C6CFDDA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302DBBD4-3111-461C-B82C-459481E3C2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F0B47CE7-9AC3-4F12-AED6-C1C5E996CF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E25CA3D-6D4B-4A6B-A692-72437F6501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5" name="直線コネクタ 274">
          <a:extLst>
            <a:ext uri="{FF2B5EF4-FFF2-40B4-BE49-F238E27FC236}">
              <a16:creationId xmlns:a16="http://schemas.microsoft.com/office/drawing/2014/main" id="{74A13A72-D258-4F76-B963-9DAA440068A4}"/>
            </a:ext>
          </a:extLst>
        </xdr:cNvPr>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6" name="【福祉施設】&#10;一人当たり面積最小値テキスト">
          <a:extLst>
            <a:ext uri="{FF2B5EF4-FFF2-40B4-BE49-F238E27FC236}">
              <a16:creationId xmlns:a16="http://schemas.microsoft.com/office/drawing/2014/main" id="{781FB320-CC14-4A8D-A6FF-A255BAD002A6}"/>
            </a:ext>
          </a:extLst>
        </xdr:cNvPr>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7" name="直線コネクタ 276">
          <a:extLst>
            <a:ext uri="{FF2B5EF4-FFF2-40B4-BE49-F238E27FC236}">
              <a16:creationId xmlns:a16="http://schemas.microsoft.com/office/drawing/2014/main" id="{29100C33-9E1C-4C75-9899-A6753501967D}"/>
            </a:ext>
          </a:extLst>
        </xdr:cNvPr>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8" name="【福祉施設】&#10;一人当たり面積最大値テキスト">
          <a:extLst>
            <a:ext uri="{FF2B5EF4-FFF2-40B4-BE49-F238E27FC236}">
              <a16:creationId xmlns:a16="http://schemas.microsoft.com/office/drawing/2014/main" id="{3042817A-1556-4B9A-A3D1-25E0995BAB4C}"/>
            </a:ext>
          </a:extLst>
        </xdr:cNvPr>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9" name="直線コネクタ 278">
          <a:extLst>
            <a:ext uri="{FF2B5EF4-FFF2-40B4-BE49-F238E27FC236}">
              <a16:creationId xmlns:a16="http://schemas.microsoft.com/office/drawing/2014/main" id="{D292A9F4-E992-48F3-B940-049C781E22CF}"/>
            </a:ext>
          </a:extLst>
        </xdr:cNvPr>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0" name="【福祉施設】&#10;一人当たり面積平均値テキスト">
          <a:extLst>
            <a:ext uri="{FF2B5EF4-FFF2-40B4-BE49-F238E27FC236}">
              <a16:creationId xmlns:a16="http://schemas.microsoft.com/office/drawing/2014/main" id="{ABEB9589-F96B-4DF6-86A8-4D5BA2001121}"/>
            </a:ext>
          </a:extLst>
        </xdr:cNvPr>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1" name="フローチャート: 判断 280">
          <a:extLst>
            <a:ext uri="{FF2B5EF4-FFF2-40B4-BE49-F238E27FC236}">
              <a16:creationId xmlns:a16="http://schemas.microsoft.com/office/drawing/2014/main" id="{696BD8F4-0543-4B03-B1E3-2CD4541DFF16}"/>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82" name="フローチャート: 判断 281">
          <a:extLst>
            <a:ext uri="{FF2B5EF4-FFF2-40B4-BE49-F238E27FC236}">
              <a16:creationId xmlns:a16="http://schemas.microsoft.com/office/drawing/2014/main" id="{561D6603-975F-4CAA-A89C-648D4E03F575}"/>
            </a:ext>
          </a:extLst>
        </xdr:cNvPr>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83" name="n_1aveValue【福祉施設】&#10;一人当たり面積">
          <a:extLst>
            <a:ext uri="{FF2B5EF4-FFF2-40B4-BE49-F238E27FC236}">
              <a16:creationId xmlns:a16="http://schemas.microsoft.com/office/drawing/2014/main" id="{9E8263E5-1E02-4FDF-8599-E2A1E7E6A29E}"/>
            </a:ext>
          </a:extLst>
        </xdr:cNvPr>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84" name="フローチャート: 判断 283">
          <a:extLst>
            <a:ext uri="{FF2B5EF4-FFF2-40B4-BE49-F238E27FC236}">
              <a16:creationId xmlns:a16="http://schemas.microsoft.com/office/drawing/2014/main" id="{891B71C7-16E3-4F0D-B5C8-F8AA3067F2DA}"/>
            </a:ext>
          </a:extLst>
        </xdr:cNvPr>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85" name="n_2aveValue【福祉施設】&#10;一人当たり面積">
          <a:extLst>
            <a:ext uri="{FF2B5EF4-FFF2-40B4-BE49-F238E27FC236}">
              <a16:creationId xmlns:a16="http://schemas.microsoft.com/office/drawing/2014/main" id="{9F669DF8-D150-463A-95DE-99C1A6728247}"/>
            </a:ext>
          </a:extLst>
        </xdr:cNvPr>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3CE6A05-19D6-4170-935E-D71A46E4BD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1F2F02B-38B1-4E39-88DB-93527ABE90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BE8162C-9966-4E73-8B2A-AD46C914DE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EB13A71-C558-4187-8404-6ED102FFAE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D42E59C-34B9-4B2A-AF84-D659F6A845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160382</xdr:rowOff>
    </xdr:from>
    <xdr:to>
      <xdr:col>50</xdr:col>
      <xdr:colOff>165100</xdr:colOff>
      <xdr:row>86</xdr:row>
      <xdr:rowOff>90532</xdr:rowOff>
    </xdr:to>
    <xdr:sp macro="" textlink="">
      <xdr:nvSpPr>
        <xdr:cNvPr id="291" name="楕円 290">
          <a:extLst>
            <a:ext uri="{FF2B5EF4-FFF2-40B4-BE49-F238E27FC236}">
              <a16:creationId xmlns:a16="http://schemas.microsoft.com/office/drawing/2014/main" id="{2038F75C-B8D7-446C-8B38-6F5378554BCD}"/>
            </a:ext>
          </a:extLst>
        </xdr:cNvPr>
        <xdr:cNvSpPr/>
      </xdr:nvSpPr>
      <xdr:spPr>
        <a:xfrm>
          <a:off x="9588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160382</xdr:rowOff>
    </xdr:from>
    <xdr:to>
      <xdr:col>46</xdr:col>
      <xdr:colOff>38100</xdr:colOff>
      <xdr:row>86</xdr:row>
      <xdr:rowOff>90532</xdr:rowOff>
    </xdr:to>
    <xdr:sp macro="" textlink="">
      <xdr:nvSpPr>
        <xdr:cNvPr id="292" name="楕円 291">
          <a:extLst>
            <a:ext uri="{FF2B5EF4-FFF2-40B4-BE49-F238E27FC236}">
              <a16:creationId xmlns:a16="http://schemas.microsoft.com/office/drawing/2014/main" id="{3750F4CE-DEFA-41D1-A3AB-256B90E0E668}"/>
            </a:ext>
          </a:extLst>
        </xdr:cNvPr>
        <xdr:cNvSpPr/>
      </xdr:nvSpPr>
      <xdr:spPr>
        <a:xfrm>
          <a:off x="8699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39732</xdr:rowOff>
    </xdr:to>
    <xdr:cxnSp macro="">
      <xdr:nvCxnSpPr>
        <xdr:cNvPr id="293" name="直線コネクタ 292">
          <a:extLst>
            <a:ext uri="{FF2B5EF4-FFF2-40B4-BE49-F238E27FC236}">
              <a16:creationId xmlns:a16="http://schemas.microsoft.com/office/drawing/2014/main" id="{DCE22AEF-5BF2-4FB7-AA83-C567FD220663}"/>
            </a:ext>
          </a:extLst>
        </xdr:cNvPr>
        <xdr:cNvCxnSpPr/>
      </xdr:nvCxnSpPr>
      <xdr:spPr>
        <a:xfrm>
          <a:off x="8750300" y="1478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81659</xdr:rowOff>
    </xdr:from>
    <xdr:ext cx="469744" cy="259045"/>
    <xdr:sp macro="" textlink="">
      <xdr:nvSpPr>
        <xdr:cNvPr id="294" name="n_1mainValue【福祉施設】&#10;一人当たり面積">
          <a:extLst>
            <a:ext uri="{FF2B5EF4-FFF2-40B4-BE49-F238E27FC236}">
              <a16:creationId xmlns:a16="http://schemas.microsoft.com/office/drawing/2014/main" id="{B9D29244-C3B2-453F-8E31-0755B9959D5C}"/>
            </a:ext>
          </a:extLst>
        </xdr:cNvPr>
        <xdr:cNvSpPr txBox="1"/>
      </xdr:nvSpPr>
      <xdr:spPr>
        <a:xfrm>
          <a:off x="93917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81659</xdr:rowOff>
    </xdr:from>
    <xdr:ext cx="469744" cy="259045"/>
    <xdr:sp macro="" textlink="">
      <xdr:nvSpPr>
        <xdr:cNvPr id="295" name="n_2mainValue【福祉施設】&#10;一人当たり面積">
          <a:extLst>
            <a:ext uri="{FF2B5EF4-FFF2-40B4-BE49-F238E27FC236}">
              <a16:creationId xmlns:a16="http://schemas.microsoft.com/office/drawing/2014/main" id="{859FF248-2CD5-445A-9791-0DBB16464EA4}"/>
            </a:ext>
          </a:extLst>
        </xdr:cNvPr>
        <xdr:cNvSpPr txBox="1"/>
      </xdr:nvSpPr>
      <xdr:spPr>
        <a:xfrm>
          <a:off x="8515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69F05D33-32AA-4E39-9878-0061ADEA05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775FE72F-FAF6-4269-8578-CFC805AA90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8844991-5984-409A-822F-6E9F124E35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930B406C-B55B-4ABF-83BA-6FB08F44A4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BCBA31E5-5A1A-4336-B80B-CB31449C55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FBBEA196-7971-4FD5-B8B0-3DEC2625CA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CB89FCAB-8C1B-4330-83FF-52B38E4A45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ADBBC6B5-D7B6-41AB-9271-A3A2FC0B19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FBD656AA-0CEA-4AA4-B96D-85F36AFE7C1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891C647B-6B41-425E-861E-91A40E1557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6" name="テキスト ボックス 305">
          <a:extLst>
            <a:ext uri="{FF2B5EF4-FFF2-40B4-BE49-F238E27FC236}">
              <a16:creationId xmlns:a16="http://schemas.microsoft.com/office/drawing/2014/main" id="{400C5E7A-E933-46F1-AB6C-F409D0C11B0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a:extLst>
            <a:ext uri="{FF2B5EF4-FFF2-40B4-BE49-F238E27FC236}">
              <a16:creationId xmlns:a16="http://schemas.microsoft.com/office/drawing/2014/main" id="{6D83B40D-4DBB-4B12-B713-7EDD1196B0E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a:extLst>
            <a:ext uri="{FF2B5EF4-FFF2-40B4-BE49-F238E27FC236}">
              <a16:creationId xmlns:a16="http://schemas.microsoft.com/office/drawing/2014/main" id="{D98E4020-F464-4859-BC47-E7C9D20183FA}"/>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a:extLst>
            <a:ext uri="{FF2B5EF4-FFF2-40B4-BE49-F238E27FC236}">
              <a16:creationId xmlns:a16="http://schemas.microsoft.com/office/drawing/2014/main" id="{CB5089F1-A3A8-4737-9BB1-26AEFF158F0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a:extLst>
            <a:ext uri="{FF2B5EF4-FFF2-40B4-BE49-F238E27FC236}">
              <a16:creationId xmlns:a16="http://schemas.microsoft.com/office/drawing/2014/main" id="{22AE73BA-0553-4884-9754-D1AC1761888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a:extLst>
            <a:ext uri="{FF2B5EF4-FFF2-40B4-BE49-F238E27FC236}">
              <a16:creationId xmlns:a16="http://schemas.microsoft.com/office/drawing/2014/main" id="{9B49C51E-026A-4D6E-ACEF-BE42F1D486E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a:extLst>
            <a:ext uri="{FF2B5EF4-FFF2-40B4-BE49-F238E27FC236}">
              <a16:creationId xmlns:a16="http://schemas.microsoft.com/office/drawing/2014/main" id="{CBB88BBC-C466-40BF-8E8F-1B490523F77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a:extLst>
            <a:ext uri="{FF2B5EF4-FFF2-40B4-BE49-F238E27FC236}">
              <a16:creationId xmlns:a16="http://schemas.microsoft.com/office/drawing/2014/main" id="{5E1A10DF-BC47-490A-87A5-47B43824091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4" name="テキスト ボックス 313">
          <a:extLst>
            <a:ext uri="{FF2B5EF4-FFF2-40B4-BE49-F238E27FC236}">
              <a16:creationId xmlns:a16="http://schemas.microsoft.com/office/drawing/2014/main" id="{0801E84E-A1D2-4998-86B2-8593D288C55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5DD8ED86-4372-4A5C-BFA3-21AAAAF546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88DE145E-8B2B-4EAA-97DE-40CA8054010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BFD14EBC-DDE5-4122-8C5B-53AC53DDF8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18" name="直線コネクタ 317">
          <a:extLst>
            <a:ext uri="{FF2B5EF4-FFF2-40B4-BE49-F238E27FC236}">
              <a16:creationId xmlns:a16="http://schemas.microsoft.com/office/drawing/2014/main" id="{1F6F6F2B-E5E1-4DC8-9B40-C50FE071332A}"/>
            </a:ext>
          </a:extLst>
        </xdr:cNvPr>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EEC70864-6A8F-4DFC-AE4F-84BCCB310FED}"/>
            </a:ext>
          </a:extLst>
        </xdr:cNvPr>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20" name="直線コネクタ 319">
          <a:extLst>
            <a:ext uri="{FF2B5EF4-FFF2-40B4-BE49-F238E27FC236}">
              <a16:creationId xmlns:a16="http://schemas.microsoft.com/office/drawing/2014/main" id="{2B3FA3A7-6BA0-4F9B-BCBB-8012E256116E}"/>
            </a:ext>
          </a:extLst>
        </xdr:cNvPr>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12712CE8-45EC-4AF2-B81C-48F8FD1BD809}"/>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2" name="直線コネクタ 321">
          <a:extLst>
            <a:ext uri="{FF2B5EF4-FFF2-40B4-BE49-F238E27FC236}">
              <a16:creationId xmlns:a16="http://schemas.microsoft.com/office/drawing/2014/main" id="{ADC94FB2-C676-42BE-B64C-EEC1BD57179D}"/>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F209304C-E407-4B6F-947F-400F2EED764F}"/>
            </a:ext>
          </a:extLst>
        </xdr:cNvPr>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24" name="フローチャート: 判断 323">
          <a:extLst>
            <a:ext uri="{FF2B5EF4-FFF2-40B4-BE49-F238E27FC236}">
              <a16:creationId xmlns:a16="http://schemas.microsoft.com/office/drawing/2014/main" id="{BD48786C-0E5C-4390-B369-A84CB66756EE}"/>
            </a:ext>
          </a:extLst>
        </xdr:cNvPr>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25" name="フローチャート: 判断 324">
          <a:extLst>
            <a:ext uri="{FF2B5EF4-FFF2-40B4-BE49-F238E27FC236}">
              <a16:creationId xmlns:a16="http://schemas.microsoft.com/office/drawing/2014/main" id="{3FF3AD7C-477F-482E-922A-18A16FD2B6E0}"/>
            </a:ext>
          </a:extLst>
        </xdr:cNvPr>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326" name="n_1aveValue【市民会館】&#10;有形固定資産減価償却率">
          <a:extLst>
            <a:ext uri="{FF2B5EF4-FFF2-40B4-BE49-F238E27FC236}">
              <a16:creationId xmlns:a16="http://schemas.microsoft.com/office/drawing/2014/main" id="{6849F3EC-6105-405C-BEFF-D76C8A7E48AB}"/>
            </a:ext>
          </a:extLst>
        </xdr:cNvPr>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27" name="フローチャート: 判断 326">
          <a:extLst>
            <a:ext uri="{FF2B5EF4-FFF2-40B4-BE49-F238E27FC236}">
              <a16:creationId xmlns:a16="http://schemas.microsoft.com/office/drawing/2014/main" id="{B68172F0-D71A-44CD-BDDD-2DED1993EC00}"/>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328" name="n_2aveValue【市民会館】&#10;有形固定資産減価償却率">
          <a:extLst>
            <a:ext uri="{FF2B5EF4-FFF2-40B4-BE49-F238E27FC236}">
              <a16:creationId xmlns:a16="http://schemas.microsoft.com/office/drawing/2014/main" id="{63667F41-5507-497A-AA43-4FB61A46A85F}"/>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43A735A0-2BF1-4AC2-BA74-E0EC3B8A498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9E45B639-772B-475F-977D-01FEFD68564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7CDCDFC1-21D7-4F9E-A306-69BEA9868F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7A02722F-776A-4945-B695-958C6A0A88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70EB9A94-9F89-4832-A504-7636DD81E16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57404</xdr:rowOff>
    </xdr:from>
    <xdr:to>
      <xdr:col>20</xdr:col>
      <xdr:colOff>38100</xdr:colOff>
      <xdr:row>106</xdr:row>
      <xdr:rowOff>159004</xdr:rowOff>
    </xdr:to>
    <xdr:sp macro="" textlink="">
      <xdr:nvSpPr>
        <xdr:cNvPr id="334" name="楕円 333">
          <a:extLst>
            <a:ext uri="{FF2B5EF4-FFF2-40B4-BE49-F238E27FC236}">
              <a16:creationId xmlns:a16="http://schemas.microsoft.com/office/drawing/2014/main" id="{96047F91-91C5-4123-AC69-2DEA9B266BCA}"/>
            </a:ext>
          </a:extLst>
        </xdr:cNvPr>
        <xdr:cNvSpPr/>
      </xdr:nvSpPr>
      <xdr:spPr>
        <a:xfrm>
          <a:off x="3746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87122</xdr:rowOff>
    </xdr:from>
    <xdr:to>
      <xdr:col>15</xdr:col>
      <xdr:colOff>101600</xdr:colOff>
      <xdr:row>107</xdr:row>
      <xdr:rowOff>17272</xdr:rowOff>
    </xdr:to>
    <xdr:sp macro="" textlink="">
      <xdr:nvSpPr>
        <xdr:cNvPr id="335" name="楕円 334">
          <a:extLst>
            <a:ext uri="{FF2B5EF4-FFF2-40B4-BE49-F238E27FC236}">
              <a16:creationId xmlns:a16="http://schemas.microsoft.com/office/drawing/2014/main" id="{35D9CCCC-E5BC-4552-BF94-BEE593880787}"/>
            </a:ext>
          </a:extLst>
        </xdr:cNvPr>
        <xdr:cNvSpPr/>
      </xdr:nvSpPr>
      <xdr:spPr>
        <a:xfrm>
          <a:off x="2857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108204</xdr:rowOff>
    </xdr:from>
    <xdr:to>
      <xdr:col>19</xdr:col>
      <xdr:colOff>177800</xdr:colOff>
      <xdr:row>106</xdr:row>
      <xdr:rowOff>137922</xdr:rowOff>
    </xdr:to>
    <xdr:cxnSp macro="">
      <xdr:nvCxnSpPr>
        <xdr:cNvPr id="336" name="直線コネクタ 335">
          <a:extLst>
            <a:ext uri="{FF2B5EF4-FFF2-40B4-BE49-F238E27FC236}">
              <a16:creationId xmlns:a16="http://schemas.microsoft.com/office/drawing/2014/main" id="{0AA103CD-457F-4956-8AC0-343DC80AC0E2}"/>
            </a:ext>
          </a:extLst>
        </xdr:cNvPr>
        <xdr:cNvCxnSpPr/>
      </xdr:nvCxnSpPr>
      <xdr:spPr>
        <a:xfrm flipV="1">
          <a:off x="2908300" y="182819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150131</xdr:rowOff>
    </xdr:from>
    <xdr:ext cx="405111" cy="259045"/>
    <xdr:sp macro="" textlink="">
      <xdr:nvSpPr>
        <xdr:cNvPr id="337" name="n_1mainValue【市民会館】&#10;有形固定資産減価償却率">
          <a:extLst>
            <a:ext uri="{FF2B5EF4-FFF2-40B4-BE49-F238E27FC236}">
              <a16:creationId xmlns:a16="http://schemas.microsoft.com/office/drawing/2014/main" id="{A9F985FB-80AA-42A6-9F6B-FC465B9EDC58}"/>
            </a:ext>
          </a:extLst>
        </xdr:cNvPr>
        <xdr:cNvSpPr txBox="1"/>
      </xdr:nvSpPr>
      <xdr:spPr>
        <a:xfrm>
          <a:off x="35820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8399</xdr:rowOff>
    </xdr:from>
    <xdr:ext cx="405111" cy="259045"/>
    <xdr:sp macro="" textlink="">
      <xdr:nvSpPr>
        <xdr:cNvPr id="338" name="n_2mainValue【市民会館】&#10;有形固定資産減価償却率">
          <a:extLst>
            <a:ext uri="{FF2B5EF4-FFF2-40B4-BE49-F238E27FC236}">
              <a16:creationId xmlns:a16="http://schemas.microsoft.com/office/drawing/2014/main" id="{4D35CC65-D998-498E-A535-131E56A51A04}"/>
            </a:ext>
          </a:extLst>
        </xdr:cNvPr>
        <xdr:cNvSpPr txBox="1"/>
      </xdr:nvSpPr>
      <xdr:spPr>
        <a:xfrm>
          <a:off x="2705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2500B54B-FC66-4C1A-A758-3FB09CD42D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3AB94804-1F64-4490-B485-50A7E7537F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1C30E8DC-6B8E-4575-ADEE-9FFCB03ECF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ACFA8AB8-A8D2-47B9-89B4-E48E032F55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DBDCBE28-66B3-4862-B597-6BB1AE6CF7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41F6E56D-B20C-40D6-AA58-10A5AEB376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E9983024-9A03-4A24-9434-3EEF44E83E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ACE01A8E-3AC1-48DD-9888-3806EEAE281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B5EB0D99-80ED-4875-A967-72335EE2CD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A4B7B2B-130F-4AEB-BB41-6D26DDA419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001DE9DD-6CFF-451C-9408-98EE1EB5338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A4641A09-9139-463E-86CB-D5C2CE7F60B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0F2652A5-3DA6-444A-944F-75C91EABF96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19FCADB4-F966-426C-B17C-9BAE2463D5A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4351EFF8-4052-4059-BAB9-292CE5C1E08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CFE5DF00-CEC2-407D-88AA-2F690585FCE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C25D66AB-901D-4A1C-822A-1F83C4875C1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9D0B58F1-7B5C-472A-AF0B-0798469F87E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97F4524B-E1E8-4CE5-83D0-DFD29C443EF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8D6366F2-C750-488E-9A16-7B8A4442FE1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62FA2379-EAC6-4382-88B7-A311D1D577D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B4B02C10-2744-4ECE-8DE8-FCA27C7D341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CDEB2552-E223-456D-B382-BAB6D379DF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CA2E60E4-F6ED-49B9-AC31-0108628572B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31DDB6BC-72FF-4563-8B59-825BF1C453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64" name="直線コネクタ 363">
          <a:extLst>
            <a:ext uri="{FF2B5EF4-FFF2-40B4-BE49-F238E27FC236}">
              <a16:creationId xmlns:a16="http://schemas.microsoft.com/office/drawing/2014/main" id="{A434C1E9-292F-4406-A9F5-B2B806B4DD48}"/>
            </a:ext>
          </a:extLst>
        </xdr:cNvPr>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5" name="【市民会館】&#10;一人当たり面積最小値テキスト">
          <a:extLst>
            <a:ext uri="{FF2B5EF4-FFF2-40B4-BE49-F238E27FC236}">
              <a16:creationId xmlns:a16="http://schemas.microsoft.com/office/drawing/2014/main" id="{4CF74C57-276B-48B8-AD21-F3A7CA1EC551}"/>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6" name="直線コネクタ 365">
          <a:extLst>
            <a:ext uri="{FF2B5EF4-FFF2-40B4-BE49-F238E27FC236}">
              <a16:creationId xmlns:a16="http://schemas.microsoft.com/office/drawing/2014/main" id="{88101441-E13C-4A06-9975-681C0D474632}"/>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7" name="【市民会館】&#10;一人当たり面積最大値テキスト">
          <a:extLst>
            <a:ext uri="{FF2B5EF4-FFF2-40B4-BE49-F238E27FC236}">
              <a16:creationId xmlns:a16="http://schemas.microsoft.com/office/drawing/2014/main" id="{601D4C31-1B44-45B1-A9D9-695E4A42733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8" name="直線コネクタ 367">
          <a:extLst>
            <a:ext uri="{FF2B5EF4-FFF2-40B4-BE49-F238E27FC236}">
              <a16:creationId xmlns:a16="http://schemas.microsoft.com/office/drawing/2014/main" id="{9B5775BE-375C-4805-BC49-E603272682CE}"/>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69" name="【市民会館】&#10;一人当たり面積平均値テキスト">
          <a:extLst>
            <a:ext uri="{FF2B5EF4-FFF2-40B4-BE49-F238E27FC236}">
              <a16:creationId xmlns:a16="http://schemas.microsoft.com/office/drawing/2014/main" id="{4D7F7C85-4200-4AAE-9CB3-25C2E71B7726}"/>
            </a:ext>
          </a:extLst>
        </xdr:cNvPr>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70" name="フローチャート: 判断 369">
          <a:extLst>
            <a:ext uri="{FF2B5EF4-FFF2-40B4-BE49-F238E27FC236}">
              <a16:creationId xmlns:a16="http://schemas.microsoft.com/office/drawing/2014/main" id="{0402BECA-C6A9-48BF-BA4F-843F3CB6667B}"/>
            </a:ext>
          </a:extLst>
        </xdr:cNvPr>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71" name="フローチャート: 判断 370">
          <a:extLst>
            <a:ext uri="{FF2B5EF4-FFF2-40B4-BE49-F238E27FC236}">
              <a16:creationId xmlns:a16="http://schemas.microsoft.com/office/drawing/2014/main" id="{C01080B9-3FA4-493B-B50D-2D3CF7A301A2}"/>
            </a:ext>
          </a:extLst>
        </xdr:cNvPr>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372" name="n_1aveValue【市民会館】&#10;一人当たり面積">
          <a:extLst>
            <a:ext uri="{FF2B5EF4-FFF2-40B4-BE49-F238E27FC236}">
              <a16:creationId xmlns:a16="http://schemas.microsoft.com/office/drawing/2014/main" id="{51E72110-8859-4AE1-AFC9-A16FF7142BE9}"/>
            </a:ext>
          </a:extLst>
        </xdr:cNvPr>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73" name="フローチャート: 判断 372">
          <a:extLst>
            <a:ext uri="{FF2B5EF4-FFF2-40B4-BE49-F238E27FC236}">
              <a16:creationId xmlns:a16="http://schemas.microsoft.com/office/drawing/2014/main" id="{873D6557-E343-4215-9A20-3E74649F445B}"/>
            </a:ext>
          </a:extLst>
        </xdr:cNvPr>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74" name="n_2aveValue【市民会館】&#10;一人当たり面積">
          <a:extLst>
            <a:ext uri="{FF2B5EF4-FFF2-40B4-BE49-F238E27FC236}">
              <a16:creationId xmlns:a16="http://schemas.microsoft.com/office/drawing/2014/main" id="{54F084E7-C5D3-4A95-9AB4-DFD1F4DDBE14}"/>
            </a:ext>
          </a:extLst>
        </xdr:cNvPr>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79FF6F3-2DFC-4CA5-B122-B28CFB108A4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A89597B-71D6-448B-8F33-9EEA8C9B89C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BC90832-62CB-4297-B4F8-0617A8FC6C8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1E87C19-7429-41E1-BE83-27E6405E2D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6FE53A7-A7A8-4369-83A0-BFFFE11CE6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165826</xdr:rowOff>
    </xdr:from>
    <xdr:to>
      <xdr:col>50</xdr:col>
      <xdr:colOff>165100</xdr:colOff>
      <xdr:row>105</xdr:row>
      <xdr:rowOff>95976</xdr:rowOff>
    </xdr:to>
    <xdr:sp macro="" textlink="">
      <xdr:nvSpPr>
        <xdr:cNvPr id="380" name="楕円 379">
          <a:extLst>
            <a:ext uri="{FF2B5EF4-FFF2-40B4-BE49-F238E27FC236}">
              <a16:creationId xmlns:a16="http://schemas.microsoft.com/office/drawing/2014/main" id="{21303A9E-A21A-4796-8787-0B123B82A11A}"/>
            </a:ext>
          </a:extLst>
        </xdr:cNvPr>
        <xdr:cNvSpPr/>
      </xdr:nvSpPr>
      <xdr:spPr>
        <a:xfrm>
          <a:off x="9588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381" name="楕円 380">
          <a:extLst>
            <a:ext uri="{FF2B5EF4-FFF2-40B4-BE49-F238E27FC236}">
              <a16:creationId xmlns:a16="http://schemas.microsoft.com/office/drawing/2014/main" id="{FFD44733-C56B-4E57-908C-62B8480EDC77}"/>
            </a:ext>
          </a:extLst>
        </xdr:cNvPr>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45176</xdr:rowOff>
    </xdr:to>
    <xdr:cxnSp macro="">
      <xdr:nvCxnSpPr>
        <xdr:cNvPr id="382" name="直線コネクタ 381">
          <a:extLst>
            <a:ext uri="{FF2B5EF4-FFF2-40B4-BE49-F238E27FC236}">
              <a16:creationId xmlns:a16="http://schemas.microsoft.com/office/drawing/2014/main" id="{7DADD922-7AE4-47E9-843F-1CA326AF9DBA}"/>
            </a:ext>
          </a:extLst>
        </xdr:cNvPr>
        <xdr:cNvCxnSpPr/>
      </xdr:nvCxnSpPr>
      <xdr:spPr>
        <a:xfrm>
          <a:off x="8750300" y="180441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87103</xdr:rowOff>
    </xdr:from>
    <xdr:ext cx="469744" cy="259045"/>
    <xdr:sp macro="" textlink="">
      <xdr:nvSpPr>
        <xdr:cNvPr id="383" name="n_1mainValue【市民会館】&#10;一人当たり面積">
          <a:extLst>
            <a:ext uri="{FF2B5EF4-FFF2-40B4-BE49-F238E27FC236}">
              <a16:creationId xmlns:a16="http://schemas.microsoft.com/office/drawing/2014/main" id="{33FBD9FF-6D99-406E-84CE-909A35589235}"/>
            </a:ext>
          </a:extLst>
        </xdr:cNvPr>
        <xdr:cNvSpPr txBox="1"/>
      </xdr:nvSpPr>
      <xdr:spPr>
        <a:xfrm>
          <a:off x="9391727"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83838</xdr:rowOff>
    </xdr:from>
    <xdr:ext cx="469744" cy="259045"/>
    <xdr:sp macro="" textlink="">
      <xdr:nvSpPr>
        <xdr:cNvPr id="384" name="n_2mainValue【市民会館】&#10;一人当たり面積">
          <a:extLst>
            <a:ext uri="{FF2B5EF4-FFF2-40B4-BE49-F238E27FC236}">
              <a16:creationId xmlns:a16="http://schemas.microsoft.com/office/drawing/2014/main" id="{E32CF49A-B11A-42EF-87CA-78392A7B5D0B}"/>
            </a:ext>
          </a:extLst>
        </xdr:cNvPr>
        <xdr:cNvSpPr txBox="1"/>
      </xdr:nvSpPr>
      <xdr:spPr>
        <a:xfrm>
          <a:off x="8515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1B2602FC-1384-4111-9953-361A406F31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E1538CCE-0C84-4BA1-B19F-61183DC968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249A679D-3680-4C75-BB79-52BB1DD12A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EEE5C0CC-61D6-4D71-B1F3-C930E27ACE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C199469F-7310-4A77-91FE-EB9C9CE2E9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57ED762B-D59D-417E-9772-E511110CCE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43875CA8-4C78-4EE6-B5E3-33433CF644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735D2731-7102-4E96-B7DC-FEBABA1555E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2BB381D1-B7BF-4286-BDB6-8D780E1FCB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635DDFA5-6556-42EB-842D-D345D2C6D0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C9643FC7-11C9-4448-A516-EFEF7DE4F8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A6EBF390-3D80-479F-A19C-7DB9712DE4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8420AE1A-C8E7-47CB-BCF6-CB0816C7AB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47B4066F-4459-4B3A-8A02-4D1368E134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F18EF0C4-7B52-4CD6-BEFD-4D1FDE5AC6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8890F3D9-FD15-43B0-A884-323E0A44DF5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9BE40A0-7CBC-4BAA-9DAD-141F164CBD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A9330E94-74EF-4E87-9CD8-7AE3188EB3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DD9FE661-76F6-4013-99AE-62E9BB5CA8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FA8FD54-3024-4B67-AE4D-6F464EC6B3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9AE1BA33-ED5A-4F97-81DE-910EDB3A18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D0D1A323-264A-4FF4-8BE0-6010763FD5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12DAC83A-5287-43CE-988B-BF5CDCCF15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29FDC46E-94A7-4161-B237-84539413078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A3EEAE4B-C284-415E-A8D6-9B1B47D48E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91A0C360-B38E-407C-A3EE-E07879732A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B238A7BD-7855-4BE7-97D7-2B2CECAE1C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8269CD47-980C-4F6F-AD14-D641585A11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4D88C1F6-A6A5-483F-BFC5-F10D2A7F9E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3773BE3D-3292-47B8-A780-B1EC27B19E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F1074F64-0651-426F-995E-DDEA22069D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FA1D2B97-AA57-47D8-876D-6AC9837D78A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BE3777E3-5F87-40C2-A829-381AA6B4FE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5292CC70-08B1-47A7-B239-6DC213A86B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B421C0C1-42F9-4CD7-9283-B1B747E282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A88B616E-B2AD-43B2-8214-487400C42D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93AF7420-BB5C-4353-B8CE-9EB221753E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F9EF9F93-F4F2-4F8C-8985-718DAF44DA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E6029D37-8820-4EAE-9C9B-318F7272C3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6726A7A2-E06D-46F5-820C-9E7F33DA34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282F6613-9E33-4A9F-97D7-4E82B0288E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DC8E7B45-E5F2-4789-934E-99293C4C64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7" name="テキスト ボックス 426">
          <a:extLst>
            <a:ext uri="{FF2B5EF4-FFF2-40B4-BE49-F238E27FC236}">
              <a16:creationId xmlns:a16="http://schemas.microsoft.com/office/drawing/2014/main" id="{F385608D-5A1A-4EF6-87EC-930C505326F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8" name="直線コネクタ 427">
          <a:extLst>
            <a:ext uri="{FF2B5EF4-FFF2-40B4-BE49-F238E27FC236}">
              <a16:creationId xmlns:a16="http://schemas.microsoft.com/office/drawing/2014/main" id="{791AB491-737D-4057-A2AC-FF5D42E0A42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9" name="テキスト ボックス 428">
          <a:extLst>
            <a:ext uri="{FF2B5EF4-FFF2-40B4-BE49-F238E27FC236}">
              <a16:creationId xmlns:a16="http://schemas.microsoft.com/office/drawing/2014/main" id="{2229376C-8625-4A53-8625-BF0F703FD6E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0" name="直線コネクタ 429">
          <a:extLst>
            <a:ext uri="{FF2B5EF4-FFF2-40B4-BE49-F238E27FC236}">
              <a16:creationId xmlns:a16="http://schemas.microsoft.com/office/drawing/2014/main" id="{9E49FD55-8583-4DE8-A6FD-AA7FB8B484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1" name="テキスト ボックス 430">
          <a:extLst>
            <a:ext uri="{FF2B5EF4-FFF2-40B4-BE49-F238E27FC236}">
              <a16:creationId xmlns:a16="http://schemas.microsoft.com/office/drawing/2014/main" id="{5215DED3-5894-4698-A398-329F114E87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2" name="直線コネクタ 431">
          <a:extLst>
            <a:ext uri="{FF2B5EF4-FFF2-40B4-BE49-F238E27FC236}">
              <a16:creationId xmlns:a16="http://schemas.microsoft.com/office/drawing/2014/main" id="{33FD1722-3050-47DA-89B1-148DB90A6A3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3" name="テキスト ボックス 432">
          <a:extLst>
            <a:ext uri="{FF2B5EF4-FFF2-40B4-BE49-F238E27FC236}">
              <a16:creationId xmlns:a16="http://schemas.microsoft.com/office/drawing/2014/main" id="{25DF5786-88C7-401F-A80C-E164C98214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4" name="直線コネクタ 433">
          <a:extLst>
            <a:ext uri="{FF2B5EF4-FFF2-40B4-BE49-F238E27FC236}">
              <a16:creationId xmlns:a16="http://schemas.microsoft.com/office/drawing/2014/main" id="{DE81FF34-AF61-42AB-B6F1-5702532A05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5" name="テキスト ボックス 434">
          <a:extLst>
            <a:ext uri="{FF2B5EF4-FFF2-40B4-BE49-F238E27FC236}">
              <a16:creationId xmlns:a16="http://schemas.microsoft.com/office/drawing/2014/main" id="{DB20DDFE-885D-4C5B-B4A1-B493FFEB60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6" name="直線コネクタ 435">
          <a:extLst>
            <a:ext uri="{FF2B5EF4-FFF2-40B4-BE49-F238E27FC236}">
              <a16:creationId xmlns:a16="http://schemas.microsoft.com/office/drawing/2014/main" id="{EB1D7D4C-4F5F-4702-950A-AB69DFEFAA3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7" name="テキスト ボックス 436">
          <a:extLst>
            <a:ext uri="{FF2B5EF4-FFF2-40B4-BE49-F238E27FC236}">
              <a16:creationId xmlns:a16="http://schemas.microsoft.com/office/drawing/2014/main" id="{41BD0A54-CD80-4439-BFB5-796FA386BFE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8" name="直線コネクタ 437">
          <a:extLst>
            <a:ext uri="{FF2B5EF4-FFF2-40B4-BE49-F238E27FC236}">
              <a16:creationId xmlns:a16="http://schemas.microsoft.com/office/drawing/2014/main" id="{52DD3E76-EB97-417E-8F5F-45E4143427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9" name="テキスト ボックス 438">
          <a:extLst>
            <a:ext uri="{FF2B5EF4-FFF2-40B4-BE49-F238E27FC236}">
              <a16:creationId xmlns:a16="http://schemas.microsoft.com/office/drawing/2014/main" id="{521C1E21-75D3-47D4-823F-67DC1FC8742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a:extLst>
            <a:ext uri="{FF2B5EF4-FFF2-40B4-BE49-F238E27FC236}">
              <a16:creationId xmlns:a16="http://schemas.microsoft.com/office/drawing/2014/main" id="{EB7573FE-5067-4E77-A22A-258483F101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41" name="直線コネクタ 440">
          <a:extLst>
            <a:ext uri="{FF2B5EF4-FFF2-40B4-BE49-F238E27FC236}">
              <a16:creationId xmlns:a16="http://schemas.microsoft.com/office/drawing/2014/main" id="{BEAB5E7D-FEA8-481B-8598-E54EC8D7297B}"/>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42" name="【消防施設】&#10;有形固定資産減価償却率最小値テキスト">
          <a:extLst>
            <a:ext uri="{FF2B5EF4-FFF2-40B4-BE49-F238E27FC236}">
              <a16:creationId xmlns:a16="http://schemas.microsoft.com/office/drawing/2014/main" id="{724AC542-591F-469A-BD77-B6CA62478DA6}"/>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43" name="直線コネクタ 442">
          <a:extLst>
            <a:ext uri="{FF2B5EF4-FFF2-40B4-BE49-F238E27FC236}">
              <a16:creationId xmlns:a16="http://schemas.microsoft.com/office/drawing/2014/main" id="{B780467D-292D-4341-BD20-D93B0D230BFC}"/>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4" name="【消防施設】&#10;有形固定資産減価償却率最大値テキスト">
          <a:extLst>
            <a:ext uri="{FF2B5EF4-FFF2-40B4-BE49-F238E27FC236}">
              <a16:creationId xmlns:a16="http://schemas.microsoft.com/office/drawing/2014/main" id="{AA60FDB5-1FB4-4C8E-9780-B515AEFAE29C}"/>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5" name="直線コネクタ 444">
          <a:extLst>
            <a:ext uri="{FF2B5EF4-FFF2-40B4-BE49-F238E27FC236}">
              <a16:creationId xmlns:a16="http://schemas.microsoft.com/office/drawing/2014/main" id="{91038478-F878-4A82-A5D6-E3F4FFA42CF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46" name="【消防施設】&#10;有形固定資産減価償却率平均値テキスト">
          <a:extLst>
            <a:ext uri="{FF2B5EF4-FFF2-40B4-BE49-F238E27FC236}">
              <a16:creationId xmlns:a16="http://schemas.microsoft.com/office/drawing/2014/main" id="{B0FBDDA9-F545-480F-97CA-071334814F7F}"/>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47" name="フローチャート: 判断 446">
          <a:extLst>
            <a:ext uri="{FF2B5EF4-FFF2-40B4-BE49-F238E27FC236}">
              <a16:creationId xmlns:a16="http://schemas.microsoft.com/office/drawing/2014/main" id="{F33AD078-C62C-4A0D-A1E6-932A4E2A9AA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48" name="フローチャート: 判断 447">
          <a:extLst>
            <a:ext uri="{FF2B5EF4-FFF2-40B4-BE49-F238E27FC236}">
              <a16:creationId xmlns:a16="http://schemas.microsoft.com/office/drawing/2014/main" id="{02345ED3-A053-4AF9-875A-B74E4A5466BB}"/>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449" name="n_1aveValue【消防施設】&#10;有形固定資産減価償却率">
          <a:extLst>
            <a:ext uri="{FF2B5EF4-FFF2-40B4-BE49-F238E27FC236}">
              <a16:creationId xmlns:a16="http://schemas.microsoft.com/office/drawing/2014/main" id="{720ADDEE-E3B2-4CD8-913F-3AFEB62EA63E}"/>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50" name="フローチャート: 判断 449">
          <a:extLst>
            <a:ext uri="{FF2B5EF4-FFF2-40B4-BE49-F238E27FC236}">
              <a16:creationId xmlns:a16="http://schemas.microsoft.com/office/drawing/2014/main" id="{A0133DAA-89FA-4721-BF57-B265F253B046}"/>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451" name="n_2aveValue【消防施設】&#10;有形固定資産減価償却率">
          <a:extLst>
            <a:ext uri="{FF2B5EF4-FFF2-40B4-BE49-F238E27FC236}">
              <a16:creationId xmlns:a16="http://schemas.microsoft.com/office/drawing/2014/main" id="{6F3991E7-5ACD-4DA5-90E5-51A99DC4A209}"/>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2D1AF0D2-7BB3-4F74-9900-0EC1FEB3DE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E6835434-1D18-4F8D-BFA5-66A3ED0971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F40DF291-F9A9-496D-A939-C71F6B1FB4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66249DDC-EE0D-49D2-BE03-86C1A96C2A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CE1836A-8E46-4B3F-A4AA-9EEFAEF650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19686</xdr:rowOff>
    </xdr:from>
    <xdr:to>
      <xdr:col>81</xdr:col>
      <xdr:colOff>101600</xdr:colOff>
      <xdr:row>78</xdr:row>
      <xdr:rowOff>121286</xdr:rowOff>
    </xdr:to>
    <xdr:sp macro="" textlink="">
      <xdr:nvSpPr>
        <xdr:cNvPr id="457" name="楕円 456">
          <a:extLst>
            <a:ext uri="{FF2B5EF4-FFF2-40B4-BE49-F238E27FC236}">
              <a16:creationId xmlns:a16="http://schemas.microsoft.com/office/drawing/2014/main" id="{AEAA86D2-D716-4298-967F-62873E2265DB}"/>
            </a:ext>
          </a:extLst>
        </xdr:cNvPr>
        <xdr:cNvSpPr/>
      </xdr:nvSpPr>
      <xdr:spPr>
        <a:xfrm>
          <a:off x="15430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38736</xdr:rowOff>
    </xdr:from>
    <xdr:to>
      <xdr:col>76</xdr:col>
      <xdr:colOff>165100</xdr:colOff>
      <xdr:row>78</xdr:row>
      <xdr:rowOff>140336</xdr:rowOff>
    </xdr:to>
    <xdr:sp macro="" textlink="">
      <xdr:nvSpPr>
        <xdr:cNvPr id="458" name="楕円 457">
          <a:extLst>
            <a:ext uri="{FF2B5EF4-FFF2-40B4-BE49-F238E27FC236}">
              <a16:creationId xmlns:a16="http://schemas.microsoft.com/office/drawing/2014/main" id="{0162BF16-F149-43AB-B22F-6C6A675BC8D0}"/>
            </a:ext>
          </a:extLst>
        </xdr:cNvPr>
        <xdr:cNvSpPr/>
      </xdr:nvSpPr>
      <xdr:spPr>
        <a:xfrm>
          <a:off x="14541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70486</xdr:rowOff>
    </xdr:from>
    <xdr:to>
      <xdr:col>81</xdr:col>
      <xdr:colOff>50800</xdr:colOff>
      <xdr:row>78</xdr:row>
      <xdr:rowOff>89536</xdr:rowOff>
    </xdr:to>
    <xdr:cxnSp macro="">
      <xdr:nvCxnSpPr>
        <xdr:cNvPr id="459" name="直線コネクタ 458">
          <a:extLst>
            <a:ext uri="{FF2B5EF4-FFF2-40B4-BE49-F238E27FC236}">
              <a16:creationId xmlns:a16="http://schemas.microsoft.com/office/drawing/2014/main" id="{5AADE99D-1DA2-4377-8338-D2F5ECF21393}"/>
            </a:ext>
          </a:extLst>
        </xdr:cNvPr>
        <xdr:cNvCxnSpPr/>
      </xdr:nvCxnSpPr>
      <xdr:spPr>
        <a:xfrm flipV="1">
          <a:off x="14592300" y="134435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137813</xdr:rowOff>
    </xdr:from>
    <xdr:ext cx="405111" cy="259045"/>
    <xdr:sp macro="" textlink="">
      <xdr:nvSpPr>
        <xdr:cNvPr id="460" name="n_1mainValue【消防施設】&#10;有形固定資産減価償却率">
          <a:extLst>
            <a:ext uri="{FF2B5EF4-FFF2-40B4-BE49-F238E27FC236}">
              <a16:creationId xmlns:a16="http://schemas.microsoft.com/office/drawing/2014/main" id="{893771AD-227F-42D6-BE88-5E5CB7AFA875}"/>
            </a:ext>
          </a:extLst>
        </xdr:cNvPr>
        <xdr:cNvSpPr txBox="1"/>
      </xdr:nvSpPr>
      <xdr:spPr>
        <a:xfrm>
          <a:off x="15266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156863</xdr:rowOff>
    </xdr:from>
    <xdr:ext cx="405111" cy="259045"/>
    <xdr:sp macro="" textlink="">
      <xdr:nvSpPr>
        <xdr:cNvPr id="461" name="n_2mainValue【消防施設】&#10;有形固定資産減価償却率">
          <a:extLst>
            <a:ext uri="{FF2B5EF4-FFF2-40B4-BE49-F238E27FC236}">
              <a16:creationId xmlns:a16="http://schemas.microsoft.com/office/drawing/2014/main" id="{5EDCE161-5744-4959-9D93-1797B9586FB5}"/>
            </a:ext>
          </a:extLst>
        </xdr:cNvPr>
        <xdr:cNvSpPr txBox="1"/>
      </xdr:nvSpPr>
      <xdr:spPr>
        <a:xfrm>
          <a:off x="14389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a:extLst>
            <a:ext uri="{FF2B5EF4-FFF2-40B4-BE49-F238E27FC236}">
              <a16:creationId xmlns:a16="http://schemas.microsoft.com/office/drawing/2014/main" id="{2514868A-76AE-4F93-8A30-EFF28FAC6D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a:extLst>
            <a:ext uri="{FF2B5EF4-FFF2-40B4-BE49-F238E27FC236}">
              <a16:creationId xmlns:a16="http://schemas.microsoft.com/office/drawing/2014/main" id="{1163BFA0-E225-4919-9604-AA7A69B3BA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a:extLst>
            <a:ext uri="{FF2B5EF4-FFF2-40B4-BE49-F238E27FC236}">
              <a16:creationId xmlns:a16="http://schemas.microsoft.com/office/drawing/2014/main" id="{7D106A1E-2513-48B9-9E13-3C8585A713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a:extLst>
            <a:ext uri="{FF2B5EF4-FFF2-40B4-BE49-F238E27FC236}">
              <a16:creationId xmlns:a16="http://schemas.microsoft.com/office/drawing/2014/main" id="{67FC869E-C513-4456-B35C-3AA096A65F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a:extLst>
            <a:ext uri="{FF2B5EF4-FFF2-40B4-BE49-F238E27FC236}">
              <a16:creationId xmlns:a16="http://schemas.microsoft.com/office/drawing/2014/main" id="{C943A17B-03FA-4660-94B9-A383B3C876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a:extLst>
            <a:ext uri="{FF2B5EF4-FFF2-40B4-BE49-F238E27FC236}">
              <a16:creationId xmlns:a16="http://schemas.microsoft.com/office/drawing/2014/main" id="{C2DE6248-D9BF-4C7D-B28E-FF67A3B4B5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a:extLst>
            <a:ext uri="{FF2B5EF4-FFF2-40B4-BE49-F238E27FC236}">
              <a16:creationId xmlns:a16="http://schemas.microsoft.com/office/drawing/2014/main" id="{94614F7A-F4A1-43F7-8A0C-26410F85D5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a:extLst>
            <a:ext uri="{FF2B5EF4-FFF2-40B4-BE49-F238E27FC236}">
              <a16:creationId xmlns:a16="http://schemas.microsoft.com/office/drawing/2014/main" id="{B8094D1B-A692-4FDB-81ED-8CFCFA861A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a:extLst>
            <a:ext uri="{FF2B5EF4-FFF2-40B4-BE49-F238E27FC236}">
              <a16:creationId xmlns:a16="http://schemas.microsoft.com/office/drawing/2014/main" id="{466048D1-6366-499D-BE63-B85E8625AB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a:extLst>
            <a:ext uri="{FF2B5EF4-FFF2-40B4-BE49-F238E27FC236}">
              <a16:creationId xmlns:a16="http://schemas.microsoft.com/office/drawing/2014/main" id="{CAF197D9-34B1-4C55-B721-284F31FE6F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a:extLst>
            <a:ext uri="{FF2B5EF4-FFF2-40B4-BE49-F238E27FC236}">
              <a16:creationId xmlns:a16="http://schemas.microsoft.com/office/drawing/2014/main" id="{83C47E0D-E410-4238-B2F2-78CCF823912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a:extLst>
            <a:ext uri="{FF2B5EF4-FFF2-40B4-BE49-F238E27FC236}">
              <a16:creationId xmlns:a16="http://schemas.microsoft.com/office/drawing/2014/main" id="{30AFD70A-FC2E-4504-80A5-3566C94F1F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a:extLst>
            <a:ext uri="{FF2B5EF4-FFF2-40B4-BE49-F238E27FC236}">
              <a16:creationId xmlns:a16="http://schemas.microsoft.com/office/drawing/2014/main" id="{17AC4D43-C539-4893-B204-83AFB9698D8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a:extLst>
            <a:ext uri="{FF2B5EF4-FFF2-40B4-BE49-F238E27FC236}">
              <a16:creationId xmlns:a16="http://schemas.microsoft.com/office/drawing/2014/main" id="{8AA76C35-5ABC-416D-8D9D-E5E001C127D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a:extLst>
            <a:ext uri="{FF2B5EF4-FFF2-40B4-BE49-F238E27FC236}">
              <a16:creationId xmlns:a16="http://schemas.microsoft.com/office/drawing/2014/main" id="{E32AEC0E-52EE-4161-95F6-129F436E37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a:extLst>
            <a:ext uri="{FF2B5EF4-FFF2-40B4-BE49-F238E27FC236}">
              <a16:creationId xmlns:a16="http://schemas.microsoft.com/office/drawing/2014/main" id="{3F592671-181C-47E5-AF84-B600F5D445E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a:extLst>
            <a:ext uri="{FF2B5EF4-FFF2-40B4-BE49-F238E27FC236}">
              <a16:creationId xmlns:a16="http://schemas.microsoft.com/office/drawing/2014/main" id="{BC3FD335-C741-495D-8840-59F14B65178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a:extLst>
            <a:ext uri="{FF2B5EF4-FFF2-40B4-BE49-F238E27FC236}">
              <a16:creationId xmlns:a16="http://schemas.microsoft.com/office/drawing/2014/main" id="{5C83C2CB-822F-4585-A40E-B502630C447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a:extLst>
            <a:ext uri="{FF2B5EF4-FFF2-40B4-BE49-F238E27FC236}">
              <a16:creationId xmlns:a16="http://schemas.microsoft.com/office/drawing/2014/main" id="{48CB5CA9-9CC7-4D75-8631-76A20E4A115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a:extLst>
            <a:ext uri="{FF2B5EF4-FFF2-40B4-BE49-F238E27FC236}">
              <a16:creationId xmlns:a16="http://schemas.microsoft.com/office/drawing/2014/main" id="{E5B163F2-4724-4256-BA48-C0C5F950CF3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E277C1E5-4DB0-47E3-9D53-3CA36353F0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83CD4B02-2030-4767-93D9-05F8E82E1B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E4240129-DEEA-45D0-B167-823E5049F1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85" name="直線コネクタ 484">
          <a:extLst>
            <a:ext uri="{FF2B5EF4-FFF2-40B4-BE49-F238E27FC236}">
              <a16:creationId xmlns:a16="http://schemas.microsoft.com/office/drawing/2014/main" id="{AE0D5715-62AE-40D0-8DC6-6ED9F3D08D0C}"/>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86" name="【消防施設】&#10;一人当たり面積最小値テキスト">
          <a:extLst>
            <a:ext uri="{FF2B5EF4-FFF2-40B4-BE49-F238E27FC236}">
              <a16:creationId xmlns:a16="http://schemas.microsoft.com/office/drawing/2014/main" id="{7ED84DD9-16C6-4AB2-A448-71331E0E90B1}"/>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87" name="直線コネクタ 486">
          <a:extLst>
            <a:ext uri="{FF2B5EF4-FFF2-40B4-BE49-F238E27FC236}">
              <a16:creationId xmlns:a16="http://schemas.microsoft.com/office/drawing/2014/main" id="{9C056D91-6D02-41DB-82B8-F125395CD4D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88" name="【消防施設】&#10;一人当たり面積最大値テキスト">
          <a:extLst>
            <a:ext uri="{FF2B5EF4-FFF2-40B4-BE49-F238E27FC236}">
              <a16:creationId xmlns:a16="http://schemas.microsoft.com/office/drawing/2014/main" id="{AD651A8A-90D8-4FD4-B6F9-9C2DCE7E7F65}"/>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89" name="直線コネクタ 488">
          <a:extLst>
            <a:ext uri="{FF2B5EF4-FFF2-40B4-BE49-F238E27FC236}">
              <a16:creationId xmlns:a16="http://schemas.microsoft.com/office/drawing/2014/main" id="{BD4FBDBD-CD86-4C20-B98F-95B1B84EBC12}"/>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490" name="【消防施設】&#10;一人当たり面積平均値テキスト">
          <a:extLst>
            <a:ext uri="{FF2B5EF4-FFF2-40B4-BE49-F238E27FC236}">
              <a16:creationId xmlns:a16="http://schemas.microsoft.com/office/drawing/2014/main" id="{D46758E6-FFD2-4450-A977-C10C288570F8}"/>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91" name="フローチャート: 判断 490">
          <a:extLst>
            <a:ext uri="{FF2B5EF4-FFF2-40B4-BE49-F238E27FC236}">
              <a16:creationId xmlns:a16="http://schemas.microsoft.com/office/drawing/2014/main" id="{B318BE77-E9BC-4467-BC0D-C130BAA10F15}"/>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92" name="フローチャート: 判断 491">
          <a:extLst>
            <a:ext uri="{FF2B5EF4-FFF2-40B4-BE49-F238E27FC236}">
              <a16:creationId xmlns:a16="http://schemas.microsoft.com/office/drawing/2014/main" id="{98B01DCE-6B28-4789-8077-0443EBA762E3}"/>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493" name="n_1aveValue【消防施設】&#10;一人当たり面積">
          <a:extLst>
            <a:ext uri="{FF2B5EF4-FFF2-40B4-BE49-F238E27FC236}">
              <a16:creationId xmlns:a16="http://schemas.microsoft.com/office/drawing/2014/main" id="{7E45A06A-52A1-4EEC-A1AC-85A9DFA9FDE9}"/>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94" name="フローチャート: 判断 493">
          <a:extLst>
            <a:ext uri="{FF2B5EF4-FFF2-40B4-BE49-F238E27FC236}">
              <a16:creationId xmlns:a16="http://schemas.microsoft.com/office/drawing/2014/main" id="{404B0F53-324F-48C5-9BB9-6C27306CFEC4}"/>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495" name="n_2aveValue【消防施設】&#10;一人当たり面積">
          <a:extLst>
            <a:ext uri="{FF2B5EF4-FFF2-40B4-BE49-F238E27FC236}">
              <a16:creationId xmlns:a16="http://schemas.microsoft.com/office/drawing/2014/main" id="{F2C83DAA-C00A-4615-9742-E040EAB9649A}"/>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2D3C8D74-8A23-4C58-9BCF-C3D4403D7D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80DB48A7-4ADA-456F-8992-2F11A8B88E3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66CB7CDF-61E3-451A-A694-C64861FB3C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85251C2E-8D11-469C-B530-D94686ACD8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1362F14E-FBC9-48C0-9C5E-D9C14DA8553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501" name="楕円 500">
          <a:extLst>
            <a:ext uri="{FF2B5EF4-FFF2-40B4-BE49-F238E27FC236}">
              <a16:creationId xmlns:a16="http://schemas.microsoft.com/office/drawing/2014/main" id="{2A708609-D48C-4807-8C77-B52DEAC7B452}"/>
            </a:ext>
          </a:extLst>
        </xdr:cNvPr>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76</xdr:row>
      <xdr:rowOff>147320</xdr:rowOff>
    </xdr:from>
    <xdr:to>
      <xdr:col>107</xdr:col>
      <xdr:colOff>101600</xdr:colOff>
      <xdr:row>77</xdr:row>
      <xdr:rowOff>77470</xdr:rowOff>
    </xdr:to>
    <xdr:sp macro="" textlink="">
      <xdr:nvSpPr>
        <xdr:cNvPr id="502" name="楕円 501">
          <a:extLst>
            <a:ext uri="{FF2B5EF4-FFF2-40B4-BE49-F238E27FC236}">
              <a16:creationId xmlns:a16="http://schemas.microsoft.com/office/drawing/2014/main" id="{25FBD28C-9889-429F-AC64-18EE13BC2424}"/>
            </a:ext>
          </a:extLst>
        </xdr:cNvPr>
        <xdr:cNvSpPr/>
      </xdr:nvSpPr>
      <xdr:spPr>
        <a:xfrm>
          <a:off x="20383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26670</xdr:rowOff>
    </xdr:from>
    <xdr:to>
      <xdr:col>111</xdr:col>
      <xdr:colOff>177800</xdr:colOff>
      <xdr:row>77</xdr:row>
      <xdr:rowOff>133350</xdr:rowOff>
    </xdr:to>
    <xdr:cxnSp macro="">
      <xdr:nvCxnSpPr>
        <xdr:cNvPr id="503" name="直線コネクタ 502">
          <a:extLst>
            <a:ext uri="{FF2B5EF4-FFF2-40B4-BE49-F238E27FC236}">
              <a16:creationId xmlns:a16="http://schemas.microsoft.com/office/drawing/2014/main" id="{BF8CF2E5-29E8-424C-92FA-DEFCDE095FF8}"/>
            </a:ext>
          </a:extLst>
        </xdr:cNvPr>
        <xdr:cNvCxnSpPr/>
      </xdr:nvCxnSpPr>
      <xdr:spPr>
        <a:xfrm>
          <a:off x="20434300" y="13228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29227</xdr:rowOff>
    </xdr:from>
    <xdr:ext cx="469744" cy="259045"/>
    <xdr:sp macro="" textlink="">
      <xdr:nvSpPr>
        <xdr:cNvPr id="504" name="n_1mainValue【消防施設】&#10;一人当たり面積">
          <a:extLst>
            <a:ext uri="{FF2B5EF4-FFF2-40B4-BE49-F238E27FC236}">
              <a16:creationId xmlns:a16="http://schemas.microsoft.com/office/drawing/2014/main" id="{DABB0920-1159-45E1-A7F0-EF85AB3C177A}"/>
            </a:ext>
          </a:extLst>
        </xdr:cNvPr>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93997</xdr:rowOff>
    </xdr:from>
    <xdr:ext cx="469744" cy="259045"/>
    <xdr:sp macro="" textlink="">
      <xdr:nvSpPr>
        <xdr:cNvPr id="505" name="n_2mainValue【消防施設】&#10;一人当たり面積">
          <a:extLst>
            <a:ext uri="{FF2B5EF4-FFF2-40B4-BE49-F238E27FC236}">
              <a16:creationId xmlns:a16="http://schemas.microsoft.com/office/drawing/2014/main" id="{E2AD1386-A5ED-471E-B0F9-F5B9DBC45DA1}"/>
            </a:ext>
          </a:extLst>
        </xdr:cNvPr>
        <xdr:cNvSpPr txBox="1"/>
      </xdr:nvSpPr>
      <xdr:spPr>
        <a:xfrm>
          <a:off x="20199427" y="129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EF7C7D95-4D4E-4006-A392-E76B850F76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41916430-6C94-4C3B-B5B6-82A66FA14E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6AE8E4BD-9434-4962-85DD-88F7047793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BFD8CDCC-752F-4F89-9926-B3A73F125F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CDB73D4A-4721-4934-937D-C75A4748BD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63A0426C-4D38-4F34-B834-16F7D47AAA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5E5502D7-03FA-4020-888A-5DB3E3F5D8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F84874D8-1280-42DE-8C58-F3F14E387B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1EE9E506-4E27-49F6-8260-7C2C2D32BD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F93A61A2-FFB4-4E03-9365-6A2404E2CB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id="{620D4E45-DD02-4AA7-92D6-3B69E4EE7F1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id="{1880CEC3-2B49-4B8B-B7BC-8CAEED584BB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id="{09B443AA-5985-4214-A933-59F036CEEE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id="{111CC952-7505-4021-81E3-6B6DC44315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id="{73CECC23-6693-45D4-A3D7-D861117056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id="{93C44381-3151-4B1F-97A6-7D8A97F422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id="{C50FED76-1C7E-469A-9422-2AD8AE7BD5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id="{D863FD44-33C6-4E09-A262-B25659DD4B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id="{81837F07-1EE6-4E44-BF68-841E29C7BA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id="{FD935CEF-AA51-4C45-9B4D-AB93F96E928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id="{10D45A43-B956-4E08-9821-2718538DD35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F3D94BF5-0C81-418E-9B53-9853261C430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CF78B159-5ABB-4F28-9931-E592E0AE3F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B8C99715-567B-4D4B-BDF0-4F9E70708D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id="{DA157CC6-D0A2-49A1-991F-097EB33153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1" name="直線コネクタ 530">
          <a:extLst>
            <a:ext uri="{FF2B5EF4-FFF2-40B4-BE49-F238E27FC236}">
              <a16:creationId xmlns:a16="http://schemas.microsoft.com/office/drawing/2014/main" id="{091F1C30-ED23-472D-9668-63285D5D08CD}"/>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2" name="【庁舎】&#10;有形固定資産減価償却率最小値テキスト">
          <a:extLst>
            <a:ext uri="{FF2B5EF4-FFF2-40B4-BE49-F238E27FC236}">
              <a16:creationId xmlns:a16="http://schemas.microsoft.com/office/drawing/2014/main" id="{19E909C9-F458-4976-BBE6-926DA3388D89}"/>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3" name="直線コネクタ 532">
          <a:extLst>
            <a:ext uri="{FF2B5EF4-FFF2-40B4-BE49-F238E27FC236}">
              <a16:creationId xmlns:a16="http://schemas.microsoft.com/office/drawing/2014/main" id="{649E927F-469F-454F-8486-9289597F4F4A}"/>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庁舎】&#10;有形固定資産減価償却率最大値テキスト">
          <a:extLst>
            <a:ext uri="{FF2B5EF4-FFF2-40B4-BE49-F238E27FC236}">
              <a16:creationId xmlns:a16="http://schemas.microsoft.com/office/drawing/2014/main" id="{59A9CF55-B025-4FCE-A82C-DFDF3EC8AB2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a:extLst>
            <a:ext uri="{FF2B5EF4-FFF2-40B4-BE49-F238E27FC236}">
              <a16:creationId xmlns:a16="http://schemas.microsoft.com/office/drawing/2014/main" id="{05CE72A4-6689-4624-95BD-EF1460CFBD2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36" name="【庁舎】&#10;有形固定資産減価償却率平均値テキスト">
          <a:extLst>
            <a:ext uri="{FF2B5EF4-FFF2-40B4-BE49-F238E27FC236}">
              <a16:creationId xmlns:a16="http://schemas.microsoft.com/office/drawing/2014/main" id="{8F4FC90B-81FA-411E-924A-ED1318904148}"/>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37" name="フローチャート: 判断 536">
          <a:extLst>
            <a:ext uri="{FF2B5EF4-FFF2-40B4-BE49-F238E27FC236}">
              <a16:creationId xmlns:a16="http://schemas.microsoft.com/office/drawing/2014/main" id="{20A6F0E6-87B9-4602-8D10-F71CD7EF5157}"/>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38" name="フローチャート: 判断 537">
          <a:extLst>
            <a:ext uri="{FF2B5EF4-FFF2-40B4-BE49-F238E27FC236}">
              <a16:creationId xmlns:a16="http://schemas.microsoft.com/office/drawing/2014/main" id="{CB645CEE-58C0-4279-8419-9B9983367D78}"/>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39" name="n_1aveValue【庁舎】&#10;有形固定資産減価償却率">
          <a:extLst>
            <a:ext uri="{FF2B5EF4-FFF2-40B4-BE49-F238E27FC236}">
              <a16:creationId xmlns:a16="http://schemas.microsoft.com/office/drawing/2014/main" id="{3BA8F99A-9034-4F84-AC7E-41BDF47648BF}"/>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40" name="フローチャート: 判断 539">
          <a:extLst>
            <a:ext uri="{FF2B5EF4-FFF2-40B4-BE49-F238E27FC236}">
              <a16:creationId xmlns:a16="http://schemas.microsoft.com/office/drawing/2014/main" id="{102CFF66-1F81-4319-A542-41E39C06CCB7}"/>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541" name="n_2aveValue【庁舎】&#10;有形固定資産減価償却率">
          <a:extLst>
            <a:ext uri="{FF2B5EF4-FFF2-40B4-BE49-F238E27FC236}">
              <a16:creationId xmlns:a16="http://schemas.microsoft.com/office/drawing/2014/main" id="{7AB51D9D-10B8-4546-B33E-D4F6ABAD43C2}"/>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A9617CBC-DBBC-4BB8-8437-C721C1D117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5024E1CB-53BD-4553-AEBF-4F049BBCA3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523BD75-8D0A-4174-A489-4E2F5AADB5E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4833E792-B81F-451E-9DED-85712D0819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28AABDB3-C77B-4F6C-88FF-337108E4B7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547" name="楕円 546">
          <a:extLst>
            <a:ext uri="{FF2B5EF4-FFF2-40B4-BE49-F238E27FC236}">
              <a16:creationId xmlns:a16="http://schemas.microsoft.com/office/drawing/2014/main" id="{33D236D1-D5D2-4B44-987F-DE6F6D20CF6D}"/>
            </a:ext>
          </a:extLst>
        </xdr:cNvPr>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548" name="楕円 547">
          <a:extLst>
            <a:ext uri="{FF2B5EF4-FFF2-40B4-BE49-F238E27FC236}">
              <a16:creationId xmlns:a16="http://schemas.microsoft.com/office/drawing/2014/main" id="{79832D5A-36AE-4751-B7E3-7C9CDA69517D}"/>
            </a:ext>
          </a:extLst>
        </xdr:cNvPr>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7620</xdr:rowOff>
    </xdr:to>
    <xdr:cxnSp macro="">
      <xdr:nvCxnSpPr>
        <xdr:cNvPr id="549" name="直線コネクタ 548">
          <a:extLst>
            <a:ext uri="{FF2B5EF4-FFF2-40B4-BE49-F238E27FC236}">
              <a16:creationId xmlns:a16="http://schemas.microsoft.com/office/drawing/2014/main" id="{3BB7323B-2B71-4827-B0CA-99CC537D41E7}"/>
            </a:ext>
          </a:extLst>
        </xdr:cNvPr>
        <xdr:cNvCxnSpPr/>
      </xdr:nvCxnSpPr>
      <xdr:spPr>
        <a:xfrm flipV="1">
          <a:off x="14592300" y="174710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50454</xdr:rowOff>
    </xdr:from>
    <xdr:ext cx="405111" cy="259045"/>
    <xdr:sp macro="" textlink="">
      <xdr:nvSpPr>
        <xdr:cNvPr id="550" name="n_1mainValue【庁舎】&#10;有形固定資産減価償却率">
          <a:extLst>
            <a:ext uri="{FF2B5EF4-FFF2-40B4-BE49-F238E27FC236}">
              <a16:creationId xmlns:a16="http://schemas.microsoft.com/office/drawing/2014/main" id="{1B1C220D-33A0-4D55-ACD3-600221E8C339}"/>
            </a:ext>
          </a:extLst>
        </xdr:cNvPr>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551" name="n_2mainValue【庁舎】&#10;有形固定資産減価償却率">
          <a:extLst>
            <a:ext uri="{FF2B5EF4-FFF2-40B4-BE49-F238E27FC236}">
              <a16:creationId xmlns:a16="http://schemas.microsoft.com/office/drawing/2014/main" id="{1C1A5700-BE94-4E4D-9F8A-129EBF124858}"/>
            </a:ext>
          </a:extLst>
        </xdr:cNvPr>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966F09C9-7440-4787-838E-DC2FDB538D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26ECC748-4558-4AB5-8CF5-63FFBDD948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EAC22A1D-1B9C-4E7B-AEA1-206963B4AC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76BDDC48-2DC9-460D-BB93-70732581B6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7FBC3D39-C55D-434C-90F1-60C8D011C3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1DC3DFD4-B065-461C-BE9F-E684DB5F1E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470835DA-A1B2-4502-B0DE-B8CA8BB078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4D67C068-AA44-400C-89A3-12F7466270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D3B4275E-CC6F-4068-889E-FDCE610009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DCA81F4-66D4-4C0F-8C36-AACEC5F627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a:extLst>
            <a:ext uri="{FF2B5EF4-FFF2-40B4-BE49-F238E27FC236}">
              <a16:creationId xmlns:a16="http://schemas.microsoft.com/office/drawing/2014/main" id="{D07E64F9-D786-4DDC-9676-1F152A9F7E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a:extLst>
            <a:ext uri="{FF2B5EF4-FFF2-40B4-BE49-F238E27FC236}">
              <a16:creationId xmlns:a16="http://schemas.microsoft.com/office/drawing/2014/main" id="{B5961189-412A-4628-A278-5C5B4206358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a:extLst>
            <a:ext uri="{FF2B5EF4-FFF2-40B4-BE49-F238E27FC236}">
              <a16:creationId xmlns:a16="http://schemas.microsoft.com/office/drawing/2014/main" id="{989CE916-1C54-468A-A210-D93E78508B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a:extLst>
            <a:ext uri="{FF2B5EF4-FFF2-40B4-BE49-F238E27FC236}">
              <a16:creationId xmlns:a16="http://schemas.microsoft.com/office/drawing/2014/main" id="{2B378630-1CFB-4732-8127-720744CB794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a:extLst>
            <a:ext uri="{FF2B5EF4-FFF2-40B4-BE49-F238E27FC236}">
              <a16:creationId xmlns:a16="http://schemas.microsoft.com/office/drawing/2014/main" id="{1DA52CE1-D90A-414B-99B3-12E758A4886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a:extLst>
            <a:ext uri="{FF2B5EF4-FFF2-40B4-BE49-F238E27FC236}">
              <a16:creationId xmlns:a16="http://schemas.microsoft.com/office/drawing/2014/main" id="{3FEBBF13-6428-4D6B-A421-5F810802C6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a:extLst>
            <a:ext uri="{FF2B5EF4-FFF2-40B4-BE49-F238E27FC236}">
              <a16:creationId xmlns:a16="http://schemas.microsoft.com/office/drawing/2014/main" id="{966427CE-A099-4FD5-BEDF-362BA664BAA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a:extLst>
            <a:ext uri="{FF2B5EF4-FFF2-40B4-BE49-F238E27FC236}">
              <a16:creationId xmlns:a16="http://schemas.microsoft.com/office/drawing/2014/main" id="{2B2780E2-D9FF-4CB7-BFDF-C1BCBCAA273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a:extLst>
            <a:ext uri="{FF2B5EF4-FFF2-40B4-BE49-F238E27FC236}">
              <a16:creationId xmlns:a16="http://schemas.microsoft.com/office/drawing/2014/main" id="{E13F5B13-6AC8-46D2-9B60-BBF97DC3162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a:extLst>
            <a:ext uri="{FF2B5EF4-FFF2-40B4-BE49-F238E27FC236}">
              <a16:creationId xmlns:a16="http://schemas.microsoft.com/office/drawing/2014/main" id="{C4FD7594-C69D-444C-B1A5-0D5BD43A411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a:extLst>
            <a:ext uri="{FF2B5EF4-FFF2-40B4-BE49-F238E27FC236}">
              <a16:creationId xmlns:a16="http://schemas.microsoft.com/office/drawing/2014/main" id="{5D351B06-6C55-4FFC-8D1D-89EA2F133F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a:extLst>
            <a:ext uri="{FF2B5EF4-FFF2-40B4-BE49-F238E27FC236}">
              <a16:creationId xmlns:a16="http://schemas.microsoft.com/office/drawing/2014/main" id="{D3D1F121-ACD0-43C3-9FAB-BFA18576D4B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0DBF652D-BEC0-4C52-A510-4FBD7955A4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36AF8DF0-AEB2-4576-8C42-2944DD16D4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a:extLst>
            <a:ext uri="{FF2B5EF4-FFF2-40B4-BE49-F238E27FC236}">
              <a16:creationId xmlns:a16="http://schemas.microsoft.com/office/drawing/2014/main" id="{00BBF96C-CD7C-4505-B086-9ED391F127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77" name="直線コネクタ 576">
          <a:extLst>
            <a:ext uri="{FF2B5EF4-FFF2-40B4-BE49-F238E27FC236}">
              <a16:creationId xmlns:a16="http://schemas.microsoft.com/office/drawing/2014/main" id="{A012F873-A05B-4608-A346-73AE224D9DD6}"/>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78" name="【庁舎】&#10;一人当たり面積最小値テキスト">
          <a:extLst>
            <a:ext uri="{FF2B5EF4-FFF2-40B4-BE49-F238E27FC236}">
              <a16:creationId xmlns:a16="http://schemas.microsoft.com/office/drawing/2014/main" id="{B627142E-D881-42FF-BBF1-64F3BC43839A}"/>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79" name="直線コネクタ 578">
          <a:extLst>
            <a:ext uri="{FF2B5EF4-FFF2-40B4-BE49-F238E27FC236}">
              <a16:creationId xmlns:a16="http://schemas.microsoft.com/office/drawing/2014/main" id="{BAA3A106-746C-48DB-ABB7-CD23031FDAFC}"/>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80" name="【庁舎】&#10;一人当たり面積最大値テキスト">
          <a:extLst>
            <a:ext uri="{FF2B5EF4-FFF2-40B4-BE49-F238E27FC236}">
              <a16:creationId xmlns:a16="http://schemas.microsoft.com/office/drawing/2014/main" id="{184D76A1-9F7C-4CFB-8F79-1312AA6E329D}"/>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81" name="直線コネクタ 580">
          <a:extLst>
            <a:ext uri="{FF2B5EF4-FFF2-40B4-BE49-F238E27FC236}">
              <a16:creationId xmlns:a16="http://schemas.microsoft.com/office/drawing/2014/main" id="{B92E83DE-7C75-406C-BE87-CD2B9DFA3074}"/>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582" name="【庁舎】&#10;一人当たり面積平均値テキスト">
          <a:extLst>
            <a:ext uri="{FF2B5EF4-FFF2-40B4-BE49-F238E27FC236}">
              <a16:creationId xmlns:a16="http://schemas.microsoft.com/office/drawing/2014/main" id="{0F05E9DE-218E-4C21-B81A-1764F12BE8A2}"/>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83" name="フローチャート: 判断 582">
          <a:extLst>
            <a:ext uri="{FF2B5EF4-FFF2-40B4-BE49-F238E27FC236}">
              <a16:creationId xmlns:a16="http://schemas.microsoft.com/office/drawing/2014/main" id="{88461317-96B3-4C1A-8503-EDE41C1C1CCD}"/>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84" name="フローチャート: 判断 583">
          <a:extLst>
            <a:ext uri="{FF2B5EF4-FFF2-40B4-BE49-F238E27FC236}">
              <a16:creationId xmlns:a16="http://schemas.microsoft.com/office/drawing/2014/main" id="{A97B8DF0-6BA9-4CAD-81CA-41EB8B1C5F34}"/>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585" name="n_1aveValue【庁舎】&#10;一人当たり面積">
          <a:extLst>
            <a:ext uri="{FF2B5EF4-FFF2-40B4-BE49-F238E27FC236}">
              <a16:creationId xmlns:a16="http://schemas.microsoft.com/office/drawing/2014/main" id="{4AFB00D5-46C6-4039-BDCD-84073134EF9F}"/>
            </a:ext>
          </a:extLst>
        </xdr:cNvPr>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86" name="フローチャート: 判断 585">
          <a:extLst>
            <a:ext uri="{FF2B5EF4-FFF2-40B4-BE49-F238E27FC236}">
              <a16:creationId xmlns:a16="http://schemas.microsoft.com/office/drawing/2014/main" id="{7FB3E84E-DC43-4AD8-AF6B-637C1849C91B}"/>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587" name="n_2aveValue【庁舎】&#10;一人当たり面積">
          <a:extLst>
            <a:ext uri="{FF2B5EF4-FFF2-40B4-BE49-F238E27FC236}">
              <a16:creationId xmlns:a16="http://schemas.microsoft.com/office/drawing/2014/main" id="{55F9CE53-1764-4BCD-830F-1A37630F5F22}"/>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D0D88E4B-2778-4F16-A3D3-265EEBD6C0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7495238F-63B5-4942-B1AB-86797A4E15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85FBE662-6EAF-4D92-A030-0D9B523353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ADA587C7-77DC-4DC7-A22C-1AA4559D14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AA9A60C4-8A44-48CC-8D21-FCAD760B66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593" name="楕円 592">
          <a:extLst>
            <a:ext uri="{FF2B5EF4-FFF2-40B4-BE49-F238E27FC236}">
              <a16:creationId xmlns:a16="http://schemas.microsoft.com/office/drawing/2014/main" id="{C3D67633-CB70-4524-A8EE-3FEB359FDA26}"/>
            </a:ext>
          </a:extLst>
        </xdr:cNvPr>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160927</xdr:rowOff>
    </xdr:from>
    <xdr:to>
      <xdr:col>107</xdr:col>
      <xdr:colOff>101600</xdr:colOff>
      <xdr:row>106</xdr:row>
      <xdr:rowOff>91077</xdr:rowOff>
    </xdr:to>
    <xdr:sp macro="" textlink="">
      <xdr:nvSpPr>
        <xdr:cNvPr id="594" name="楕円 593">
          <a:extLst>
            <a:ext uri="{FF2B5EF4-FFF2-40B4-BE49-F238E27FC236}">
              <a16:creationId xmlns:a16="http://schemas.microsoft.com/office/drawing/2014/main" id="{D50E1AD6-4E10-45FA-8FDC-1D565A4ED513}"/>
            </a:ext>
          </a:extLst>
        </xdr:cNvPr>
        <xdr:cNvSpPr/>
      </xdr:nvSpPr>
      <xdr:spPr>
        <a:xfrm>
          <a:off x="2038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40277</xdr:rowOff>
    </xdr:from>
    <xdr:to>
      <xdr:col>111</xdr:col>
      <xdr:colOff>177800</xdr:colOff>
      <xdr:row>106</xdr:row>
      <xdr:rowOff>43543</xdr:rowOff>
    </xdr:to>
    <xdr:cxnSp macro="">
      <xdr:nvCxnSpPr>
        <xdr:cNvPr id="595" name="直線コネクタ 594">
          <a:extLst>
            <a:ext uri="{FF2B5EF4-FFF2-40B4-BE49-F238E27FC236}">
              <a16:creationId xmlns:a16="http://schemas.microsoft.com/office/drawing/2014/main" id="{F678387B-487E-4438-A667-3CF72746B0A8}"/>
            </a:ext>
          </a:extLst>
        </xdr:cNvPr>
        <xdr:cNvCxnSpPr/>
      </xdr:nvCxnSpPr>
      <xdr:spPr>
        <a:xfrm>
          <a:off x="20434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110870</xdr:rowOff>
    </xdr:from>
    <xdr:ext cx="469744" cy="259045"/>
    <xdr:sp macro="" textlink="">
      <xdr:nvSpPr>
        <xdr:cNvPr id="596" name="n_1mainValue【庁舎】&#10;一人当たり面積">
          <a:extLst>
            <a:ext uri="{FF2B5EF4-FFF2-40B4-BE49-F238E27FC236}">
              <a16:creationId xmlns:a16="http://schemas.microsoft.com/office/drawing/2014/main" id="{9CB31D01-17C9-4D99-AD01-E3366AB801BD}"/>
            </a:ext>
          </a:extLst>
        </xdr:cNvPr>
        <xdr:cNvSpPr txBox="1"/>
      </xdr:nvSpPr>
      <xdr:spPr>
        <a:xfrm>
          <a:off x="21075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82204</xdr:rowOff>
    </xdr:from>
    <xdr:ext cx="469744" cy="259045"/>
    <xdr:sp macro="" textlink="">
      <xdr:nvSpPr>
        <xdr:cNvPr id="597" name="n_2mainValue【庁舎】&#10;一人当たり面積">
          <a:extLst>
            <a:ext uri="{FF2B5EF4-FFF2-40B4-BE49-F238E27FC236}">
              <a16:creationId xmlns:a16="http://schemas.microsoft.com/office/drawing/2014/main" id="{31B45530-732B-4C71-B7EB-389CE19B11BE}"/>
            </a:ext>
          </a:extLst>
        </xdr:cNvPr>
        <xdr:cNvSpPr txBox="1"/>
      </xdr:nvSpPr>
      <xdr:spPr>
        <a:xfrm>
          <a:off x="20199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a:extLst>
            <a:ext uri="{FF2B5EF4-FFF2-40B4-BE49-F238E27FC236}">
              <a16:creationId xmlns:a16="http://schemas.microsoft.com/office/drawing/2014/main" id="{50FB34F5-85C2-4B50-A73B-A7D6E489E6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a:extLst>
            <a:ext uri="{FF2B5EF4-FFF2-40B4-BE49-F238E27FC236}">
              <a16:creationId xmlns:a16="http://schemas.microsoft.com/office/drawing/2014/main" id="{419F0924-A464-493B-8F00-0171C994F0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a:extLst>
            <a:ext uri="{FF2B5EF4-FFF2-40B4-BE49-F238E27FC236}">
              <a16:creationId xmlns:a16="http://schemas.microsoft.com/office/drawing/2014/main" id="{D7F4CA0C-1756-49DE-9D63-FEA538F1F6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類似団体と比較して有形固定資産減価償却率が特に高くなっている施設は、図書館、消防施設、庁舎であり、低くなっている施設は市民会館である。</a:t>
          </a:r>
          <a:endParaRPr lang="ja-JP" altLang="ja-JP" sz="1400">
            <a:effectLst/>
          </a:endParaRPr>
        </a:p>
        <a:p>
          <a:r>
            <a:rPr lang="ja-JP" altLang="ja-JP" sz="1100">
              <a:solidFill>
                <a:schemeClr val="dk1"/>
              </a:solidFill>
              <a:effectLst/>
              <a:latin typeface="+mn-lt"/>
              <a:ea typeface="+mn-ea"/>
              <a:cs typeface="+mn-cs"/>
            </a:rPr>
            <a:t>消防施設については、主に分団屯所である。町内</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施設ある内の</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施設が昭和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年に建築されており消防施設の老朽化が進んでいるが、施設・設備の計画的更新を図り適切に更新・修繕を行える環境を構築する。</a:t>
          </a:r>
          <a:endParaRPr lang="ja-JP" altLang="ja-JP" sz="1400">
            <a:effectLst/>
          </a:endParaRPr>
        </a:p>
        <a:p>
          <a:r>
            <a:rPr lang="ja-JP" altLang="ja-JP" sz="1100">
              <a:solidFill>
                <a:schemeClr val="dk1"/>
              </a:solidFill>
              <a:effectLst/>
              <a:latin typeface="+mn-lt"/>
              <a:ea typeface="+mn-ea"/>
              <a:cs typeface="+mn-cs"/>
            </a:rPr>
            <a:t>市民会館については、平成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に新たに地域交流館を建設したこともあり有形固定資産減価償却率は類似団体よりも低い水準となっているが、それに伴う維持管理にかかる経費の増加に留意しつつ、コミュニティの活性化を促す条件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、若い世代の転入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新築住宅建設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の増加及び給与・農業所得額の増加が見られた。それに伴い個人町民税や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指数が上昇したと考えられる。（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個人町民税は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千円の増収となっている。）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上記は永続的なものではないため、景気回復が実感できない昨今の状況を考えると楽観視は出来ず、今後も歳出の徹底的な見直しによる財政の健全化を図るべきである。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1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これはまず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、過去に行った繰上償還や新規借入の抑制が功を奏している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ことや、また人件費において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業務の民間委託化及び臨時職員の雇用へシフトしてきたこと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にあげられる。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も想定される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歳出の徹底的な見直しを行い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より一層の義務的経費の削減に努め経常収支比率の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改善を図る。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76381</xdr:rowOff>
    </xdr:from>
    <xdr:to>
      <xdr:col>23</xdr:col>
      <xdr:colOff>133350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7773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82369</xdr:rowOff>
    </xdr:from>
    <xdr:to>
      <xdr:col>19</xdr:col>
      <xdr:colOff>133350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712269"/>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63</xdr:row>
      <xdr:rowOff>117747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71226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63</xdr:row>
      <xdr:rowOff>117747</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691585"/>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25581</xdr:rowOff>
    </xdr:from>
    <xdr:to>
      <xdr:col>23</xdr:col>
      <xdr:colOff>184150</xdr:colOff>
      <xdr:row>63</xdr:row>
      <xdr:rowOff>127181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42108</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31569</xdr:rowOff>
    </xdr:from>
    <xdr:to>
      <xdr:col>15</xdr:col>
      <xdr:colOff>133350</xdr:colOff>
      <xdr:row>62</xdr:row>
      <xdr:rowOff>133169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117946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66947</xdr:rowOff>
    </xdr:from>
    <xdr:to>
      <xdr:col>11</xdr:col>
      <xdr:colOff>82550</xdr:colOff>
      <xdr:row>63</xdr:row>
      <xdr:rowOff>168547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153324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継続的に職員数の適正化、人件費の削減に取り組んでいるもののわずかに上昇している。物件費においては、新規事業の見直しなどを重点的に行い削減に取り組んでいる。結果、軽微な減少であるが、</a:t>
          </a:r>
          <a:r>
            <a:rPr kumimoji="1" lang="en-US" altLang="ja-JP" sz="1300">
              <a:latin typeface="ＭＳ Ｐゴシック" panose="020B0600070205080204" pitchFamily="50" charset="-128"/>
              <a:ea typeface="ＭＳ Ｐゴシック" panose="020B0600070205080204" pitchFamily="50" charset="-128"/>
            </a:rPr>
            <a:t>136,789</a:t>
          </a:r>
          <a:r>
            <a:rPr kumimoji="1" lang="ja-JP" altLang="en-US" sz="1300">
              <a:latin typeface="ＭＳ Ｐゴシック" panose="020B0600070205080204" pitchFamily="50" charset="-128"/>
              <a:ea typeface="ＭＳ Ｐゴシック" panose="020B0600070205080204" pitchFamily="50" charset="-128"/>
            </a:rPr>
            <a:t>円と昨年度を下回ることができた。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今後においては人件費は引き続き抑制を図り、物件費については更なる精査を行い抑制を図っていく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61170</xdr:rowOff>
    </xdr:from>
    <xdr:to>
      <xdr:col>23</xdr:col>
      <xdr:colOff>133350</xdr:colOff>
      <xdr:row>81</xdr:row>
      <xdr:rowOff>76882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3948620"/>
          <a:ext cx="8382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46419</xdr:rowOff>
    </xdr:from>
    <xdr:to>
      <xdr:col>19</xdr:col>
      <xdr:colOff>133350</xdr:colOff>
      <xdr:row>81</xdr:row>
      <xdr:rowOff>76882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3869"/>
          <a:ext cx="889000" cy="3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6756</xdr:rowOff>
    </xdr:from>
    <xdr:to>
      <xdr:col>15</xdr:col>
      <xdr:colOff>82550</xdr:colOff>
      <xdr:row>81</xdr:row>
      <xdr:rowOff>46419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94206"/>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5924</xdr:rowOff>
    </xdr:from>
    <xdr:to>
      <xdr:col>11</xdr:col>
      <xdr:colOff>31750</xdr:colOff>
      <xdr:row>81</xdr:row>
      <xdr:rowOff>6756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93374"/>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10370</xdr:rowOff>
    </xdr:from>
    <xdr:to>
      <xdr:col>23</xdr:col>
      <xdr:colOff>184150</xdr:colOff>
      <xdr:row>81</xdr:row>
      <xdr:rowOff>111970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103097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26082</xdr:rowOff>
    </xdr:from>
    <xdr:to>
      <xdr:col>19</xdr:col>
      <xdr:colOff>184150</xdr:colOff>
      <xdr:row>81</xdr:row>
      <xdr:rowOff>127682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137859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167069</xdr:rowOff>
    </xdr:from>
    <xdr:to>
      <xdr:col>15</xdr:col>
      <xdr:colOff>133350</xdr:colOff>
      <xdr:row>81</xdr:row>
      <xdr:rowOff>97219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127406</xdr:rowOff>
    </xdr:from>
    <xdr:to>
      <xdr:col>11</xdr:col>
      <xdr:colOff>82550</xdr:colOff>
      <xdr:row>81</xdr:row>
      <xdr:rowOff>57556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67733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1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126574</xdr:rowOff>
    </xdr:from>
    <xdr:to>
      <xdr:col>7</xdr:col>
      <xdr:colOff>31750</xdr:colOff>
      <xdr:row>81</xdr:row>
      <xdr:rowOff>56724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66901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昨年度と同じく９７．８ポイントと、類似団体平均を上回っている状況である。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新採用職員が例年少なく、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職員の年齢構造に偏りがあ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るのが実情であり、さらに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年齢層の高い職員が、現給保障適用となって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おりそれも要因であると考えられるが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で現給保障が終了するため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、現給保障適用が無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解消されるものと思われる。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今後も人事院勧告の情報等に注意し、適正な給与水準保持に努める。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169636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32657</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人口千人当たりの職員数７．３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人と、類似団体平均を大きく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回っているが、要因としては消防・ごみ処理・上下水道事業を広域事務組合に加入していることが大きな要因と考える。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今後とも定員管理計画に基づく職員数の適正化及び民間委託、臨時職員の雇用の推進と併せて事務の合理化等を図っていくことにより現在の水準を維持できるように努める。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151130</xdr:rowOff>
    </xdr:from>
    <xdr:to>
      <xdr:col>81</xdr:col>
      <xdr:colOff>44450</xdr:colOff>
      <xdr:row>58</xdr:row>
      <xdr:rowOff>152638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6179800" y="10095230"/>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116443</xdr:rowOff>
    </xdr:from>
    <xdr:to>
      <xdr:col>77</xdr:col>
      <xdr:colOff>44450</xdr:colOff>
      <xdr:row>58</xdr:row>
      <xdr:rowOff>152638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00605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101362</xdr:rowOff>
    </xdr:from>
    <xdr:to>
      <xdr:col>72</xdr:col>
      <xdr:colOff>203200</xdr:colOff>
      <xdr:row>58</xdr:row>
      <xdr:rowOff>116443</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004546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101362</xdr:rowOff>
    </xdr:from>
    <xdr:to>
      <xdr:col>68</xdr:col>
      <xdr:colOff>152400</xdr:colOff>
      <xdr:row>58</xdr:row>
      <xdr:rowOff>122475</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flipV="1">
          <a:off x="13512800" y="1004546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100330</xdr:rowOff>
    </xdr:from>
    <xdr:to>
      <xdr:col>81</xdr:col>
      <xdr:colOff>95250</xdr:colOff>
      <xdr:row>59</xdr:row>
      <xdr:rowOff>30480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21607</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101838</xdr:rowOff>
    </xdr:from>
    <xdr:to>
      <xdr:col>77</xdr:col>
      <xdr:colOff>95250</xdr:colOff>
      <xdr:row>59</xdr:row>
      <xdr:rowOff>31988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00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42165</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981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65643</xdr:rowOff>
    </xdr:from>
    <xdr:to>
      <xdr:col>73</xdr:col>
      <xdr:colOff>44450</xdr:colOff>
      <xdr:row>58</xdr:row>
      <xdr:rowOff>167243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5970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9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50562</xdr:rowOff>
    </xdr:from>
    <xdr:to>
      <xdr:col>68</xdr:col>
      <xdr:colOff>203200</xdr:colOff>
      <xdr:row>58</xdr:row>
      <xdr:rowOff>152162</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9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162339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976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71675</xdr:rowOff>
    </xdr:from>
    <xdr:to>
      <xdr:col>64</xdr:col>
      <xdr:colOff>152400</xdr:colOff>
      <xdr:row>59</xdr:row>
      <xdr:rowOff>1825</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00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12002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978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以前計画的に実施した地方債の繰上償還の効果によって圧縮が図られたものと思われる。また、最近は新規借入の抑制を図っており、その効果も出ているものと思われる。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しかし、依然類似団体平均の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を上回っている状況であり、今後においても、繰り上げ償還が可能であるものについては積極的に繰上償還を行い、公債費負担の圧縮を図りたい。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89605</xdr:rowOff>
    </xdr:from>
    <xdr:to>
      <xdr:col>81</xdr:col>
      <xdr:colOff>44450</xdr:colOff>
      <xdr:row>41</xdr:row>
      <xdr:rowOff>156633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711905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119239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71860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119239</xdr:rowOff>
    </xdr:from>
    <xdr:to>
      <xdr:col>72</xdr:col>
      <xdr:colOff>203200</xdr:colOff>
      <xdr:row>43</xdr:row>
      <xdr:rowOff>68439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7320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44</xdr:row>
      <xdr:rowOff>17639</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440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68439</xdr:rowOff>
    </xdr:from>
    <xdr:to>
      <xdr:col>73</xdr:col>
      <xdr:colOff>44450</xdr:colOff>
      <xdr:row>42</xdr:row>
      <xdr:rowOff>170039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154816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前年度に引き続き、将来負担額を充当可能税源が上回ったため将来負担率は発生していない。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要因としては、地方債現在高</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億円減）、公営企業債等繰入見込額（</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億円減）の大幅な減となったことがあげられる。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しかし施設建設や改修等によって新規借入が発生した場合には、将来負担比率が再度出てくるため、今後においても歳出精査により適正な財政運営に努めたい。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66887</xdr:rowOff>
    </xdr:from>
    <xdr:to>
      <xdr:col>72</xdr:col>
      <xdr:colOff>203200</xdr:colOff>
      <xdr:row>14</xdr:row>
      <xdr:rowOff>125603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46718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66887</xdr:rowOff>
    </xdr:from>
    <xdr:to>
      <xdr:col>68</xdr:col>
      <xdr:colOff>152400</xdr:colOff>
      <xdr:row>14</xdr:row>
      <xdr:rowOff>145711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467187"/>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74803</xdr:rowOff>
    </xdr:from>
    <xdr:to>
      <xdr:col>73</xdr:col>
      <xdr:colOff>44450</xdr:colOff>
      <xdr:row>15</xdr:row>
      <xdr:rowOff>4953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15130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16087</xdr:rowOff>
    </xdr:from>
    <xdr:to>
      <xdr:col>68</xdr:col>
      <xdr:colOff>203200</xdr:colOff>
      <xdr:row>14</xdr:row>
      <xdr:rowOff>117687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127864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94911</xdr:rowOff>
    </xdr:from>
    <xdr:to>
      <xdr:col>64</xdr:col>
      <xdr:colOff>152400</xdr:colOff>
      <xdr:row>15</xdr:row>
      <xdr:rowOff>25061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35238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と類似団体平均を下回っている状況にある。これは、定員管理計画に基づき職員数の適正化を継続的に実施してきたことと、ごみ処理、消防業務を一部事務組合で行って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また、業務の民間委託化及び臨時職員の雇用へシフトしてきたことも要因としてあげられる。今後とも定員管理の厳格な運用によって人件費関係経費抑制を図る。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80736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155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37</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29936</xdr:rowOff>
    </xdr:from>
    <xdr:to>
      <xdr:col>24</xdr:col>
      <xdr:colOff>76200</xdr:colOff>
      <xdr:row>37</xdr:row>
      <xdr:rowOff>131536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46463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24691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87284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物件費の経常収支比率が類似団体平均を上回っている要因としては、業務の民間委託化の推進及び臨時職員の雇用による人件費から物件費（賃金、委託料）へのシフトの結果である。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今後においても、職員の定数管理のため民間の力を活用しつつ、物件費の削減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するべく、精査に努めたい。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71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156936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84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26307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昨年度と同じく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その要因は町の定住支援事業の成果により、他市町村から転入してくる子育て世代の人口が増加したことにより、保育園利用者の増加に伴う扶助費増（前年度比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が主な要因にあげられる。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人口増加に起因する扶助費の増は、長期的な視野でみると、将来の財政健全化へ繋がるものでもあるため、今後とも政策的なバランスを考慮しながら扶助費の適正化に向けて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取り組みたい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6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その他に係る経常収支比率が類似団体平均を大幅に上回っている要因としては、各特別会計への繰出金の増加が主な要因と考える。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20320</xdr:rowOff>
    </xdr:from>
    <xdr:to>
      <xdr:col>82</xdr:col>
      <xdr:colOff>107950</xdr:colOff>
      <xdr:row>60</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30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20320</xdr:rowOff>
    </xdr:from>
    <xdr:to>
      <xdr:col>78</xdr:col>
      <xdr:colOff>69850</xdr:colOff>
      <xdr:row>60</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0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66040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64787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と類似団体を下回っている。これは、徹底した事業精査・査定により補助費等の圧縮を図っている結果である。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年度実施された年金生活者等支援臨時福祉給付金事業（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千万）が終了したことも要因に考えられる。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今後も、政策面とのバランスを図りつつ圧縮を図っていきたい。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37</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15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これは過去に積極的に実施した繰上償還や新規借入の抑制等の結果だと思われる。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今後においても、繰上償還が可能であるものについては、積極的に繰上償還を実施し更なる公債費負担の圧縮を図る。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29845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82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41275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82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41275</xdr:rowOff>
    </xdr:from>
    <xdr:to>
      <xdr:col>15</xdr:col>
      <xdr:colOff>98425</xdr:colOff>
      <xdr:row>75</xdr:row>
      <xdr:rowOff>98425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00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98425</xdr:rowOff>
    </xdr:from>
    <xdr:to>
      <xdr:col>11</xdr:col>
      <xdr:colOff>9525</xdr:colOff>
      <xdr:row>75</xdr:row>
      <xdr:rowOff>115570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57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167022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161925</xdr:rowOff>
    </xdr:from>
    <xdr:to>
      <xdr:col>15</xdr:col>
      <xdr:colOff>149225</xdr:colOff>
      <xdr:row>75</xdr:row>
      <xdr:rowOff>92075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102252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47625</xdr:rowOff>
    </xdr:from>
    <xdr:to>
      <xdr:col>11</xdr:col>
      <xdr:colOff>60325</xdr:colOff>
      <xdr:row>75</xdr:row>
      <xdr:rowOff>149225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159402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現状である。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44704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469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281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80</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281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80</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549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123714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82978</xdr:rowOff>
    </xdr:from>
    <xdr:to>
      <xdr:col>29</xdr:col>
      <xdr:colOff>127000</xdr:colOff>
      <xdr:row>19</xdr:row>
      <xdr:rowOff>53380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6703"/>
          <a:ext cx="647700" cy="14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53380</xdr:rowOff>
    </xdr:from>
    <xdr:to>
      <xdr:col>26</xdr:col>
      <xdr:colOff>50800</xdr:colOff>
      <xdr:row>19</xdr:row>
      <xdr:rowOff>63264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8555"/>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60782</xdr:rowOff>
    </xdr:from>
    <xdr:to>
      <xdr:col>22</xdr:col>
      <xdr:colOff>114300</xdr:colOff>
      <xdr:row>19</xdr:row>
      <xdr:rowOff>63264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65957"/>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60782</xdr:rowOff>
    </xdr:from>
    <xdr:to>
      <xdr:col>18</xdr:col>
      <xdr:colOff>177800</xdr:colOff>
      <xdr:row>19</xdr:row>
      <xdr:rowOff>89063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5957"/>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32178</xdr:rowOff>
    </xdr:from>
    <xdr:to>
      <xdr:col>29</xdr:col>
      <xdr:colOff>177800</xdr:colOff>
      <xdr:row>18</xdr:row>
      <xdr:rowOff>133778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2580</xdr:rowOff>
    </xdr:from>
    <xdr:to>
      <xdr:col>26</xdr:col>
      <xdr:colOff>101600</xdr:colOff>
      <xdr:row>19</xdr:row>
      <xdr:rowOff>104180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88957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4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12464</xdr:rowOff>
    </xdr:from>
    <xdr:to>
      <xdr:col>22</xdr:col>
      <xdr:colOff>165100</xdr:colOff>
      <xdr:row>19</xdr:row>
      <xdr:rowOff>114064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98841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9982</xdr:rowOff>
    </xdr:from>
    <xdr:to>
      <xdr:col>19</xdr:col>
      <xdr:colOff>38100</xdr:colOff>
      <xdr:row>19</xdr:row>
      <xdr:rowOff>111582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96359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38263</xdr:rowOff>
    </xdr:from>
    <xdr:to>
      <xdr:col>15</xdr:col>
      <xdr:colOff>101600</xdr:colOff>
      <xdr:row>19</xdr:row>
      <xdr:rowOff>139863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124640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84747</xdr:rowOff>
    </xdr:from>
    <xdr:to>
      <xdr:col>29</xdr:col>
      <xdr:colOff>127000</xdr:colOff>
      <xdr:row>36</xdr:row>
      <xdr:rowOff>99949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37997"/>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39522</xdr:rowOff>
    </xdr:from>
    <xdr:to>
      <xdr:col>26</xdr:col>
      <xdr:colOff>50800</xdr:colOff>
      <xdr:row>36</xdr:row>
      <xdr:rowOff>99949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92772"/>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31845</xdr:rowOff>
    </xdr:from>
    <xdr:to>
      <xdr:col>22</xdr:col>
      <xdr:colOff>114300</xdr:colOff>
      <xdr:row>36</xdr:row>
      <xdr:rowOff>39522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85095"/>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291935</xdr:rowOff>
    </xdr:from>
    <xdr:to>
      <xdr:col>18</xdr:col>
      <xdr:colOff>177800</xdr:colOff>
      <xdr:row>36</xdr:row>
      <xdr:rowOff>31845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02285"/>
          <a:ext cx="698500" cy="8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33947</xdr:rowOff>
    </xdr:from>
    <xdr:to>
      <xdr:col>29</xdr:col>
      <xdr:colOff>177800</xdr:colOff>
      <xdr:row>36</xdr:row>
      <xdr:rowOff>135547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8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49149</xdr:rowOff>
    </xdr:from>
    <xdr:to>
      <xdr:col>26</xdr:col>
      <xdr:colOff>101600</xdr:colOff>
      <xdr:row>36</xdr:row>
      <xdr:rowOff>150749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0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135526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8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331622</xdr:rowOff>
    </xdr:from>
    <xdr:to>
      <xdr:col>22</xdr:col>
      <xdr:colOff>165100</xdr:colOff>
      <xdr:row>36</xdr:row>
      <xdr:rowOff>90322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75099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2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323945</xdr:rowOff>
    </xdr:from>
    <xdr:to>
      <xdr:col>19</xdr:col>
      <xdr:colOff>38100</xdr:colOff>
      <xdr:row>36</xdr:row>
      <xdr:rowOff>82645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3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67422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241135</xdr:rowOff>
    </xdr:from>
    <xdr:to>
      <xdr:col>15</xdr:col>
      <xdr:colOff>101600</xdr:colOff>
      <xdr:row>35</xdr:row>
      <xdr:rowOff>342735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5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327512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3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3308</xdr:rowOff>
    </xdr:from>
    <xdr:to>
      <xdr:col>24</xdr:col>
      <xdr:colOff>63500</xdr:colOff>
      <xdr:row>37</xdr:row>
      <xdr:rowOff>64425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6958"/>
          <a:ext cx="838200" cy="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45060</xdr:rowOff>
    </xdr:from>
    <xdr:to>
      <xdr:col>19</xdr:col>
      <xdr:colOff>177800</xdr:colOff>
      <xdr:row>37</xdr:row>
      <xdr:rowOff>64425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8710"/>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27702</xdr:rowOff>
    </xdr:from>
    <xdr:to>
      <xdr:col>15</xdr:col>
      <xdr:colOff>50800</xdr:colOff>
      <xdr:row>37</xdr:row>
      <xdr:rowOff>45060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71352"/>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27702</xdr:rowOff>
    </xdr:from>
    <xdr:to>
      <xdr:col>10</xdr:col>
      <xdr:colOff>114300</xdr:colOff>
      <xdr:row>37</xdr:row>
      <xdr:rowOff>53191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13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123958</xdr:rowOff>
    </xdr:from>
    <xdr:to>
      <xdr:col>24</xdr:col>
      <xdr:colOff>114300</xdr:colOff>
      <xdr:row>37</xdr:row>
      <xdr:rowOff>54108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102385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13625</xdr:rowOff>
    </xdr:from>
    <xdr:to>
      <xdr:col>20</xdr:col>
      <xdr:colOff>38100</xdr:colOff>
      <xdr:row>37</xdr:row>
      <xdr:rowOff>115225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106352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165710</xdr:rowOff>
    </xdr:from>
    <xdr:to>
      <xdr:col>15</xdr:col>
      <xdr:colOff>101600</xdr:colOff>
      <xdr:row>37</xdr:row>
      <xdr:rowOff>95860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86987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148352</xdr:rowOff>
    </xdr:from>
    <xdr:to>
      <xdr:col>10</xdr:col>
      <xdr:colOff>165100</xdr:colOff>
      <xdr:row>37</xdr:row>
      <xdr:rowOff>78502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69629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2391</xdr:rowOff>
    </xdr:from>
    <xdr:to>
      <xdr:col>6</xdr:col>
      <xdr:colOff>38100</xdr:colOff>
      <xdr:row>37</xdr:row>
      <xdr:rowOff>103991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95118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84028</xdr:rowOff>
    </xdr:from>
    <xdr:to>
      <xdr:col>24</xdr:col>
      <xdr:colOff>63500</xdr:colOff>
      <xdr:row>57</xdr:row>
      <xdr:rowOff>106953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56678"/>
          <a:ext cx="8382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84028</xdr:rowOff>
    </xdr:from>
    <xdr:to>
      <xdr:col>19</xdr:col>
      <xdr:colOff>177800</xdr:colOff>
      <xdr:row>57</xdr:row>
      <xdr:rowOff>109030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56678"/>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109030</xdr:rowOff>
    </xdr:from>
    <xdr:to>
      <xdr:col>15</xdr:col>
      <xdr:colOff>50800</xdr:colOff>
      <xdr:row>57</xdr:row>
      <xdr:rowOff>145473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81680"/>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145473</xdr:rowOff>
    </xdr:from>
    <xdr:to>
      <xdr:col>10</xdr:col>
      <xdr:colOff>114300</xdr:colOff>
      <xdr:row>57</xdr:row>
      <xdr:rowOff>146786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18123"/>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56153</xdr:rowOff>
    </xdr:from>
    <xdr:to>
      <xdr:col>24</xdr:col>
      <xdr:colOff>114300</xdr:colOff>
      <xdr:row>57</xdr:row>
      <xdr:rowOff>157753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142530</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33228</xdr:rowOff>
    </xdr:from>
    <xdr:to>
      <xdr:col>20</xdr:col>
      <xdr:colOff>38100</xdr:colOff>
      <xdr:row>57</xdr:row>
      <xdr:rowOff>134828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125955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58230</xdr:rowOff>
    </xdr:from>
    <xdr:to>
      <xdr:col>15</xdr:col>
      <xdr:colOff>101600</xdr:colOff>
      <xdr:row>57</xdr:row>
      <xdr:rowOff>159830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150957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94673</xdr:rowOff>
    </xdr:from>
    <xdr:to>
      <xdr:col>10</xdr:col>
      <xdr:colOff>165100</xdr:colOff>
      <xdr:row>58</xdr:row>
      <xdr:rowOff>24823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95986</xdr:rowOff>
    </xdr:from>
    <xdr:to>
      <xdr:col>6</xdr:col>
      <xdr:colOff>38100</xdr:colOff>
      <xdr:row>58</xdr:row>
      <xdr:rowOff>26136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17263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134365</xdr:rowOff>
    </xdr:from>
    <xdr:to>
      <xdr:col>24</xdr:col>
      <xdr:colOff>63500</xdr:colOff>
      <xdr:row>78</xdr:row>
      <xdr:rowOff>4178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36015"/>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134365</xdr:rowOff>
    </xdr:from>
    <xdr:to>
      <xdr:col>19</xdr:col>
      <xdr:colOff>177800</xdr:colOff>
      <xdr:row>78</xdr:row>
      <xdr:rowOff>47346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6015"/>
          <a:ext cx="8890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47346</xdr:rowOff>
    </xdr:from>
    <xdr:to>
      <xdr:col>15</xdr:col>
      <xdr:colOff>50800</xdr:colOff>
      <xdr:row>78</xdr:row>
      <xdr:rowOff>88075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20446"/>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32105</xdr:rowOff>
    </xdr:from>
    <xdr:to>
      <xdr:col>10</xdr:col>
      <xdr:colOff>114300</xdr:colOff>
      <xdr:row>78</xdr:row>
      <xdr:rowOff>88075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05205"/>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124828</xdr:rowOff>
    </xdr:from>
    <xdr:to>
      <xdr:col>24</xdr:col>
      <xdr:colOff>114300</xdr:colOff>
      <xdr:row>78</xdr:row>
      <xdr:rowOff>54978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103255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83565</xdr:rowOff>
    </xdr:from>
    <xdr:to>
      <xdr:col>20</xdr:col>
      <xdr:colOff>38100</xdr:colOff>
      <xdr:row>78</xdr:row>
      <xdr:rowOff>13715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167996</xdr:rowOff>
    </xdr:from>
    <xdr:to>
      <xdr:col>15</xdr:col>
      <xdr:colOff>101600</xdr:colOff>
      <xdr:row>78</xdr:row>
      <xdr:rowOff>98146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89273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37275</xdr:rowOff>
    </xdr:from>
    <xdr:to>
      <xdr:col>10</xdr:col>
      <xdr:colOff>165100</xdr:colOff>
      <xdr:row>78</xdr:row>
      <xdr:rowOff>138875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130002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152755</xdr:rowOff>
    </xdr:from>
    <xdr:to>
      <xdr:col>6</xdr:col>
      <xdr:colOff>38100</xdr:colOff>
      <xdr:row>78</xdr:row>
      <xdr:rowOff>82905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74032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120662</xdr:rowOff>
    </xdr:from>
    <xdr:to>
      <xdr:col>24</xdr:col>
      <xdr:colOff>63500</xdr:colOff>
      <xdr:row>95</xdr:row>
      <xdr:rowOff>14021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36962"/>
          <a:ext cx="8382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14021</xdr:rowOff>
    </xdr:from>
    <xdr:to>
      <xdr:col>19</xdr:col>
      <xdr:colOff>177800</xdr:colOff>
      <xdr:row>95</xdr:row>
      <xdr:rowOff>119608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1771"/>
          <a:ext cx="889000" cy="1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119608</xdr:rowOff>
    </xdr:from>
    <xdr:to>
      <xdr:col>15</xdr:col>
      <xdr:colOff>50800</xdr:colOff>
      <xdr:row>95</xdr:row>
      <xdr:rowOff>144044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07358"/>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144044</xdr:rowOff>
    </xdr:from>
    <xdr:to>
      <xdr:col>10</xdr:col>
      <xdr:colOff>114300</xdr:colOff>
      <xdr:row>96</xdr:row>
      <xdr:rowOff>60300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1794"/>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69862</xdr:rowOff>
    </xdr:from>
    <xdr:to>
      <xdr:col>24</xdr:col>
      <xdr:colOff>114300</xdr:colOff>
      <xdr:row>95</xdr:row>
      <xdr:rowOff>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92739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134671</xdr:rowOff>
    </xdr:from>
    <xdr:to>
      <xdr:col>20</xdr:col>
      <xdr:colOff>38100</xdr:colOff>
      <xdr:row>95</xdr:row>
      <xdr:rowOff>64821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81348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68808</xdr:rowOff>
    </xdr:from>
    <xdr:to>
      <xdr:col>15</xdr:col>
      <xdr:colOff>101600</xdr:colOff>
      <xdr:row>95</xdr:row>
      <xdr:rowOff>170408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93244</xdr:rowOff>
    </xdr:from>
    <xdr:to>
      <xdr:col>10</xdr:col>
      <xdr:colOff>165100</xdr:colOff>
      <xdr:row>96</xdr:row>
      <xdr:rowOff>23394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39921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9500</xdr:rowOff>
    </xdr:from>
    <xdr:to>
      <xdr:col>6</xdr:col>
      <xdr:colOff>38100</xdr:colOff>
      <xdr:row>96</xdr:row>
      <xdr:rowOff>111100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127627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6232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3068"/>
          <a:ext cx="8382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144971</xdr:rowOff>
    </xdr:from>
    <xdr:to>
      <xdr:col>50</xdr:col>
      <xdr:colOff>114300</xdr:colOff>
      <xdr:row>37</xdr:row>
      <xdr:rowOff>169418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862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144971</xdr:rowOff>
    </xdr:from>
    <xdr:to>
      <xdr:col>45</xdr:col>
      <xdr:colOff>177800</xdr:colOff>
      <xdr:row>37</xdr:row>
      <xdr:rowOff>170556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8621"/>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170556</xdr:rowOff>
    </xdr:from>
    <xdr:to>
      <xdr:col>41</xdr:col>
      <xdr:colOff>50800</xdr:colOff>
      <xdr:row>38</xdr:row>
      <xdr:rowOff>18350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4206"/>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126882</xdr:rowOff>
    </xdr:from>
    <xdr:to>
      <xdr:col>55</xdr:col>
      <xdr:colOff>50800</xdr:colOff>
      <xdr:row>38</xdr:row>
      <xdr:rowOff>57032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41809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118618</xdr:rowOff>
    </xdr:from>
    <xdr:to>
      <xdr:col>50</xdr:col>
      <xdr:colOff>165100</xdr:colOff>
      <xdr:row>38</xdr:row>
      <xdr:rowOff>48768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39895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94171</xdr:rowOff>
    </xdr:from>
    <xdr:to>
      <xdr:col>46</xdr:col>
      <xdr:colOff>38100</xdr:colOff>
      <xdr:row>38</xdr:row>
      <xdr:rowOff>24321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15449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119756</xdr:rowOff>
    </xdr:from>
    <xdr:to>
      <xdr:col>41</xdr:col>
      <xdr:colOff>101600</xdr:colOff>
      <xdr:row>38</xdr:row>
      <xdr:rowOff>49906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41033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139000</xdr:rowOff>
    </xdr:from>
    <xdr:to>
      <xdr:col>36</xdr:col>
      <xdr:colOff>165100</xdr:colOff>
      <xdr:row>38</xdr:row>
      <xdr:rowOff>69150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60277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163616</xdr:rowOff>
    </xdr:from>
    <xdr:to>
      <xdr:col>55</xdr:col>
      <xdr:colOff>0</xdr:colOff>
      <xdr:row>59</xdr:row>
      <xdr:rowOff>18387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07716"/>
          <a:ext cx="8382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149612</xdr:rowOff>
    </xdr:from>
    <xdr:to>
      <xdr:col>50</xdr:col>
      <xdr:colOff>114300</xdr:colOff>
      <xdr:row>58</xdr:row>
      <xdr:rowOff>163616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93712"/>
          <a:ext cx="8890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149612</xdr:rowOff>
    </xdr:from>
    <xdr:to>
      <xdr:col>45</xdr:col>
      <xdr:colOff>177800</xdr:colOff>
      <xdr:row>59</xdr:row>
      <xdr:rowOff>889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93712"/>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889</xdr:rowOff>
    </xdr:from>
    <xdr:to>
      <xdr:col>41</xdr:col>
      <xdr:colOff>50800</xdr:colOff>
      <xdr:row>59</xdr:row>
      <xdr:rowOff>20933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16439"/>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139037</xdr:rowOff>
    </xdr:from>
    <xdr:to>
      <xdr:col>55</xdr:col>
      <xdr:colOff>50800</xdr:colOff>
      <xdr:row>59</xdr:row>
      <xdr:rowOff>69187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53964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112816</xdr:rowOff>
    </xdr:from>
    <xdr:to>
      <xdr:col>50</xdr:col>
      <xdr:colOff>165100</xdr:colOff>
      <xdr:row>59</xdr:row>
      <xdr:rowOff>42966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34093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98812</xdr:rowOff>
    </xdr:from>
    <xdr:to>
      <xdr:col>46</xdr:col>
      <xdr:colOff>38100</xdr:colOff>
      <xdr:row>59</xdr:row>
      <xdr:rowOff>28962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121539</xdr:rowOff>
    </xdr:from>
    <xdr:to>
      <xdr:col>41</xdr:col>
      <xdr:colOff>101600</xdr:colOff>
      <xdr:row>59</xdr:row>
      <xdr:rowOff>51689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42816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141583</xdr:rowOff>
    </xdr:from>
    <xdr:to>
      <xdr:col>36</xdr:col>
      <xdr:colOff>165100</xdr:colOff>
      <xdr:row>59</xdr:row>
      <xdr:rowOff>71733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62860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133322</xdr:rowOff>
    </xdr:from>
    <xdr:to>
      <xdr:col>55</xdr:col>
      <xdr:colOff>0</xdr:colOff>
      <xdr:row>78</xdr:row>
      <xdr:rowOff>137266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6422"/>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94965</xdr:rowOff>
    </xdr:from>
    <xdr:to>
      <xdr:col>50</xdr:col>
      <xdr:colOff>114300</xdr:colOff>
      <xdr:row>78</xdr:row>
      <xdr:rowOff>137266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68065"/>
          <a:ext cx="8890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94965</xdr:rowOff>
    </xdr:from>
    <xdr:to>
      <xdr:col>45</xdr:col>
      <xdr:colOff>177800</xdr:colOff>
      <xdr:row>78</xdr:row>
      <xdr:rowOff>107190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68065"/>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82522</xdr:rowOff>
    </xdr:from>
    <xdr:to>
      <xdr:col>55</xdr:col>
      <xdr:colOff>50800</xdr:colOff>
      <xdr:row>79</xdr:row>
      <xdr:rowOff>12672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168899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86466</xdr:rowOff>
    </xdr:from>
    <xdr:to>
      <xdr:col>50</xdr:col>
      <xdr:colOff>165100</xdr:colOff>
      <xdr:row>79</xdr:row>
      <xdr:rowOff>16616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7743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44165</xdr:rowOff>
    </xdr:from>
    <xdr:to>
      <xdr:col>46</xdr:col>
      <xdr:colOff>38100</xdr:colOff>
      <xdr:row>78</xdr:row>
      <xdr:rowOff>145765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56390</xdr:rowOff>
    </xdr:from>
    <xdr:to>
      <xdr:col>41</xdr:col>
      <xdr:colOff>101600</xdr:colOff>
      <xdr:row>78</xdr:row>
      <xdr:rowOff>157990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149117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8545</xdr:rowOff>
    </xdr:from>
    <xdr:to>
      <xdr:col>55</xdr:col>
      <xdr:colOff>0</xdr:colOff>
      <xdr:row>97</xdr:row>
      <xdr:rowOff>113731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39195"/>
          <a:ext cx="838200" cy="10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8545</xdr:rowOff>
    </xdr:from>
    <xdr:to>
      <xdr:col>50</xdr:col>
      <xdr:colOff>114300</xdr:colOff>
      <xdr:row>97</xdr:row>
      <xdr:rowOff>59103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3919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59103</xdr:rowOff>
    </xdr:from>
    <xdr:to>
      <xdr:col>45</xdr:col>
      <xdr:colOff>177800</xdr:colOff>
      <xdr:row>98</xdr:row>
      <xdr:rowOff>49434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89753"/>
          <a:ext cx="8890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62931</xdr:rowOff>
    </xdr:from>
    <xdr:to>
      <xdr:col>55</xdr:col>
      <xdr:colOff>50800</xdr:colOff>
      <xdr:row>97</xdr:row>
      <xdr:rowOff>164531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41358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129195</xdr:rowOff>
    </xdr:from>
    <xdr:to>
      <xdr:col>50</xdr:col>
      <xdr:colOff>165100</xdr:colOff>
      <xdr:row>97</xdr:row>
      <xdr:rowOff>59345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50472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8303</xdr:rowOff>
    </xdr:from>
    <xdr:to>
      <xdr:col>46</xdr:col>
      <xdr:colOff>38100</xdr:colOff>
      <xdr:row>97</xdr:row>
      <xdr:rowOff>109903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126430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1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170084</xdr:rowOff>
    </xdr:from>
    <xdr:to>
      <xdr:col>41</xdr:col>
      <xdr:colOff>101600</xdr:colOff>
      <xdr:row>98</xdr:row>
      <xdr:rowOff>100234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91361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90058</xdr:rowOff>
    </xdr:from>
    <xdr:to>
      <xdr:col>85</xdr:col>
      <xdr:colOff>127000</xdr:colOff>
      <xdr:row>39</xdr:row>
      <xdr:rowOff>98872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776608"/>
          <a:ext cx="8382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90058</xdr:rowOff>
    </xdr:from>
    <xdr:to>
      <xdr:col>81</xdr:col>
      <xdr:colOff>50800</xdr:colOff>
      <xdr:row>39</xdr:row>
      <xdr:rowOff>98872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77660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98480</xdr:rowOff>
    </xdr:from>
    <xdr:to>
      <xdr:col>76</xdr:col>
      <xdr:colOff>114300</xdr:colOff>
      <xdr:row>39</xdr:row>
      <xdr:rowOff>98872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8503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93425</xdr:rowOff>
    </xdr:from>
    <xdr:to>
      <xdr:col>71</xdr:col>
      <xdr:colOff>177800</xdr:colOff>
      <xdr:row>39</xdr:row>
      <xdr:rowOff>98480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779975"/>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48072</xdr:rowOff>
    </xdr:from>
    <xdr:to>
      <xdr:col>85</xdr:col>
      <xdr:colOff>177800</xdr:colOff>
      <xdr:row>39</xdr:row>
      <xdr:rowOff>149672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39258</xdr:rowOff>
    </xdr:from>
    <xdr:to>
      <xdr:col>81</xdr:col>
      <xdr:colOff>101600</xdr:colOff>
      <xdr:row>39</xdr:row>
      <xdr:rowOff>140858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131985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81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48072</xdr:rowOff>
    </xdr:from>
    <xdr:to>
      <xdr:col>76</xdr:col>
      <xdr:colOff>165100</xdr:colOff>
      <xdr:row>39</xdr:row>
      <xdr:rowOff>149672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140799</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47680</xdr:rowOff>
    </xdr:from>
    <xdr:to>
      <xdr:col>72</xdr:col>
      <xdr:colOff>38100</xdr:colOff>
      <xdr:row>39</xdr:row>
      <xdr:rowOff>149280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140407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826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42625</xdr:rowOff>
    </xdr:from>
    <xdr:to>
      <xdr:col>67</xdr:col>
      <xdr:colOff>101600</xdr:colOff>
      <xdr:row>39</xdr:row>
      <xdr:rowOff>144225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135352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102701</xdr:rowOff>
    </xdr:from>
    <xdr:to>
      <xdr:col>85</xdr:col>
      <xdr:colOff>127000</xdr:colOff>
      <xdr:row>76</xdr:row>
      <xdr:rowOff>104662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32901"/>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95683</xdr:rowOff>
    </xdr:from>
    <xdr:to>
      <xdr:col>81</xdr:col>
      <xdr:colOff>50800</xdr:colOff>
      <xdr:row>76</xdr:row>
      <xdr:rowOff>104662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125883"/>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88460</xdr:rowOff>
    </xdr:from>
    <xdr:to>
      <xdr:col>76</xdr:col>
      <xdr:colOff>114300</xdr:colOff>
      <xdr:row>76</xdr:row>
      <xdr:rowOff>95683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18660"/>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83871</xdr:rowOff>
    </xdr:from>
    <xdr:to>
      <xdr:col>71</xdr:col>
      <xdr:colOff>177800</xdr:colOff>
      <xdr:row>76</xdr:row>
      <xdr:rowOff>88460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114071"/>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51901</xdr:rowOff>
    </xdr:from>
    <xdr:to>
      <xdr:col>85</xdr:col>
      <xdr:colOff>177800</xdr:colOff>
      <xdr:row>76</xdr:row>
      <xdr:rowOff>153501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30328</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06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53862</xdr:rowOff>
    </xdr:from>
    <xdr:to>
      <xdr:col>81</xdr:col>
      <xdr:colOff>101600</xdr:colOff>
      <xdr:row>76</xdr:row>
      <xdr:rowOff>155462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146589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44883</xdr:rowOff>
    </xdr:from>
    <xdr:to>
      <xdr:col>76</xdr:col>
      <xdr:colOff>165100</xdr:colOff>
      <xdr:row>76</xdr:row>
      <xdr:rowOff>146483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137610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37660</xdr:rowOff>
    </xdr:from>
    <xdr:to>
      <xdr:col>72</xdr:col>
      <xdr:colOff>38100</xdr:colOff>
      <xdr:row>76</xdr:row>
      <xdr:rowOff>139260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0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130387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33071</xdr:rowOff>
    </xdr:from>
    <xdr:to>
      <xdr:col>67</xdr:col>
      <xdr:colOff>101600</xdr:colOff>
      <xdr:row>76</xdr:row>
      <xdr:rowOff>134671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125798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139178</xdr:rowOff>
    </xdr:from>
    <xdr:to>
      <xdr:col>85</xdr:col>
      <xdr:colOff>127000</xdr:colOff>
      <xdr:row>99</xdr:row>
      <xdr:rowOff>6032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41278"/>
          <a:ext cx="8382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139178</xdr:rowOff>
    </xdr:from>
    <xdr:to>
      <xdr:col>81</xdr:col>
      <xdr:colOff>50800</xdr:colOff>
      <xdr:row>99</xdr:row>
      <xdr:rowOff>18462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41278"/>
          <a:ext cx="8890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18462</xdr:rowOff>
    </xdr:from>
    <xdr:to>
      <xdr:col>76</xdr:col>
      <xdr:colOff>114300</xdr:colOff>
      <xdr:row>99</xdr:row>
      <xdr:rowOff>26646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92012"/>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18631</xdr:rowOff>
    </xdr:from>
    <xdr:to>
      <xdr:col>71</xdr:col>
      <xdr:colOff>177800</xdr:colOff>
      <xdr:row>99</xdr:row>
      <xdr:rowOff>26646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92181"/>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126682</xdr:rowOff>
    </xdr:from>
    <xdr:to>
      <xdr:col>85</xdr:col>
      <xdr:colOff>177800</xdr:colOff>
      <xdr:row>99</xdr:row>
      <xdr:rowOff>56832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88378</xdr:rowOff>
    </xdr:from>
    <xdr:to>
      <xdr:col>81</xdr:col>
      <xdr:colOff>101600</xdr:colOff>
      <xdr:row>99</xdr:row>
      <xdr:rowOff>18528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35055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139112</xdr:rowOff>
    </xdr:from>
    <xdr:to>
      <xdr:col>76</xdr:col>
      <xdr:colOff>165100</xdr:colOff>
      <xdr:row>99</xdr:row>
      <xdr:rowOff>69262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60389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147296</xdr:rowOff>
    </xdr:from>
    <xdr:to>
      <xdr:col>72</xdr:col>
      <xdr:colOff>38100</xdr:colOff>
      <xdr:row>99</xdr:row>
      <xdr:rowOff>77446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68573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4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139281</xdr:rowOff>
    </xdr:from>
    <xdr:to>
      <xdr:col>67</xdr:col>
      <xdr:colOff>101600</xdr:colOff>
      <xdr:row>99</xdr:row>
      <xdr:rowOff>69431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60558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94932</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10032"/>
          <a:ext cx="8382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159893</xdr:rowOff>
    </xdr:from>
    <xdr:to>
      <xdr:col>111</xdr:col>
      <xdr:colOff>177800</xdr:colOff>
      <xdr:row>38</xdr:row>
      <xdr:rowOff>94932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503543"/>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159893</xdr:rowOff>
    </xdr:from>
    <xdr:to>
      <xdr:col>107</xdr:col>
      <xdr:colOff>50800</xdr:colOff>
      <xdr:row>38</xdr:row>
      <xdr:rowOff>15304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503543"/>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77614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164084</xdr:rowOff>
    </xdr:from>
    <xdr:to>
      <xdr:col>102</xdr:col>
      <xdr:colOff>114300</xdr:colOff>
      <xdr:row>38</xdr:row>
      <xdr:rowOff>15304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164834"/>
          <a:ext cx="889000" cy="3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44132</xdr:rowOff>
    </xdr:from>
    <xdr:to>
      <xdr:col>112</xdr:col>
      <xdr:colOff>38100</xdr:colOff>
      <xdr:row>38</xdr:row>
      <xdr:rowOff>145732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136859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651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109093</xdr:rowOff>
    </xdr:from>
    <xdr:to>
      <xdr:col>107</xdr:col>
      <xdr:colOff>101600</xdr:colOff>
      <xdr:row>38</xdr:row>
      <xdr:rowOff>39243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55770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135953</xdr:rowOff>
    </xdr:from>
    <xdr:to>
      <xdr:col>102</xdr:col>
      <xdr:colOff>165100</xdr:colOff>
      <xdr:row>38</xdr:row>
      <xdr:rowOff>66103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57231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113284</xdr:rowOff>
    </xdr:from>
    <xdr:to>
      <xdr:col>98</xdr:col>
      <xdr:colOff>38100</xdr:colOff>
      <xdr:row>36</xdr:row>
      <xdr:rowOff>43434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59961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136591</xdr:rowOff>
    </xdr:from>
    <xdr:to>
      <xdr:col>116</xdr:col>
      <xdr:colOff>63500</xdr:colOff>
      <xdr:row>58</xdr:row>
      <xdr:rowOff>137094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080691"/>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136042</xdr:rowOff>
    </xdr:from>
    <xdr:to>
      <xdr:col>111</xdr:col>
      <xdr:colOff>177800</xdr:colOff>
      <xdr:row>58</xdr:row>
      <xdr:rowOff>137094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136042</xdr:rowOff>
    </xdr:from>
    <xdr:to>
      <xdr:col>107</xdr:col>
      <xdr:colOff>50800</xdr:colOff>
      <xdr:row>58</xdr:row>
      <xdr:rowOff>137094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136340</xdr:rowOff>
    </xdr:from>
    <xdr:to>
      <xdr:col>102</xdr:col>
      <xdr:colOff>114300</xdr:colOff>
      <xdr:row>58</xdr:row>
      <xdr:rowOff>137094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8044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85791</xdr:rowOff>
    </xdr:from>
    <xdr:to>
      <xdr:col>116</xdr:col>
      <xdr:colOff>114300</xdr:colOff>
      <xdr:row>59</xdr:row>
      <xdr:rowOff>15941</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4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86294</xdr:rowOff>
    </xdr:from>
    <xdr:to>
      <xdr:col>112</xdr:col>
      <xdr:colOff>38100</xdr:colOff>
      <xdr:row>59</xdr:row>
      <xdr:rowOff>16444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7571</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85242</xdr:rowOff>
    </xdr:from>
    <xdr:to>
      <xdr:col>107</xdr:col>
      <xdr:colOff>101600</xdr:colOff>
      <xdr:row>59</xdr:row>
      <xdr:rowOff>15392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6519</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86294</xdr:rowOff>
    </xdr:from>
    <xdr:to>
      <xdr:col>102</xdr:col>
      <xdr:colOff>165100</xdr:colOff>
      <xdr:row>59</xdr:row>
      <xdr:rowOff>16444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7571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6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85540</xdr:rowOff>
    </xdr:from>
    <xdr:to>
      <xdr:col>98</xdr:col>
      <xdr:colOff>38100</xdr:colOff>
      <xdr:row>59</xdr:row>
      <xdr:rowOff>15690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6817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7017" y="1012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143231</xdr:rowOff>
    </xdr:from>
    <xdr:to>
      <xdr:col>116</xdr:col>
      <xdr:colOff>63500</xdr:colOff>
      <xdr:row>73</xdr:row>
      <xdr:rowOff>76556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487631"/>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76556</xdr:rowOff>
    </xdr:from>
    <xdr:to>
      <xdr:col>111</xdr:col>
      <xdr:colOff>177800</xdr:colOff>
      <xdr:row>73</xdr:row>
      <xdr:rowOff>84404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2592406"/>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65494</xdr:rowOff>
    </xdr:from>
    <xdr:to>
      <xdr:col>107</xdr:col>
      <xdr:colOff>50800</xdr:colOff>
      <xdr:row>73</xdr:row>
      <xdr:rowOff>84404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545300" y="12581344"/>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65494</xdr:rowOff>
    </xdr:from>
    <xdr:to>
      <xdr:col>102</xdr:col>
      <xdr:colOff>114300</xdr:colOff>
      <xdr:row>73</xdr:row>
      <xdr:rowOff>161989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581344"/>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92431</xdr:rowOff>
    </xdr:from>
    <xdr:to>
      <xdr:col>116</xdr:col>
      <xdr:colOff>114300</xdr:colOff>
      <xdr:row>73</xdr:row>
      <xdr:rowOff>22581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115308</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2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25756</xdr:rowOff>
    </xdr:from>
    <xdr:to>
      <xdr:col>112</xdr:col>
      <xdr:colOff>38100</xdr:colOff>
      <xdr:row>73</xdr:row>
      <xdr:rowOff>127356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5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143883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3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33604</xdr:rowOff>
    </xdr:from>
    <xdr:to>
      <xdr:col>107</xdr:col>
      <xdr:colOff>101600</xdr:colOff>
      <xdr:row>73</xdr:row>
      <xdr:rowOff>135204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5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151731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3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14694</xdr:rowOff>
    </xdr:from>
    <xdr:to>
      <xdr:col>102</xdr:col>
      <xdr:colOff>165100</xdr:colOff>
      <xdr:row>73</xdr:row>
      <xdr:rowOff>116294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25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132821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3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111189</xdr:rowOff>
    </xdr:from>
    <xdr:to>
      <xdr:col>98</xdr:col>
      <xdr:colOff>38100</xdr:colOff>
      <xdr:row>74</xdr:row>
      <xdr:rowOff>41339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26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57866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4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近年の住民一人当たりのコストの推移で特徴的なものは災害復旧費であり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これは、大きな災害がなかったことが要因である。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また、扶助費が増加しているが、これは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子ども・子育て支援教育・保育給付費の増（前年度比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千円）や子ども医療費給付の増であり、これらは他市町村から転入してくる子育て世代の人口増加が共通の要因としてあげられる。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繰出金の増加については、平成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月より国民健康保険病院から国民健康保険診療所へ機能転換したことにより国保病院公営企業会計から国保診療所特別会計へ併せて移行となった。それに伴い歳出性質上繰出金</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が増というかたちになった。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コストが少ないものは、人件費であり、職員数の適正化、人件費の削減に取り組んでいる事に加え、ごみ処理・し尿処理・消防・救急事業等を広域で行うことにより人件費コストを削減していることが要因として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％増という結果も出ている。これは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年度新採用職員の増に対し定年退職職員がいなかった事及び人事院勧告による職員給の増が要因にあげられる。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全般として、類似団体より低い数値となっているものの、扶助費等については、類似団体を大きく上回っており、今後の財政運営の課題である。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10,998
10,922
83.89
5,650,443
5,484,551
165,892
3,588,332
4,554,360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134475</xdr:rowOff>
    </xdr:from>
    <xdr:to>
      <xdr:col>24</xdr:col>
      <xdr:colOff>63500</xdr:colOff>
      <xdr:row>34</xdr:row>
      <xdr:rowOff>30625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92325"/>
          <a:ext cx="8382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109329</xdr:rowOff>
    </xdr:from>
    <xdr:to>
      <xdr:col>19</xdr:col>
      <xdr:colOff>177800</xdr:colOff>
      <xdr:row>34</xdr:row>
      <xdr:rowOff>30625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67179"/>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109329</xdr:rowOff>
    </xdr:from>
    <xdr:to>
      <xdr:col>15</xdr:col>
      <xdr:colOff>50800</xdr:colOff>
      <xdr:row>33</xdr:row>
      <xdr:rowOff>158968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6717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147864</xdr:rowOff>
    </xdr:from>
    <xdr:to>
      <xdr:col>10</xdr:col>
      <xdr:colOff>114300</xdr:colOff>
      <xdr:row>33</xdr:row>
      <xdr:rowOff>158968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571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83675</xdr:rowOff>
    </xdr:from>
    <xdr:to>
      <xdr:col>24</xdr:col>
      <xdr:colOff>114300</xdr:colOff>
      <xdr:row>34</xdr:row>
      <xdr:rowOff>13825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106552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151275</xdr:rowOff>
    </xdr:from>
    <xdr:to>
      <xdr:col>20</xdr:col>
      <xdr:colOff>38100</xdr:colOff>
      <xdr:row>34</xdr:row>
      <xdr:rowOff>81425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97952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58529</xdr:rowOff>
    </xdr:from>
    <xdr:to>
      <xdr:col>15</xdr:col>
      <xdr:colOff>101600</xdr:colOff>
      <xdr:row>33</xdr:row>
      <xdr:rowOff>160129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108168</xdr:rowOff>
    </xdr:from>
    <xdr:to>
      <xdr:col>10</xdr:col>
      <xdr:colOff>165100</xdr:colOff>
      <xdr:row>34</xdr:row>
      <xdr:rowOff>38318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54845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4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97064</xdr:rowOff>
    </xdr:from>
    <xdr:to>
      <xdr:col>6</xdr:col>
      <xdr:colOff>38100</xdr:colOff>
      <xdr:row>34</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43741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149138</xdr:rowOff>
    </xdr:from>
    <xdr:to>
      <xdr:col>24</xdr:col>
      <xdr:colOff>63500</xdr:colOff>
      <xdr:row>59</xdr:row>
      <xdr:rowOff>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93238"/>
          <a:ext cx="8382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149138</xdr:rowOff>
    </xdr:from>
    <xdr:to>
      <xdr:col>19</xdr:col>
      <xdr:colOff>177800</xdr:colOff>
      <xdr:row>59</xdr:row>
      <xdr:rowOff>7036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93238"/>
          <a:ext cx="889000" cy="2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7036</xdr:rowOff>
    </xdr:from>
    <xdr:to>
      <xdr:col>15</xdr:col>
      <xdr:colOff>50800</xdr:colOff>
      <xdr:row>59</xdr:row>
      <xdr:rowOff>12478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2258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12478</xdr:rowOff>
    </xdr:from>
    <xdr:to>
      <xdr:col>10</xdr:col>
      <xdr:colOff>114300</xdr:colOff>
      <xdr:row>59</xdr:row>
      <xdr:rowOff>13224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2802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120687</xdr:rowOff>
    </xdr:from>
    <xdr:to>
      <xdr:col>24</xdr:col>
      <xdr:colOff>114300</xdr:colOff>
      <xdr:row>59</xdr:row>
      <xdr:rowOff>50837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98338</xdr:rowOff>
    </xdr:from>
    <xdr:to>
      <xdr:col>20</xdr:col>
      <xdr:colOff>38100</xdr:colOff>
      <xdr:row>59</xdr:row>
      <xdr:rowOff>28488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19615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127686</xdr:rowOff>
    </xdr:from>
    <xdr:to>
      <xdr:col>15</xdr:col>
      <xdr:colOff>101600</xdr:colOff>
      <xdr:row>59</xdr:row>
      <xdr:rowOff>57836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48963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133128</xdr:rowOff>
    </xdr:from>
    <xdr:to>
      <xdr:col>10</xdr:col>
      <xdr:colOff>165100</xdr:colOff>
      <xdr:row>59</xdr:row>
      <xdr:rowOff>63278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54405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133874</xdr:rowOff>
    </xdr:from>
    <xdr:to>
      <xdr:col>6</xdr:col>
      <xdr:colOff>38100</xdr:colOff>
      <xdr:row>59</xdr:row>
      <xdr:rowOff>64024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55151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146969</xdr:rowOff>
    </xdr:from>
    <xdr:to>
      <xdr:col>24</xdr:col>
      <xdr:colOff>63500</xdr:colOff>
      <xdr:row>77</xdr:row>
      <xdr:rowOff>44228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7169"/>
          <a:ext cx="838200" cy="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44228</xdr:rowOff>
    </xdr:from>
    <xdr:to>
      <xdr:col>19</xdr:col>
      <xdr:colOff>177800</xdr:colOff>
      <xdr:row>77</xdr:row>
      <xdr:rowOff>75929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45878"/>
          <a:ext cx="8890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169318</xdr:rowOff>
    </xdr:from>
    <xdr:to>
      <xdr:col>15</xdr:col>
      <xdr:colOff>50800</xdr:colOff>
      <xdr:row>77</xdr:row>
      <xdr:rowOff>75929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99518"/>
          <a:ext cx="889000" cy="7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169318</xdr:rowOff>
    </xdr:from>
    <xdr:to>
      <xdr:col>10</xdr:col>
      <xdr:colOff>114300</xdr:colOff>
      <xdr:row>77</xdr:row>
      <xdr:rowOff>154369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9518"/>
          <a:ext cx="889000" cy="1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96169</xdr:rowOff>
    </xdr:from>
    <xdr:to>
      <xdr:col>24</xdr:col>
      <xdr:colOff>114300</xdr:colOff>
      <xdr:row>77</xdr:row>
      <xdr:rowOff>26319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74596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0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164878</xdr:rowOff>
    </xdr:from>
    <xdr:to>
      <xdr:col>20</xdr:col>
      <xdr:colOff>38100</xdr:colOff>
      <xdr:row>77</xdr:row>
      <xdr:rowOff>95028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86155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8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25129</xdr:rowOff>
    </xdr:from>
    <xdr:to>
      <xdr:col>15</xdr:col>
      <xdr:colOff>101600</xdr:colOff>
      <xdr:row>77</xdr:row>
      <xdr:rowOff>126729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117856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1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118518</xdr:rowOff>
    </xdr:from>
    <xdr:to>
      <xdr:col>10</xdr:col>
      <xdr:colOff>165100</xdr:colOff>
      <xdr:row>77</xdr:row>
      <xdr:rowOff>48668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39795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103569</xdr:rowOff>
    </xdr:from>
    <xdr:to>
      <xdr:col>6</xdr:col>
      <xdr:colOff>38100</xdr:colOff>
      <xdr:row>78</xdr:row>
      <xdr:rowOff>33719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24846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9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131237</xdr:rowOff>
    </xdr:from>
    <xdr:to>
      <xdr:col>24</xdr:col>
      <xdr:colOff>63500</xdr:colOff>
      <xdr:row>97</xdr:row>
      <xdr:rowOff>156361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1887"/>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131237</xdr:rowOff>
    </xdr:from>
    <xdr:to>
      <xdr:col>19</xdr:col>
      <xdr:colOff>177800</xdr:colOff>
      <xdr:row>97</xdr:row>
      <xdr:rowOff>132663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1887"/>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132663</xdr:rowOff>
    </xdr:from>
    <xdr:to>
      <xdr:col>15</xdr:col>
      <xdr:colOff>50800</xdr:colOff>
      <xdr:row>97</xdr:row>
      <xdr:rowOff>144738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3313"/>
          <a:ext cx="88900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144738</xdr:rowOff>
    </xdr:from>
    <xdr:to>
      <xdr:col>10</xdr:col>
      <xdr:colOff>114300</xdr:colOff>
      <xdr:row>98</xdr:row>
      <xdr:rowOff>9175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5388"/>
          <a:ext cx="889000" cy="3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105561</xdr:rowOff>
    </xdr:from>
    <xdr:to>
      <xdr:col>24</xdr:col>
      <xdr:colOff>114300</xdr:colOff>
      <xdr:row>98</xdr:row>
      <xdr:rowOff>35711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20488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80437</xdr:rowOff>
    </xdr:from>
    <xdr:to>
      <xdr:col>20</xdr:col>
      <xdr:colOff>38100</xdr:colOff>
      <xdr:row>98</xdr:row>
      <xdr:rowOff>10587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81863</xdr:rowOff>
    </xdr:from>
    <xdr:to>
      <xdr:col>15</xdr:col>
      <xdr:colOff>101600</xdr:colOff>
      <xdr:row>98</xdr:row>
      <xdr:rowOff>12013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93938</xdr:rowOff>
    </xdr:from>
    <xdr:to>
      <xdr:col>10</xdr:col>
      <xdr:colOff>165100</xdr:colOff>
      <xdr:row>98</xdr:row>
      <xdr:rowOff>24088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129825</xdr:rowOff>
    </xdr:from>
    <xdr:to>
      <xdr:col>6</xdr:col>
      <xdr:colOff>38100</xdr:colOff>
      <xdr:row>98</xdr:row>
      <xdr:rowOff>59975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51102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96593</xdr:rowOff>
    </xdr:from>
    <xdr:to>
      <xdr:col>55</xdr:col>
      <xdr:colOff>0</xdr:colOff>
      <xdr:row>39</xdr:row>
      <xdr:rowOff>96593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3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96593</xdr:rowOff>
    </xdr:from>
    <xdr:to>
      <xdr:col>50</xdr:col>
      <xdr:colOff>114300</xdr:colOff>
      <xdr:row>39</xdr:row>
      <xdr:rowOff>96593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96593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39</xdr:row>
      <xdr:rowOff>96593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250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45793</xdr:rowOff>
    </xdr:from>
    <xdr:to>
      <xdr:col>50</xdr:col>
      <xdr:colOff>165100</xdr:colOff>
      <xdr:row>39</xdr:row>
      <xdr:rowOff>147393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138520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138520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45793</xdr:rowOff>
    </xdr:from>
    <xdr:to>
      <xdr:col>41</xdr:col>
      <xdr:colOff>101600</xdr:colOff>
      <xdr:row>39</xdr:row>
      <xdr:rowOff>147393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138520</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99331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145748</xdr:rowOff>
    </xdr:from>
    <xdr:to>
      <xdr:col>55</xdr:col>
      <xdr:colOff>0</xdr:colOff>
      <xdr:row>57</xdr:row>
      <xdr:rowOff>163699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8398"/>
          <a:ext cx="8382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145748</xdr:rowOff>
    </xdr:from>
    <xdr:to>
      <xdr:col>50</xdr:col>
      <xdr:colOff>114300</xdr:colOff>
      <xdr:row>58</xdr:row>
      <xdr:rowOff>1905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8398"/>
          <a:ext cx="889000" cy="2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1905</xdr:rowOff>
    </xdr:from>
    <xdr:to>
      <xdr:col>45</xdr:col>
      <xdr:colOff>177800</xdr:colOff>
      <xdr:row>58</xdr:row>
      <xdr:rowOff>16745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6005"/>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16745</xdr:rowOff>
    </xdr:from>
    <xdr:to>
      <xdr:col>41</xdr:col>
      <xdr:colOff>50800</xdr:colOff>
      <xdr:row>58</xdr:row>
      <xdr:rowOff>27160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0845"/>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112899</xdr:rowOff>
    </xdr:from>
    <xdr:to>
      <xdr:col>55</xdr:col>
      <xdr:colOff>50800</xdr:colOff>
      <xdr:row>58</xdr:row>
      <xdr:rowOff>43049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27826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94948</xdr:rowOff>
    </xdr:from>
    <xdr:to>
      <xdr:col>50</xdr:col>
      <xdr:colOff>165100</xdr:colOff>
      <xdr:row>58</xdr:row>
      <xdr:rowOff>25098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122555</xdr:rowOff>
    </xdr:from>
    <xdr:to>
      <xdr:col>46</xdr:col>
      <xdr:colOff>38100</xdr:colOff>
      <xdr:row>58</xdr:row>
      <xdr:rowOff>52705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43832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137395</xdr:rowOff>
    </xdr:from>
    <xdr:to>
      <xdr:col>41</xdr:col>
      <xdr:colOff>101600</xdr:colOff>
      <xdr:row>58</xdr:row>
      <xdr:rowOff>67545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58672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147810</xdr:rowOff>
    </xdr:from>
    <xdr:to>
      <xdr:col>36</xdr:col>
      <xdr:colOff>165100</xdr:colOff>
      <xdr:row>58</xdr:row>
      <xdr:rowOff>77960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69087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6525</xdr:rowOff>
    </xdr:from>
    <xdr:to>
      <xdr:col>55</xdr:col>
      <xdr:colOff>0</xdr:colOff>
      <xdr:row>79</xdr:row>
      <xdr:rowOff>12126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51075"/>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148791</xdr:rowOff>
    </xdr:from>
    <xdr:to>
      <xdr:col>50</xdr:col>
      <xdr:colOff>114300</xdr:colOff>
      <xdr:row>79</xdr:row>
      <xdr:rowOff>12126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1891"/>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148791</xdr:rowOff>
    </xdr:from>
    <xdr:to>
      <xdr:col>45</xdr:col>
      <xdr:colOff>177800</xdr:colOff>
      <xdr:row>79</xdr:row>
      <xdr:rowOff>10914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1891"/>
          <a:ext cx="889000" cy="3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7851</xdr:rowOff>
    </xdr:from>
    <xdr:to>
      <xdr:col>41</xdr:col>
      <xdr:colOff>50800</xdr:colOff>
      <xdr:row>79</xdr:row>
      <xdr:rowOff>10914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2401"/>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127175</xdr:rowOff>
    </xdr:from>
    <xdr:to>
      <xdr:col>55</xdr:col>
      <xdr:colOff>50800</xdr:colOff>
      <xdr:row>79</xdr:row>
      <xdr:rowOff>57325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42102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132776</xdr:rowOff>
    </xdr:from>
    <xdr:to>
      <xdr:col>50</xdr:col>
      <xdr:colOff>165100</xdr:colOff>
      <xdr:row>79</xdr:row>
      <xdr:rowOff>62926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54053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97991</xdr:rowOff>
    </xdr:from>
    <xdr:to>
      <xdr:col>46</xdr:col>
      <xdr:colOff>38100</xdr:colOff>
      <xdr:row>79</xdr:row>
      <xdr:rowOff>28141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19268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131564</xdr:rowOff>
    </xdr:from>
    <xdr:to>
      <xdr:col>41</xdr:col>
      <xdr:colOff>101600</xdr:colOff>
      <xdr:row>79</xdr:row>
      <xdr:rowOff>61714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52841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128501</xdr:rowOff>
    </xdr:from>
    <xdr:to>
      <xdr:col>36</xdr:col>
      <xdr:colOff>165100</xdr:colOff>
      <xdr:row>79</xdr:row>
      <xdr:rowOff>58651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49778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114424</xdr:rowOff>
    </xdr:from>
    <xdr:to>
      <xdr:col>55</xdr:col>
      <xdr:colOff>0</xdr:colOff>
      <xdr:row>98</xdr:row>
      <xdr:rowOff>116497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16524"/>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108389</xdr:rowOff>
    </xdr:from>
    <xdr:to>
      <xdr:col>50</xdr:col>
      <xdr:colOff>114300</xdr:colOff>
      <xdr:row>98</xdr:row>
      <xdr:rowOff>114424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10489"/>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108389</xdr:rowOff>
    </xdr:from>
    <xdr:to>
      <xdr:col>45</xdr:col>
      <xdr:colOff>177800</xdr:colOff>
      <xdr:row>98</xdr:row>
      <xdr:rowOff>119579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10489"/>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104284</xdr:rowOff>
    </xdr:from>
    <xdr:to>
      <xdr:col>41</xdr:col>
      <xdr:colOff>50800</xdr:colOff>
      <xdr:row>98</xdr:row>
      <xdr:rowOff>119579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06384"/>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65697</xdr:rowOff>
    </xdr:from>
    <xdr:to>
      <xdr:col>55</xdr:col>
      <xdr:colOff>50800</xdr:colOff>
      <xdr:row>98</xdr:row>
      <xdr:rowOff>167297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63624</xdr:rowOff>
    </xdr:from>
    <xdr:to>
      <xdr:col>50</xdr:col>
      <xdr:colOff>165100</xdr:colOff>
      <xdr:row>98</xdr:row>
      <xdr:rowOff>165224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156351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57589</xdr:rowOff>
    </xdr:from>
    <xdr:to>
      <xdr:col>46</xdr:col>
      <xdr:colOff>38100</xdr:colOff>
      <xdr:row>98</xdr:row>
      <xdr:rowOff>159189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150316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68779</xdr:rowOff>
    </xdr:from>
    <xdr:to>
      <xdr:col>41</xdr:col>
      <xdr:colOff>101600</xdr:colOff>
      <xdr:row>98</xdr:row>
      <xdr:rowOff>170379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161506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53484</xdr:rowOff>
    </xdr:from>
    <xdr:to>
      <xdr:col>36</xdr:col>
      <xdr:colOff>165100</xdr:colOff>
      <xdr:row>98</xdr:row>
      <xdr:rowOff>155084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146211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4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67958</xdr:rowOff>
    </xdr:from>
    <xdr:to>
      <xdr:col>85</xdr:col>
      <xdr:colOff>127000</xdr:colOff>
      <xdr:row>37</xdr:row>
      <xdr:rowOff>92240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11608"/>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66916</xdr:rowOff>
    </xdr:from>
    <xdr:to>
      <xdr:col>81</xdr:col>
      <xdr:colOff>50800</xdr:colOff>
      <xdr:row>37</xdr:row>
      <xdr:rowOff>92240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10566"/>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66916</xdr:rowOff>
    </xdr:from>
    <xdr:to>
      <xdr:col>76</xdr:col>
      <xdr:colOff>114300</xdr:colOff>
      <xdr:row>37</xdr:row>
      <xdr:rowOff>71895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10566"/>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71895</xdr:rowOff>
    </xdr:from>
    <xdr:to>
      <xdr:col>71</xdr:col>
      <xdr:colOff>177800</xdr:colOff>
      <xdr:row>37</xdr:row>
      <xdr:rowOff>122581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15545"/>
          <a:ext cx="889000" cy="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17158</xdr:rowOff>
    </xdr:from>
    <xdr:to>
      <xdr:col>85</xdr:col>
      <xdr:colOff>177800</xdr:colOff>
      <xdr:row>37</xdr:row>
      <xdr:rowOff>118758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103535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41440</xdr:rowOff>
    </xdr:from>
    <xdr:to>
      <xdr:col>81</xdr:col>
      <xdr:colOff>101600</xdr:colOff>
      <xdr:row>37</xdr:row>
      <xdr:rowOff>143040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134167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16116</xdr:rowOff>
    </xdr:from>
    <xdr:to>
      <xdr:col>76</xdr:col>
      <xdr:colOff>165100</xdr:colOff>
      <xdr:row>37</xdr:row>
      <xdr:rowOff>117716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108843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21095</xdr:rowOff>
    </xdr:from>
    <xdr:to>
      <xdr:col>72</xdr:col>
      <xdr:colOff>38100</xdr:colOff>
      <xdr:row>37</xdr:row>
      <xdr:rowOff>122695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113822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71781</xdr:rowOff>
    </xdr:from>
    <xdr:to>
      <xdr:col>67</xdr:col>
      <xdr:colOff>101600</xdr:colOff>
      <xdr:row>38</xdr:row>
      <xdr:rowOff>1930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54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164507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150749</xdr:rowOff>
    </xdr:from>
    <xdr:to>
      <xdr:col>85</xdr:col>
      <xdr:colOff>127000</xdr:colOff>
      <xdr:row>57</xdr:row>
      <xdr:rowOff>121882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51949"/>
          <a:ext cx="838200" cy="1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97651</xdr:rowOff>
    </xdr:from>
    <xdr:to>
      <xdr:col>81</xdr:col>
      <xdr:colOff>50800</xdr:colOff>
      <xdr:row>56</xdr:row>
      <xdr:rowOff>150749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98851"/>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97651</xdr:rowOff>
    </xdr:from>
    <xdr:to>
      <xdr:col>76</xdr:col>
      <xdr:colOff>114300</xdr:colOff>
      <xdr:row>58</xdr:row>
      <xdr:rowOff>112040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98851"/>
          <a:ext cx="889000" cy="3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112040</xdr:rowOff>
    </xdr:from>
    <xdr:to>
      <xdr:col>71</xdr:col>
      <xdr:colOff>177800</xdr:colOff>
      <xdr:row>58</xdr:row>
      <xdr:rowOff>153238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56140"/>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71082</xdr:rowOff>
    </xdr:from>
    <xdr:to>
      <xdr:col>85</xdr:col>
      <xdr:colOff>177800</xdr:colOff>
      <xdr:row>58</xdr:row>
      <xdr:rowOff>1232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49509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99949</xdr:rowOff>
    </xdr:from>
    <xdr:to>
      <xdr:col>81</xdr:col>
      <xdr:colOff>101600</xdr:colOff>
      <xdr:row>57</xdr:row>
      <xdr:rowOff>30099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46626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46851</xdr:rowOff>
    </xdr:from>
    <xdr:to>
      <xdr:col>76</xdr:col>
      <xdr:colOff>165100</xdr:colOff>
      <xdr:row>56</xdr:row>
      <xdr:rowOff>148451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164978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61240</xdr:rowOff>
    </xdr:from>
    <xdr:to>
      <xdr:col>72</xdr:col>
      <xdr:colOff>38100</xdr:colOff>
      <xdr:row>58</xdr:row>
      <xdr:rowOff>162840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153967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102438</xdr:rowOff>
    </xdr:from>
    <xdr:to>
      <xdr:col>67</xdr:col>
      <xdr:colOff>101600</xdr:colOff>
      <xdr:row>59</xdr:row>
      <xdr:rowOff>32588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23715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90058</xdr:rowOff>
    </xdr:from>
    <xdr:to>
      <xdr:col>85</xdr:col>
      <xdr:colOff>127000</xdr:colOff>
      <xdr:row>79</xdr:row>
      <xdr:rowOff>98871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34608"/>
          <a:ext cx="8382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90058</xdr:rowOff>
    </xdr:from>
    <xdr:to>
      <xdr:col>81</xdr:col>
      <xdr:colOff>50800</xdr:colOff>
      <xdr:row>79</xdr:row>
      <xdr:rowOff>98871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4608"/>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98481</xdr:rowOff>
    </xdr:from>
    <xdr:to>
      <xdr:col>76</xdr:col>
      <xdr:colOff>114300</xdr:colOff>
      <xdr:row>79</xdr:row>
      <xdr:rowOff>98871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031"/>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93425</xdr:rowOff>
    </xdr:from>
    <xdr:to>
      <xdr:col>71</xdr:col>
      <xdr:colOff>177800</xdr:colOff>
      <xdr:row>79</xdr:row>
      <xdr:rowOff>98481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7975"/>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48071</xdr:rowOff>
    </xdr:from>
    <xdr:to>
      <xdr:col>85</xdr:col>
      <xdr:colOff>177800</xdr:colOff>
      <xdr:row>79</xdr:row>
      <xdr:rowOff>149671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147649</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39258</xdr:rowOff>
    </xdr:from>
    <xdr:to>
      <xdr:col>81</xdr:col>
      <xdr:colOff>101600</xdr:colOff>
      <xdr:row>79</xdr:row>
      <xdr:rowOff>140858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131985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48071</xdr:rowOff>
    </xdr:from>
    <xdr:to>
      <xdr:col>76</xdr:col>
      <xdr:colOff>165100</xdr:colOff>
      <xdr:row>79</xdr:row>
      <xdr:rowOff>149671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140798</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47681</xdr:rowOff>
    </xdr:from>
    <xdr:to>
      <xdr:col>72</xdr:col>
      <xdr:colOff>38100</xdr:colOff>
      <xdr:row>79</xdr:row>
      <xdr:rowOff>149281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140408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84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42625</xdr:rowOff>
    </xdr:from>
    <xdr:to>
      <xdr:col>67</xdr:col>
      <xdr:colOff>101600</xdr:colOff>
      <xdr:row>79</xdr:row>
      <xdr:rowOff>144225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135352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102701</xdr:rowOff>
    </xdr:from>
    <xdr:to>
      <xdr:col>85</xdr:col>
      <xdr:colOff>127000</xdr:colOff>
      <xdr:row>96</xdr:row>
      <xdr:rowOff>104662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1901"/>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95683</xdr:rowOff>
    </xdr:from>
    <xdr:to>
      <xdr:col>81</xdr:col>
      <xdr:colOff>50800</xdr:colOff>
      <xdr:row>96</xdr:row>
      <xdr:rowOff>104662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54883"/>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88460</xdr:rowOff>
    </xdr:from>
    <xdr:to>
      <xdr:col>76</xdr:col>
      <xdr:colOff>114300</xdr:colOff>
      <xdr:row>96</xdr:row>
      <xdr:rowOff>95683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47660"/>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83871</xdr:rowOff>
    </xdr:from>
    <xdr:to>
      <xdr:col>71</xdr:col>
      <xdr:colOff>177800</xdr:colOff>
      <xdr:row>96</xdr:row>
      <xdr:rowOff>88460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43071"/>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51901</xdr:rowOff>
    </xdr:from>
    <xdr:to>
      <xdr:col>85</xdr:col>
      <xdr:colOff>177800</xdr:colOff>
      <xdr:row>96</xdr:row>
      <xdr:rowOff>153501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30328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53862</xdr:rowOff>
    </xdr:from>
    <xdr:to>
      <xdr:col>81</xdr:col>
      <xdr:colOff>101600</xdr:colOff>
      <xdr:row>96</xdr:row>
      <xdr:rowOff>155462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146589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44883</xdr:rowOff>
    </xdr:from>
    <xdr:to>
      <xdr:col>76</xdr:col>
      <xdr:colOff>165100</xdr:colOff>
      <xdr:row>96</xdr:row>
      <xdr:rowOff>146483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137610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37660</xdr:rowOff>
    </xdr:from>
    <xdr:to>
      <xdr:col>72</xdr:col>
      <xdr:colOff>38100</xdr:colOff>
      <xdr:row>96</xdr:row>
      <xdr:rowOff>139260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130387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33071</xdr:rowOff>
    </xdr:from>
    <xdr:to>
      <xdr:col>67</xdr:col>
      <xdr:colOff>101600</xdr:colOff>
      <xdr:row>96</xdr:row>
      <xdr:rowOff>134671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125798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上記の項目の中で、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前年度より大きく増加となっているのが民生費である。これは学童保育所増築工事に伴う工事費（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千円）の増及び介護保険事業特別会計への繰出金の増などが要因にあげられる。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消防費・衛生費が類似団体平均より低い数値となっているのは、一部事務組合の構成市町村となっており、消防・ごみ処理経費については、他の構成市町村との割り勘効果によるものが大きいと考える。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公債費については、過去に実施した繰上償還や新規借入の抑制等により、低い数値を保てているため、今後も公債費比率の適正化を図りたい。</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全体として類似団体よりも低い数値となっているものの、議会費については類似団体を大きく上回っており、前年度比においても</a:t>
          </a:r>
          <a:r>
            <a:rPr lang="en-US" altLang="ja-JP" sz="1300">
              <a:effectLst/>
              <a:latin typeface="ＭＳ Ｐゴシック" panose="020B0600070205080204" pitchFamily="50" charset="-128"/>
              <a:ea typeface="ＭＳ Ｐゴシック" panose="020B0600070205080204" pitchFamily="50" charset="-128"/>
            </a:rPr>
            <a:t>2.6</a:t>
          </a:r>
          <a:r>
            <a:rPr lang="ja-JP" altLang="en-US" sz="1300">
              <a:effectLst/>
              <a:latin typeface="ＭＳ Ｐゴシック" panose="020B0600070205080204" pitchFamily="50" charset="-128"/>
              <a:ea typeface="ＭＳ Ｐゴシック" panose="020B0600070205080204" pitchFamily="50" charset="-128"/>
            </a:rPr>
            <a:t>％増という結果となっているため、今後の財政運営を行っていくうえでの検討課題である。</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年度において実質単年度収支が、</a:t>
          </a:r>
          <a:r>
            <a:rPr kumimoji="1" lang="en-US" altLang="ja-JP" sz="1200">
              <a:latin typeface="ＭＳ ゴシック" pitchFamily="49" charset="-128"/>
              <a:ea typeface="ＭＳ ゴシック" pitchFamily="49" charset="-128"/>
            </a:rPr>
            <a:t>3.08</a:t>
          </a:r>
          <a:r>
            <a:rPr kumimoji="1" lang="ja-JP" altLang="en-US" sz="1200">
              <a:latin typeface="ＭＳ ゴシック" pitchFamily="49" charset="-128"/>
              <a:ea typeface="ＭＳ ゴシック" pitchFamily="49" charset="-128"/>
            </a:rPr>
            <a:t>％改善された理由としては、政策面のバランスを考慮しながら財政の健全化に取組み、実質収支額を前年度と同水準維持できたことが主な要因にあげられる。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において国や県と各種補助金・交付金を可能な限り活用したものの、取り崩しを行ったため減少した。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昨今の景気状況や地方財政状況や景気状況などを鑑みると、今後も厳しい財政状況が予想されるため、適正な基金運用と、更なるコストの削減に取り組む。</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会計における連結実質赤字等比率については、全会計黒字の数値を示している状況である。しかし高齢化が進む中で介護サービスの利用や高度医療が普及したことに伴う医療費の増加により切迫しつつあ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今後においては、一般会計及び各特別会計の適正な財政管理を通して、現在の水準の維持を図りたい。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25" t="s">
        <v>74</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6" t="s">
        <v>76</v>
      </c>
      <c r="C3" s="627"/>
      <c r="D3" s="627"/>
      <c r="E3" s="628"/>
      <c r="F3" s="628"/>
      <c r="G3" s="628"/>
      <c r="H3" s="628"/>
      <c r="I3" s="628"/>
      <c r="J3" s="628"/>
      <c r="K3" s="628"/>
      <c r="L3" s="628" t="s">
        <v>77</v>
      </c>
      <c r="M3" s="628"/>
      <c r="N3" s="628"/>
      <c r="O3" s="628"/>
      <c r="P3" s="628"/>
      <c r="Q3" s="628"/>
      <c r="R3" s="631"/>
      <c r="S3" s="631"/>
      <c r="T3" s="631"/>
      <c r="U3" s="631"/>
      <c r="V3" s="632"/>
      <c r="W3" s="525" t="s">
        <v>78</v>
      </c>
      <c r="X3" s="526"/>
      <c r="Y3" s="526"/>
      <c r="Z3" s="526"/>
      <c r="AA3" s="526"/>
      <c r="AB3" s="627"/>
      <c r="AC3" s="631" t="s">
        <v>79</v>
      </c>
      <c r="AD3" s="526"/>
      <c r="AE3" s="526"/>
      <c r="AF3" s="526"/>
      <c r="AG3" s="526"/>
      <c r="AH3" s="526"/>
      <c r="AI3" s="526"/>
      <c r="AJ3" s="526"/>
      <c r="AK3" s="526"/>
      <c r="AL3" s="593"/>
      <c r="AM3" s="525" t="s">
        <v>80</v>
      </c>
      <c r="AN3" s="526"/>
      <c r="AO3" s="526"/>
      <c r="AP3" s="526"/>
      <c r="AQ3" s="526"/>
      <c r="AR3" s="526"/>
      <c r="AS3" s="526"/>
      <c r="AT3" s="526"/>
      <c r="AU3" s="526"/>
      <c r="AV3" s="526"/>
      <c r="AW3" s="526"/>
      <c r="AX3" s="593"/>
      <c r="AY3" s="585" t="s">
        <v>1</v>
      </c>
      <c r="AZ3" s="586"/>
      <c r="BA3" s="586"/>
      <c r="BB3" s="586"/>
      <c r="BC3" s="586"/>
      <c r="BD3" s="586"/>
      <c r="BE3" s="586"/>
      <c r="BF3" s="586"/>
      <c r="BG3" s="586"/>
      <c r="BH3" s="586"/>
      <c r="BI3" s="586"/>
      <c r="BJ3" s="586"/>
      <c r="BK3" s="586"/>
      <c r="BL3" s="586"/>
      <c r="BM3" s="635"/>
      <c r="BN3" s="525" t="s">
        <v>81</v>
      </c>
      <c r="BO3" s="526"/>
      <c r="BP3" s="526"/>
      <c r="BQ3" s="526"/>
      <c r="BR3" s="526"/>
      <c r="BS3" s="526"/>
      <c r="BT3" s="526"/>
      <c r="BU3" s="593"/>
      <c r="BV3" s="525" t="s">
        <v>82</v>
      </c>
      <c r="BW3" s="526"/>
      <c r="BX3" s="526"/>
      <c r="BY3" s="526"/>
      <c r="BZ3" s="526"/>
      <c r="CA3" s="526"/>
      <c r="CB3" s="526"/>
      <c r="CC3" s="593"/>
      <c r="CD3" s="585" t="s">
        <v>1</v>
      </c>
      <c r="CE3" s="586"/>
      <c r="CF3" s="586"/>
      <c r="CG3" s="586"/>
      <c r="CH3" s="586"/>
      <c r="CI3" s="586"/>
      <c r="CJ3" s="586"/>
      <c r="CK3" s="586"/>
      <c r="CL3" s="586"/>
      <c r="CM3" s="586"/>
      <c r="CN3" s="586"/>
      <c r="CO3" s="586"/>
      <c r="CP3" s="586"/>
      <c r="CQ3" s="586"/>
      <c r="CR3" s="586"/>
      <c r="CS3" s="635"/>
      <c r="CT3" s="525" t="s">
        <v>83</v>
      </c>
      <c r="CU3" s="526"/>
      <c r="CV3" s="526"/>
      <c r="CW3" s="526"/>
      <c r="CX3" s="526"/>
      <c r="CY3" s="526"/>
      <c r="CZ3" s="526"/>
      <c r="DA3" s="593"/>
      <c r="DB3" s="525" t="s">
        <v>84</v>
      </c>
      <c r="DC3" s="526"/>
      <c r="DD3" s="526"/>
      <c r="DE3" s="526"/>
      <c r="DF3" s="526"/>
      <c r="DG3" s="526"/>
      <c r="DH3" s="526"/>
      <c r="DI3" s="593"/>
      <c r="DJ3" s="163"/>
      <c r="DK3" s="163"/>
      <c r="DL3" s="163"/>
      <c r="DM3" s="163"/>
      <c r="DN3" s="163"/>
      <c r="DO3" s="163"/>
    </row>
    <row r="4" spans="1:119" ht="18.75" customHeight="1" x14ac:dyDescent="0.15">
      <c r="A4" s="164"/>
      <c r="B4" s="601"/>
      <c r="C4" s="602"/>
      <c r="D4" s="602"/>
      <c r="E4" s="603"/>
      <c r="F4" s="603"/>
      <c r="G4" s="603"/>
      <c r="H4" s="603"/>
      <c r="I4" s="603"/>
      <c r="J4" s="603"/>
      <c r="K4" s="603"/>
      <c r="L4" s="603"/>
      <c r="M4" s="603"/>
      <c r="N4" s="603"/>
      <c r="O4" s="603"/>
      <c r="P4" s="603"/>
      <c r="Q4" s="603"/>
      <c r="R4" s="607"/>
      <c r="S4" s="607"/>
      <c r="T4" s="607"/>
      <c r="U4" s="607"/>
      <c r="V4" s="608"/>
      <c r="W4" s="594"/>
      <c r="X4" s="408"/>
      <c r="Y4" s="408"/>
      <c r="Z4" s="408"/>
      <c r="AA4" s="408"/>
      <c r="AB4" s="602"/>
      <c r="AC4" s="607"/>
      <c r="AD4" s="408"/>
      <c r="AE4" s="408"/>
      <c r="AF4" s="408"/>
      <c r="AG4" s="408"/>
      <c r="AH4" s="408"/>
      <c r="AI4" s="408"/>
      <c r="AJ4" s="408"/>
      <c r="AK4" s="408"/>
      <c r="AL4" s="595"/>
      <c r="AM4" s="552"/>
      <c r="AN4" s="462"/>
      <c r="AO4" s="462"/>
      <c r="AP4" s="462"/>
      <c r="AQ4" s="462"/>
      <c r="AR4" s="462"/>
      <c r="AS4" s="462"/>
      <c r="AT4" s="462"/>
      <c r="AU4" s="462"/>
      <c r="AV4" s="462"/>
      <c r="AW4" s="462"/>
      <c r="AX4" s="634"/>
      <c r="AY4" s="438" t="s">
        <v>85</v>
      </c>
      <c r="AZ4" s="439"/>
      <c r="BA4" s="439"/>
      <c r="BB4" s="439"/>
      <c r="BC4" s="439"/>
      <c r="BD4" s="439"/>
      <c r="BE4" s="439"/>
      <c r="BF4" s="439"/>
      <c r="BG4" s="439"/>
      <c r="BH4" s="439"/>
      <c r="BI4" s="439"/>
      <c r="BJ4" s="439"/>
      <c r="BK4" s="439"/>
      <c r="BL4" s="439"/>
      <c r="BM4" s="440"/>
      <c r="BN4" s="441">
        <v>5650443</v>
      </c>
      <c r="BO4" s="442"/>
      <c r="BP4" s="442"/>
      <c r="BQ4" s="442"/>
      <c r="BR4" s="442"/>
      <c r="BS4" s="442"/>
      <c r="BT4" s="442"/>
      <c r="BU4" s="443"/>
      <c r="BV4" s="441">
        <v>6030047</v>
      </c>
      <c r="BW4" s="442"/>
      <c r="BX4" s="442"/>
      <c r="BY4" s="442"/>
      <c r="BZ4" s="442"/>
      <c r="CA4" s="442"/>
      <c r="CB4" s="442"/>
      <c r="CC4" s="443"/>
      <c r="CD4" s="619" t="s">
        <v>86</v>
      </c>
      <c r="CE4" s="620"/>
      <c r="CF4" s="620"/>
      <c r="CG4" s="620"/>
      <c r="CH4" s="620"/>
      <c r="CI4" s="620"/>
      <c r="CJ4" s="620"/>
      <c r="CK4" s="620"/>
      <c r="CL4" s="620"/>
      <c r="CM4" s="620"/>
      <c r="CN4" s="620"/>
      <c r="CO4" s="620"/>
      <c r="CP4" s="620"/>
      <c r="CQ4" s="620"/>
      <c r="CR4" s="620"/>
      <c r="CS4" s="621"/>
      <c r="CT4" s="622">
        <v>4.5999999999999996</v>
      </c>
      <c r="CU4" s="623"/>
      <c r="CV4" s="623"/>
      <c r="CW4" s="623"/>
      <c r="CX4" s="623"/>
      <c r="CY4" s="623"/>
      <c r="CZ4" s="623"/>
      <c r="DA4" s="624"/>
      <c r="DB4" s="622">
        <v>4.7</v>
      </c>
      <c r="DC4" s="623"/>
      <c r="DD4" s="623"/>
      <c r="DE4" s="623"/>
      <c r="DF4" s="623"/>
      <c r="DG4" s="623"/>
      <c r="DH4" s="623"/>
      <c r="DI4" s="624"/>
      <c r="DJ4" s="163"/>
      <c r="DK4" s="163"/>
      <c r="DL4" s="163"/>
      <c r="DM4" s="163"/>
      <c r="DN4" s="163"/>
      <c r="DO4" s="163"/>
    </row>
    <row r="5" spans="1:119" ht="18.75" customHeight="1" x14ac:dyDescent="0.15">
      <c r="A5" s="164"/>
      <c r="B5" s="629"/>
      <c r="C5" s="463"/>
      <c r="D5" s="463"/>
      <c r="E5" s="630"/>
      <c r="F5" s="630"/>
      <c r="G5" s="630"/>
      <c r="H5" s="630"/>
      <c r="I5" s="630"/>
      <c r="J5" s="630"/>
      <c r="K5" s="630"/>
      <c r="L5" s="630"/>
      <c r="M5" s="630"/>
      <c r="N5" s="630"/>
      <c r="O5" s="630"/>
      <c r="P5" s="630"/>
      <c r="Q5" s="630"/>
      <c r="R5" s="461"/>
      <c r="S5" s="461"/>
      <c r="T5" s="461"/>
      <c r="U5" s="461"/>
      <c r="V5" s="633"/>
      <c r="W5" s="552"/>
      <c r="X5" s="462"/>
      <c r="Y5" s="462"/>
      <c r="Z5" s="462"/>
      <c r="AA5" s="462"/>
      <c r="AB5" s="463"/>
      <c r="AC5" s="461"/>
      <c r="AD5" s="462"/>
      <c r="AE5" s="462"/>
      <c r="AF5" s="462"/>
      <c r="AG5" s="462"/>
      <c r="AH5" s="462"/>
      <c r="AI5" s="462"/>
      <c r="AJ5" s="462"/>
      <c r="AK5" s="462"/>
      <c r="AL5" s="634"/>
      <c r="AM5" s="515" t="s">
        <v>87</v>
      </c>
      <c r="AN5" s="420"/>
      <c r="AO5" s="420"/>
      <c r="AP5" s="420"/>
      <c r="AQ5" s="420"/>
      <c r="AR5" s="420"/>
      <c r="AS5" s="420"/>
      <c r="AT5" s="421"/>
      <c r="AU5" s="503" t="s">
        <v>88</v>
      </c>
      <c r="AV5" s="504"/>
      <c r="AW5" s="504"/>
      <c r="AX5" s="504"/>
      <c r="AY5" s="426" t="s">
        <v>89</v>
      </c>
      <c r="AZ5" s="427"/>
      <c r="BA5" s="427"/>
      <c r="BB5" s="427"/>
      <c r="BC5" s="427"/>
      <c r="BD5" s="427"/>
      <c r="BE5" s="427"/>
      <c r="BF5" s="427"/>
      <c r="BG5" s="427"/>
      <c r="BH5" s="427"/>
      <c r="BI5" s="427"/>
      <c r="BJ5" s="427"/>
      <c r="BK5" s="427"/>
      <c r="BL5" s="427"/>
      <c r="BM5" s="428"/>
      <c r="BN5" s="446">
        <v>5484551</v>
      </c>
      <c r="BO5" s="447"/>
      <c r="BP5" s="447"/>
      <c r="BQ5" s="447"/>
      <c r="BR5" s="447"/>
      <c r="BS5" s="447"/>
      <c r="BT5" s="447"/>
      <c r="BU5" s="448"/>
      <c r="BV5" s="446">
        <v>5839438</v>
      </c>
      <c r="BW5" s="447"/>
      <c r="BX5" s="447"/>
      <c r="BY5" s="447"/>
      <c r="BZ5" s="447"/>
      <c r="CA5" s="447"/>
      <c r="CB5" s="447"/>
      <c r="CC5" s="448"/>
      <c r="CD5" s="455" t="s">
        <v>90</v>
      </c>
      <c r="CE5" s="456"/>
      <c r="CF5" s="456"/>
      <c r="CG5" s="456"/>
      <c r="CH5" s="456"/>
      <c r="CI5" s="456"/>
      <c r="CJ5" s="456"/>
      <c r="CK5" s="456"/>
      <c r="CL5" s="456"/>
      <c r="CM5" s="456"/>
      <c r="CN5" s="456"/>
      <c r="CO5" s="456"/>
      <c r="CP5" s="456"/>
      <c r="CQ5" s="456"/>
      <c r="CR5" s="456"/>
      <c r="CS5" s="457"/>
      <c r="CT5" s="416">
        <v>88.7</v>
      </c>
      <c r="CU5" s="417"/>
      <c r="CV5" s="417"/>
      <c r="CW5" s="417"/>
      <c r="CX5" s="417"/>
      <c r="CY5" s="417"/>
      <c r="CZ5" s="417"/>
      <c r="DA5" s="418"/>
      <c r="DB5" s="416">
        <v>88.9</v>
      </c>
      <c r="DC5" s="417"/>
      <c r="DD5" s="417"/>
      <c r="DE5" s="417"/>
      <c r="DF5" s="417"/>
      <c r="DG5" s="417"/>
      <c r="DH5" s="417"/>
      <c r="DI5" s="418"/>
      <c r="DJ5" s="163"/>
      <c r="DK5" s="163"/>
      <c r="DL5" s="163"/>
      <c r="DM5" s="163"/>
      <c r="DN5" s="163"/>
      <c r="DO5" s="163"/>
    </row>
    <row r="6" spans="1:119" ht="18.75" customHeight="1" x14ac:dyDescent="0.15">
      <c r="A6" s="164"/>
      <c r="B6" s="599" t="s">
        <v>91</v>
      </c>
      <c r="C6" s="460"/>
      <c r="D6" s="460"/>
      <c r="E6" s="600"/>
      <c r="F6" s="600"/>
      <c r="G6" s="600"/>
      <c r="H6" s="600"/>
      <c r="I6" s="600"/>
      <c r="J6" s="600"/>
      <c r="K6" s="600"/>
      <c r="L6" s="600" t="s">
        <v>92</v>
      </c>
      <c r="M6" s="600"/>
      <c r="N6" s="600"/>
      <c r="O6" s="600"/>
      <c r="P6" s="600"/>
      <c r="Q6" s="600"/>
      <c r="R6" s="484"/>
      <c r="S6" s="484"/>
      <c r="T6" s="484"/>
      <c r="U6" s="484"/>
      <c r="V6" s="606"/>
      <c r="W6" s="537" t="s">
        <v>93</v>
      </c>
      <c r="X6" s="459"/>
      <c r="Y6" s="459"/>
      <c r="Z6" s="459"/>
      <c r="AA6" s="459"/>
      <c r="AB6" s="460"/>
      <c r="AC6" s="611" t="s">
        <v>94</v>
      </c>
      <c r="AD6" s="612"/>
      <c r="AE6" s="612"/>
      <c r="AF6" s="612"/>
      <c r="AG6" s="612"/>
      <c r="AH6" s="612"/>
      <c r="AI6" s="612"/>
      <c r="AJ6" s="612"/>
      <c r="AK6" s="612"/>
      <c r="AL6" s="613"/>
      <c r="AM6" s="515" t="s">
        <v>95</v>
      </c>
      <c r="AN6" s="420"/>
      <c r="AO6" s="420"/>
      <c r="AP6" s="420"/>
      <c r="AQ6" s="420"/>
      <c r="AR6" s="420"/>
      <c r="AS6" s="420"/>
      <c r="AT6" s="421"/>
      <c r="AU6" s="503" t="s">
        <v>96</v>
      </c>
      <c r="AV6" s="504"/>
      <c r="AW6" s="504"/>
      <c r="AX6" s="504"/>
      <c r="AY6" s="426" t="s">
        <v>97</v>
      </c>
      <c r="AZ6" s="427"/>
      <c r="BA6" s="427"/>
      <c r="BB6" s="427"/>
      <c r="BC6" s="427"/>
      <c r="BD6" s="427"/>
      <c r="BE6" s="427"/>
      <c r="BF6" s="427"/>
      <c r="BG6" s="427"/>
      <c r="BH6" s="427"/>
      <c r="BI6" s="427"/>
      <c r="BJ6" s="427"/>
      <c r="BK6" s="427"/>
      <c r="BL6" s="427"/>
      <c r="BM6" s="428"/>
      <c r="BN6" s="446">
        <v>165892</v>
      </c>
      <c r="BO6" s="447"/>
      <c r="BP6" s="447"/>
      <c r="BQ6" s="447"/>
      <c r="BR6" s="447"/>
      <c r="BS6" s="447"/>
      <c r="BT6" s="447"/>
      <c r="BU6" s="448"/>
      <c r="BV6" s="446">
        <v>190609</v>
      </c>
      <c r="BW6" s="447"/>
      <c r="BX6" s="447"/>
      <c r="BY6" s="447"/>
      <c r="BZ6" s="447"/>
      <c r="CA6" s="447"/>
      <c r="CB6" s="447"/>
      <c r="CC6" s="448"/>
      <c r="CD6" s="455" t="s">
        <v>98</v>
      </c>
      <c r="CE6" s="456"/>
      <c r="CF6" s="456"/>
      <c r="CG6" s="456"/>
      <c r="CH6" s="456"/>
      <c r="CI6" s="456"/>
      <c r="CJ6" s="456"/>
      <c r="CK6" s="456"/>
      <c r="CL6" s="456"/>
      <c r="CM6" s="456"/>
      <c r="CN6" s="456"/>
      <c r="CO6" s="456"/>
      <c r="CP6" s="456"/>
      <c r="CQ6" s="456"/>
      <c r="CR6" s="456"/>
      <c r="CS6" s="457"/>
      <c r="CT6" s="596">
        <v>92.9</v>
      </c>
      <c r="CU6" s="597"/>
      <c r="CV6" s="597"/>
      <c r="CW6" s="597"/>
      <c r="CX6" s="597"/>
      <c r="CY6" s="597"/>
      <c r="CZ6" s="597"/>
      <c r="DA6" s="598"/>
      <c r="DB6" s="596">
        <v>92.9</v>
      </c>
      <c r="DC6" s="597"/>
      <c r="DD6" s="597"/>
      <c r="DE6" s="597"/>
      <c r="DF6" s="597"/>
      <c r="DG6" s="597"/>
      <c r="DH6" s="597"/>
      <c r="DI6" s="598"/>
      <c r="DJ6" s="163"/>
      <c r="DK6" s="163"/>
      <c r="DL6" s="163"/>
      <c r="DM6" s="163"/>
      <c r="DN6" s="163"/>
      <c r="DO6" s="163"/>
    </row>
    <row r="7" spans="1:119" ht="18.75" customHeight="1" x14ac:dyDescent="0.15">
      <c r="A7" s="164"/>
      <c r="B7" s="601"/>
      <c r="C7" s="602"/>
      <c r="D7" s="602"/>
      <c r="E7" s="603"/>
      <c r="F7" s="603"/>
      <c r="G7" s="603"/>
      <c r="H7" s="603"/>
      <c r="I7" s="603"/>
      <c r="J7" s="603"/>
      <c r="K7" s="603"/>
      <c r="L7" s="603"/>
      <c r="M7" s="603"/>
      <c r="N7" s="603"/>
      <c r="O7" s="603"/>
      <c r="P7" s="603"/>
      <c r="Q7" s="603"/>
      <c r="R7" s="607"/>
      <c r="S7" s="607"/>
      <c r="T7" s="607"/>
      <c r="U7" s="607"/>
      <c r="V7" s="608"/>
      <c r="W7" s="594"/>
      <c r="X7" s="408"/>
      <c r="Y7" s="408"/>
      <c r="Z7" s="408"/>
      <c r="AA7" s="408"/>
      <c r="AB7" s="602"/>
      <c r="AC7" s="614"/>
      <c r="AD7" s="409"/>
      <c r="AE7" s="409"/>
      <c r="AF7" s="409"/>
      <c r="AG7" s="409"/>
      <c r="AH7" s="409"/>
      <c r="AI7" s="409"/>
      <c r="AJ7" s="409"/>
      <c r="AK7" s="409"/>
      <c r="AL7" s="615"/>
      <c r="AM7" s="515" t="s">
        <v>99</v>
      </c>
      <c r="AN7" s="420"/>
      <c r="AO7" s="420"/>
      <c r="AP7" s="420"/>
      <c r="AQ7" s="420"/>
      <c r="AR7" s="420"/>
      <c r="AS7" s="420"/>
      <c r="AT7" s="421"/>
      <c r="AU7" s="503" t="s">
        <v>100</v>
      </c>
      <c r="AV7" s="504"/>
      <c r="AW7" s="504"/>
      <c r="AX7" s="504"/>
      <c r="AY7" s="426" t="s">
        <v>101</v>
      </c>
      <c r="AZ7" s="427"/>
      <c r="BA7" s="427"/>
      <c r="BB7" s="427"/>
      <c r="BC7" s="427"/>
      <c r="BD7" s="427"/>
      <c r="BE7" s="427"/>
      <c r="BF7" s="427"/>
      <c r="BG7" s="427"/>
      <c r="BH7" s="427"/>
      <c r="BI7" s="427"/>
      <c r="BJ7" s="427"/>
      <c r="BK7" s="427"/>
      <c r="BL7" s="427"/>
      <c r="BM7" s="428"/>
      <c r="BN7" s="446">
        <v>0</v>
      </c>
      <c r="BO7" s="447"/>
      <c r="BP7" s="447"/>
      <c r="BQ7" s="447"/>
      <c r="BR7" s="447"/>
      <c r="BS7" s="447"/>
      <c r="BT7" s="447"/>
      <c r="BU7" s="448"/>
      <c r="BV7" s="446">
        <v>23000</v>
      </c>
      <c r="BW7" s="447"/>
      <c r="BX7" s="447"/>
      <c r="BY7" s="447"/>
      <c r="BZ7" s="447"/>
      <c r="CA7" s="447"/>
      <c r="CB7" s="447"/>
      <c r="CC7" s="448"/>
      <c r="CD7" s="455" t="s">
        <v>102</v>
      </c>
      <c r="CE7" s="456"/>
      <c r="CF7" s="456"/>
      <c r="CG7" s="456"/>
      <c r="CH7" s="456"/>
      <c r="CI7" s="456"/>
      <c r="CJ7" s="456"/>
      <c r="CK7" s="456"/>
      <c r="CL7" s="456"/>
      <c r="CM7" s="456"/>
      <c r="CN7" s="456"/>
      <c r="CO7" s="456"/>
      <c r="CP7" s="456"/>
      <c r="CQ7" s="456"/>
      <c r="CR7" s="456"/>
      <c r="CS7" s="457"/>
      <c r="CT7" s="446">
        <v>3588332</v>
      </c>
      <c r="CU7" s="447"/>
      <c r="CV7" s="447"/>
      <c r="CW7" s="447"/>
      <c r="CX7" s="447"/>
      <c r="CY7" s="447"/>
      <c r="CZ7" s="447"/>
      <c r="DA7" s="448"/>
      <c r="DB7" s="446">
        <v>3556984</v>
      </c>
      <c r="DC7" s="447"/>
      <c r="DD7" s="447"/>
      <c r="DE7" s="447"/>
      <c r="DF7" s="447"/>
      <c r="DG7" s="447"/>
      <c r="DH7" s="447"/>
      <c r="DI7" s="448"/>
      <c r="DJ7" s="163"/>
      <c r="DK7" s="163"/>
      <c r="DL7" s="163"/>
      <c r="DM7" s="163"/>
      <c r="DN7" s="163"/>
      <c r="DO7" s="163"/>
    </row>
    <row r="8" spans="1:119" ht="18.75" customHeight="1" thickBot="1" x14ac:dyDescent="0.2">
      <c r="A8" s="164"/>
      <c r="B8" s="604"/>
      <c r="C8" s="538"/>
      <c r="D8" s="538"/>
      <c r="E8" s="605"/>
      <c r="F8" s="605"/>
      <c r="G8" s="605"/>
      <c r="H8" s="605"/>
      <c r="I8" s="605"/>
      <c r="J8" s="605"/>
      <c r="K8" s="605"/>
      <c r="L8" s="605"/>
      <c r="M8" s="605"/>
      <c r="N8" s="605"/>
      <c r="O8" s="605"/>
      <c r="P8" s="605"/>
      <c r="Q8" s="605"/>
      <c r="R8" s="609"/>
      <c r="S8" s="609"/>
      <c r="T8" s="609"/>
      <c r="U8" s="609"/>
      <c r="V8" s="610"/>
      <c r="W8" s="527"/>
      <c r="X8" s="528"/>
      <c r="Y8" s="528"/>
      <c r="Z8" s="528"/>
      <c r="AA8" s="528"/>
      <c r="AB8" s="538"/>
      <c r="AC8" s="616"/>
      <c r="AD8" s="617"/>
      <c r="AE8" s="617"/>
      <c r="AF8" s="617"/>
      <c r="AG8" s="617"/>
      <c r="AH8" s="617"/>
      <c r="AI8" s="617"/>
      <c r="AJ8" s="617"/>
      <c r="AK8" s="617"/>
      <c r="AL8" s="618"/>
      <c r="AM8" s="515" t="s">
        <v>103</v>
      </c>
      <c r="AN8" s="420"/>
      <c r="AO8" s="420"/>
      <c r="AP8" s="420"/>
      <c r="AQ8" s="420"/>
      <c r="AR8" s="420"/>
      <c r="AS8" s="420"/>
      <c r="AT8" s="421"/>
      <c r="AU8" s="503" t="s">
        <v>104</v>
      </c>
      <c r="AV8" s="504"/>
      <c r="AW8" s="504"/>
      <c r="AX8" s="504"/>
      <c r="AY8" s="426" t="s">
        <v>105</v>
      </c>
      <c r="AZ8" s="427"/>
      <c r="BA8" s="427"/>
      <c r="BB8" s="427"/>
      <c r="BC8" s="427"/>
      <c r="BD8" s="427"/>
      <c r="BE8" s="427"/>
      <c r="BF8" s="427"/>
      <c r="BG8" s="427"/>
      <c r="BH8" s="427"/>
      <c r="BI8" s="427"/>
      <c r="BJ8" s="427"/>
      <c r="BK8" s="427"/>
      <c r="BL8" s="427"/>
      <c r="BM8" s="428"/>
      <c r="BN8" s="446">
        <v>165892</v>
      </c>
      <c r="BO8" s="447"/>
      <c r="BP8" s="447"/>
      <c r="BQ8" s="447"/>
      <c r="BR8" s="447"/>
      <c r="BS8" s="447"/>
      <c r="BT8" s="447"/>
      <c r="BU8" s="448"/>
      <c r="BV8" s="446">
        <v>167609</v>
      </c>
      <c r="BW8" s="447"/>
      <c r="BX8" s="447"/>
      <c r="BY8" s="447"/>
      <c r="BZ8" s="447"/>
      <c r="CA8" s="447"/>
      <c r="CB8" s="447"/>
      <c r="CC8" s="448"/>
      <c r="CD8" s="455" t="s">
        <v>106</v>
      </c>
      <c r="CE8" s="456"/>
      <c r="CF8" s="456"/>
      <c r="CG8" s="456"/>
      <c r="CH8" s="456"/>
      <c r="CI8" s="456"/>
      <c r="CJ8" s="456"/>
      <c r="CK8" s="456"/>
      <c r="CL8" s="456"/>
      <c r="CM8" s="456"/>
      <c r="CN8" s="456"/>
      <c r="CO8" s="456"/>
      <c r="CP8" s="456"/>
      <c r="CQ8" s="456"/>
      <c r="CR8" s="456"/>
      <c r="CS8" s="457"/>
      <c r="CT8" s="559">
        <v>0.37</v>
      </c>
      <c r="CU8" s="560"/>
      <c r="CV8" s="560"/>
      <c r="CW8" s="560"/>
      <c r="CX8" s="560"/>
      <c r="CY8" s="560"/>
      <c r="CZ8" s="560"/>
      <c r="DA8" s="561"/>
      <c r="DB8" s="559">
        <v>0.35</v>
      </c>
      <c r="DC8" s="560"/>
      <c r="DD8" s="560"/>
      <c r="DE8" s="560"/>
      <c r="DF8" s="560"/>
      <c r="DG8" s="560"/>
      <c r="DH8" s="560"/>
      <c r="DI8" s="561"/>
      <c r="DJ8" s="163"/>
      <c r="DK8" s="163"/>
      <c r="DL8" s="163"/>
      <c r="DM8" s="163"/>
      <c r="DN8" s="163"/>
      <c r="DO8" s="163"/>
    </row>
    <row r="9" spans="1:119" ht="18.75" customHeight="1" thickBot="1" x14ac:dyDescent="0.2">
      <c r="A9" s="164"/>
      <c r="B9" s="585" t="s">
        <v>107</v>
      </c>
      <c r="C9" s="586"/>
      <c r="D9" s="586"/>
      <c r="E9" s="586"/>
      <c r="F9" s="586"/>
      <c r="G9" s="586"/>
      <c r="H9" s="586"/>
      <c r="I9" s="586"/>
      <c r="J9" s="586"/>
      <c r="K9" s="509"/>
      <c r="L9" s="587" t="s">
        <v>108</v>
      </c>
      <c r="M9" s="588"/>
      <c r="N9" s="588"/>
      <c r="O9" s="588"/>
      <c r="P9" s="588"/>
      <c r="Q9" s="589"/>
      <c r="R9" s="590">
        <v>10423</v>
      </c>
      <c r="S9" s="591"/>
      <c r="T9" s="591"/>
      <c r="U9" s="591"/>
      <c r="V9" s="592"/>
      <c r="W9" s="525" t="s">
        <v>109</v>
      </c>
      <c r="X9" s="526"/>
      <c r="Y9" s="526"/>
      <c r="Z9" s="526"/>
      <c r="AA9" s="526"/>
      <c r="AB9" s="526"/>
      <c r="AC9" s="526"/>
      <c r="AD9" s="526"/>
      <c r="AE9" s="526"/>
      <c r="AF9" s="526"/>
      <c r="AG9" s="526"/>
      <c r="AH9" s="526"/>
      <c r="AI9" s="526"/>
      <c r="AJ9" s="526"/>
      <c r="AK9" s="526"/>
      <c r="AL9" s="593"/>
      <c r="AM9" s="515" t="s">
        <v>110</v>
      </c>
      <c r="AN9" s="420"/>
      <c r="AO9" s="420"/>
      <c r="AP9" s="420"/>
      <c r="AQ9" s="420"/>
      <c r="AR9" s="420"/>
      <c r="AS9" s="420"/>
      <c r="AT9" s="421"/>
      <c r="AU9" s="503" t="s">
        <v>111</v>
      </c>
      <c r="AV9" s="504"/>
      <c r="AW9" s="504"/>
      <c r="AX9" s="504"/>
      <c r="AY9" s="426" t="s">
        <v>112</v>
      </c>
      <c r="AZ9" s="427"/>
      <c r="BA9" s="427"/>
      <c r="BB9" s="427"/>
      <c r="BC9" s="427"/>
      <c r="BD9" s="427"/>
      <c r="BE9" s="427"/>
      <c r="BF9" s="427"/>
      <c r="BG9" s="427"/>
      <c r="BH9" s="427"/>
      <c r="BI9" s="427"/>
      <c r="BJ9" s="427"/>
      <c r="BK9" s="427"/>
      <c r="BL9" s="427"/>
      <c r="BM9" s="428"/>
      <c r="BN9" s="446">
        <v>-1717</v>
      </c>
      <c r="BO9" s="447"/>
      <c r="BP9" s="447"/>
      <c r="BQ9" s="447"/>
      <c r="BR9" s="447"/>
      <c r="BS9" s="447"/>
      <c r="BT9" s="447"/>
      <c r="BU9" s="448"/>
      <c r="BV9" s="446">
        <v>-160448</v>
      </c>
      <c r="BW9" s="447"/>
      <c r="BX9" s="447"/>
      <c r="BY9" s="447"/>
      <c r="BZ9" s="447"/>
      <c r="CA9" s="447"/>
      <c r="CB9" s="447"/>
      <c r="CC9" s="448"/>
      <c r="CD9" s="455" t="s">
        <v>113</v>
      </c>
      <c r="CE9" s="456"/>
      <c r="CF9" s="456"/>
      <c r="CG9" s="456"/>
      <c r="CH9" s="456"/>
      <c r="CI9" s="456"/>
      <c r="CJ9" s="456"/>
      <c r="CK9" s="456"/>
      <c r="CL9" s="456"/>
      <c r="CM9" s="456"/>
      <c r="CN9" s="456"/>
      <c r="CO9" s="456"/>
      <c r="CP9" s="456"/>
      <c r="CQ9" s="456"/>
      <c r="CR9" s="456"/>
      <c r="CS9" s="457"/>
      <c r="CT9" s="416">
        <v>11.1</v>
      </c>
      <c r="CU9" s="417"/>
      <c r="CV9" s="417"/>
      <c r="CW9" s="417"/>
      <c r="CX9" s="417"/>
      <c r="CY9" s="417"/>
      <c r="CZ9" s="417"/>
      <c r="DA9" s="418"/>
      <c r="DB9" s="416">
        <v>10.5</v>
      </c>
      <c r="DC9" s="417"/>
      <c r="DD9" s="417"/>
      <c r="DE9" s="417"/>
      <c r="DF9" s="417"/>
      <c r="DG9" s="417"/>
      <c r="DH9" s="417"/>
      <c r="DI9" s="418"/>
      <c r="DJ9" s="163"/>
      <c r="DK9" s="163"/>
      <c r="DL9" s="163"/>
      <c r="DM9" s="163"/>
      <c r="DN9" s="163"/>
      <c r="DO9" s="163"/>
    </row>
    <row r="10" spans="1:119" ht="18.75" customHeight="1" thickBot="1" x14ac:dyDescent="0.2">
      <c r="A10" s="164"/>
      <c r="B10" s="585"/>
      <c r="C10" s="586"/>
      <c r="D10" s="586"/>
      <c r="E10" s="586"/>
      <c r="F10" s="586"/>
      <c r="G10" s="586"/>
      <c r="H10" s="586"/>
      <c r="I10" s="586"/>
      <c r="J10" s="586"/>
      <c r="K10" s="509"/>
      <c r="L10" s="419" t="s">
        <v>114</v>
      </c>
      <c r="M10" s="420"/>
      <c r="N10" s="420"/>
      <c r="O10" s="420"/>
      <c r="P10" s="420"/>
      <c r="Q10" s="421"/>
      <c r="R10" s="422">
        <v>10241</v>
      </c>
      <c r="S10" s="423"/>
      <c r="T10" s="423"/>
      <c r="U10" s="423"/>
      <c r="V10" s="425"/>
      <c r="W10" s="594"/>
      <c r="X10" s="408"/>
      <c r="Y10" s="408"/>
      <c r="Z10" s="408"/>
      <c r="AA10" s="408"/>
      <c r="AB10" s="408"/>
      <c r="AC10" s="408"/>
      <c r="AD10" s="408"/>
      <c r="AE10" s="408"/>
      <c r="AF10" s="408"/>
      <c r="AG10" s="408"/>
      <c r="AH10" s="408"/>
      <c r="AI10" s="408"/>
      <c r="AJ10" s="408"/>
      <c r="AK10" s="408"/>
      <c r="AL10" s="595"/>
      <c r="AM10" s="515" t="s">
        <v>115</v>
      </c>
      <c r="AN10" s="420"/>
      <c r="AO10" s="420"/>
      <c r="AP10" s="420"/>
      <c r="AQ10" s="420"/>
      <c r="AR10" s="420"/>
      <c r="AS10" s="420"/>
      <c r="AT10" s="421"/>
      <c r="AU10" s="503" t="s">
        <v>104</v>
      </c>
      <c r="AV10" s="504"/>
      <c r="AW10" s="504"/>
      <c r="AX10" s="504"/>
      <c r="AY10" s="426" t="s">
        <v>116</v>
      </c>
      <c r="AZ10" s="427"/>
      <c r="BA10" s="427"/>
      <c r="BB10" s="427"/>
      <c r="BC10" s="427"/>
      <c r="BD10" s="427"/>
      <c r="BE10" s="427"/>
      <c r="BF10" s="427"/>
      <c r="BG10" s="427"/>
      <c r="BH10" s="427"/>
      <c r="BI10" s="427"/>
      <c r="BJ10" s="427"/>
      <c r="BK10" s="427"/>
      <c r="BL10" s="427"/>
      <c r="BM10" s="428"/>
      <c r="BN10" s="446">
        <v>85</v>
      </c>
      <c r="BO10" s="447"/>
      <c r="BP10" s="447"/>
      <c r="BQ10" s="447"/>
      <c r="BR10" s="447"/>
      <c r="BS10" s="447"/>
      <c r="BT10" s="447"/>
      <c r="BU10" s="448"/>
      <c r="BV10" s="446">
        <v>297</v>
      </c>
      <c r="BW10" s="447"/>
      <c r="BX10" s="447"/>
      <c r="BY10" s="447"/>
      <c r="BZ10" s="447"/>
      <c r="CA10" s="447"/>
      <c r="CB10" s="447"/>
      <c r="CC10" s="448"/>
      <c r="CD10" s="168" t="s">
        <v>117</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5"/>
      <c r="C11" s="586"/>
      <c r="D11" s="586"/>
      <c r="E11" s="586"/>
      <c r="F11" s="586"/>
      <c r="G11" s="586"/>
      <c r="H11" s="586"/>
      <c r="I11" s="586"/>
      <c r="J11" s="586"/>
      <c r="K11" s="509"/>
      <c r="L11" s="492" t="s">
        <v>118</v>
      </c>
      <c r="M11" s="493"/>
      <c r="N11" s="493"/>
      <c r="O11" s="493"/>
      <c r="P11" s="493"/>
      <c r="Q11" s="494"/>
      <c r="R11" s="582" t="s">
        <v>119</v>
      </c>
      <c r="S11" s="583"/>
      <c r="T11" s="583"/>
      <c r="U11" s="583"/>
      <c r="V11" s="584"/>
      <c r="W11" s="594"/>
      <c r="X11" s="408"/>
      <c r="Y11" s="408"/>
      <c r="Z11" s="408"/>
      <c r="AA11" s="408"/>
      <c r="AB11" s="408"/>
      <c r="AC11" s="408"/>
      <c r="AD11" s="408"/>
      <c r="AE11" s="408"/>
      <c r="AF11" s="408"/>
      <c r="AG11" s="408"/>
      <c r="AH11" s="408"/>
      <c r="AI11" s="408"/>
      <c r="AJ11" s="408"/>
      <c r="AK11" s="408"/>
      <c r="AL11" s="595"/>
      <c r="AM11" s="515" t="s">
        <v>120</v>
      </c>
      <c r="AN11" s="420"/>
      <c r="AO11" s="420"/>
      <c r="AP11" s="420"/>
      <c r="AQ11" s="420"/>
      <c r="AR11" s="420"/>
      <c r="AS11" s="420"/>
      <c r="AT11" s="421"/>
      <c r="AU11" s="503" t="s">
        <v>111</v>
      </c>
      <c r="AV11" s="504"/>
      <c r="AW11" s="504"/>
      <c r="AX11" s="504"/>
      <c r="AY11" s="426" t="s">
        <v>121</v>
      </c>
      <c r="AZ11" s="427"/>
      <c r="BA11" s="427"/>
      <c r="BB11" s="427"/>
      <c r="BC11" s="427"/>
      <c r="BD11" s="427"/>
      <c r="BE11" s="427"/>
      <c r="BF11" s="427"/>
      <c r="BG11" s="427"/>
      <c r="BH11" s="427"/>
      <c r="BI11" s="427"/>
      <c r="BJ11" s="427"/>
      <c r="BK11" s="427"/>
      <c r="BL11" s="427"/>
      <c r="BM11" s="428"/>
      <c r="BN11" s="446">
        <v>0</v>
      </c>
      <c r="BO11" s="447"/>
      <c r="BP11" s="447"/>
      <c r="BQ11" s="447"/>
      <c r="BR11" s="447"/>
      <c r="BS11" s="447"/>
      <c r="BT11" s="447"/>
      <c r="BU11" s="448"/>
      <c r="BV11" s="446">
        <v>0</v>
      </c>
      <c r="BW11" s="447"/>
      <c r="BX11" s="447"/>
      <c r="BY11" s="447"/>
      <c r="BZ11" s="447"/>
      <c r="CA11" s="447"/>
      <c r="CB11" s="447"/>
      <c r="CC11" s="448"/>
      <c r="CD11" s="455" t="s">
        <v>122</v>
      </c>
      <c r="CE11" s="456"/>
      <c r="CF11" s="456"/>
      <c r="CG11" s="456"/>
      <c r="CH11" s="456"/>
      <c r="CI11" s="456"/>
      <c r="CJ11" s="456"/>
      <c r="CK11" s="456"/>
      <c r="CL11" s="456"/>
      <c r="CM11" s="456"/>
      <c r="CN11" s="456"/>
      <c r="CO11" s="456"/>
      <c r="CP11" s="456"/>
      <c r="CQ11" s="456"/>
      <c r="CR11" s="456"/>
      <c r="CS11" s="457"/>
      <c r="CT11" s="559" t="s">
        <v>123</v>
      </c>
      <c r="CU11" s="560"/>
      <c r="CV11" s="560"/>
      <c r="CW11" s="560"/>
      <c r="CX11" s="560"/>
      <c r="CY11" s="560"/>
      <c r="CZ11" s="560"/>
      <c r="DA11" s="561"/>
      <c r="DB11" s="559" t="s">
        <v>123</v>
      </c>
      <c r="DC11" s="560"/>
      <c r="DD11" s="560"/>
      <c r="DE11" s="560"/>
      <c r="DF11" s="560"/>
      <c r="DG11" s="560"/>
      <c r="DH11" s="560"/>
      <c r="DI11" s="561"/>
      <c r="DJ11" s="163"/>
      <c r="DK11" s="163"/>
      <c r="DL11" s="163"/>
      <c r="DM11" s="163"/>
      <c r="DN11" s="163"/>
      <c r="DO11" s="163"/>
    </row>
    <row r="12" spans="1:119" ht="18.75" customHeight="1" x14ac:dyDescent="0.15">
      <c r="A12" s="164"/>
      <c r="B12" s="562" t="s">
        <v>124</v>
      </c>
      <c r="C12" s="563"/>
      <c r="D12" s="563"/>
      <c r="E12" s="563"/>
      <c r="F12" s="563"/>
      <c r="G12" s="563"/>
      <c r="H12" s="563"/>
      <c r="I12" s="563"/>
      <c r="J12" s="563"/>
      <c r="K12" s="564"/>
      <c r="L12" s="571" t="s">
        <v>125</v>
      </c>
      <c r="M12" s="572"/>
      <c r="N12" s="572"/>
      <c r="O12" s="572"/>
      <c r="P12" s="572"/>
      <c r="Q12" s="573"/>
      <c r="R12" s="574">
        <v>10998</v>
      </c>
      <c r="S12" s="575"/>
      <c r="T12" s="575"/>
      <c r="U12" s="575"/>
      <c r="V12" s="576"/>
      <c r="W12" s="577" t="s">
        <v>1</v>
      </c>
      <c r="X12" s="504"/>
      <c r="Y12" s="504"/>
      <c r="Z12" s="504"/>
      <c r="AA12" s="504"/>
      <c r="AB12" s="578"/>
      <c r="AC12" s="503" t="s">
        <v>126</v>
      </c>
      <c r="AD12" s="504"/>
      <c r="AE12" s="504"/>
      <c r="AF12" s="504"/>
      <c r="AG12" s="578"/>
      <c r="AH12" s="503" t="s">
        <v>127</v>
      </c>
      <c r="AI12" s="504"/>
      <c r="AJ12" s="504"/>
      <c r="AK12" s="504"/>
      <c r="AL12" s="579"/>
      <c r="AM12" s="515" t="s">
        <v>128</v>
      </c>
      <c r="AN12" s="420"/>
      <c r="AO12" s="420"/>
      <c r="AP12" s="420"/>
      <c r="AQ12" s="420"/>
      <c r="AR12" s="420"/>
      <c r="AS12" s="420"/>
      <c r="AT12" s="421"/>
      <c r="AU12" s="503" t="s">
        <v>129</v>
      </c>
      <c r="AV12" s="504"/>
      <c r="AW12" s="504"/>
      <c r="AX12" s="504"/>
      <c r="AY12" s="426" t="s">
        <v>130</v>
      </c>
      <c r="AZ12" s="427"/>
      <c r="BA12" s="427"/>
      <c r="BB12" s="427"/>
      <c r="BC12" s="427"/>
      <c r="BD12" s="427"/>
      <c r="BE12" s="427"/>
      <c r="BF12" s="427"/>
      <c r="BG12" s="427"/>
      <c r="BH12" s="427"/>
      <c r="BI12" s="427"/>
      <c r="BJ12" s="427"/>
      <c r="BK12" s="427"/>
      <c r="BL12" s="427"/>
      <c r="BM12" s="428"/>
      <c r="BN12" s="446">
        <v>100000</v>
      </c>
      <c r="BO12" s="447"/>
      <c r="BP12" s="447"/>
      <c r="BQ12" s="447"/>
      <c r="BR12" s="447"/>
      <c r="BS12" s="447"/>
      <c r="BT12" s="447"/>
      <c r="BU12" s="448"/>
      <c r="BV12" s="446">
        <v>50000</v>
      </c>
      <c r="BW12" s="447"/>
      <c r="BX12" s="447"/>
      <c r="BY12" s="447"/>
      <c r="BZ12" s="447"/>
      <c r="CA12" s="447"/>
      <c r="CB12" s="447"/>
      <c r="CC12" s="448"/>
      <c r="CD12" s="455" t="s">
        <v>131</v>
      </c>
      <c r="CE12" s="456"/>
      <c r="CF12" s="456"/>
      <c r="CG12" s="456"/>
      <c r="CH12" s="456"/>
      <c r="CI12" s="456"/>
      <c r="CJ12" s="456"/>
      <c r="CK12" s="456"/>
      <c r="CL12" s="456"/>
      <c r="CM12" s="456"/>
      <c r="CN12" s="456"/>
      <c r="CO12" s="456"/>
      <c r="CP12" s="456"/>
      <c r="CQ12" s="456"/>
      <c r="CR12" s="456"/>
      <c r="CS12" s="457"/>
      <c r="CT12" s="559" t="s">
        <v>132</v>
      </c>
      <c r="CU12" s="560"/>
      <c r="CV12" s="560"/>
      <c r="CW12" s="560"/>
      <c r="CX12" s="560"/>
      <c r="CY12" s="560"/>
      <c r="CZ12" s="560"/>
      <c r="DA12" s="561"/>
      <c r="DB12" s="559" t="s">
        <v>133</v>
      </c>
      <c r="DC12" s="560"/>
      <c r="DD12" s="560"/>
      <c r="DE12" s="560"/>
      <c r="DF12" s="560"/>
      <c r="DG12" s="560"/>
      <c r="DH12" s="560"/>
      <c r="DI12" s="561"/>
      <c r="DJ12" s="163"/>
      <c r="DK12" s="163"/>
      <c r="DL12" s="163"/>
      <c r="DM12" s="163"/>
      <c r="DN12" s="163"/>
      <c r="DO12" s="163"/>
    </row>
    <row r="13" spans="1:119" ht="18.75" customHeight="1" x14ac:dyDescent="0.15">
      <c r="A13" s="164"/>
      <c r="B13" s="565"/>
      <c r="C13" s="566"/>
      <c r="D13" s="566"/>
      <c r="E13" s="566"/>
      <c r="F13" s="566"/>
      <c r="G13" s="566"/>
      <c r="H13" s="566"/>
      <c r="I13" s="566"/>
      <c r="J13" s="566"/>
      <c r="K13" s="567"/>
      <c r="L13" s="174"/>
      <c r="M13" s="546" t="s">
        <v>134</v>
      </c>
      <c r="N13" s="547"/>
      <c r="O13" s="547"/>
      <c r="P13" s="547"/>
      <c r="Q13" s="548"/>
      <c r="R13" s="549">
        <v>10922</v>
      </c>
      <c r="S13" s="550"/>
      <c r="T13" s="550"/>
      <c r="U13" s="550"/>
      <c r="V13" s="551"/>
      <c r="W13" s="537" t="s">
        <v>135</v>
      </c>
      <c r="X13" s="459"/>
      <c r="Y13" s="459"/>
      <c r="Z13" s="459"/>
      <c r="AA13" s="459"/>
      <c r="AB13" s="460"/>
      <c r="AC13" s="422">
        <v>1105</v>
      </c>
      <c r="AD13" s="423"/>
      <c r="AE13" s="423"/>
      <c r="AF13" s="423"/>
      <c r="AG13" s="424"/>
      <c r="AH13" s="422">
        <v>1150</v>
      </c>
      <c r="AI13" s="423"/>
      <c r="AJ13" s="423"/>
      <c r="AK13" s="423"/>
      <c r="AL13" s="425"/>
      <c r="AM13" s="515" t="s">
        <v>136</v>
      </c>
      <c r="AN13" s="420"/>
      <c r="AO13" s="420"/>
      <c r="AP13" s="420"/>
      <c r="AQ13" s="420"/>
      <c r="AR13" s="420"/>
      <c r="AS13" s="420"/>
      <c r="AT13" s="421"/>
      <c r="AU13" s="503" t="s">
        <v>137</v>
      </c>
      <c r="AV13" s="504"/>
      <c r="AW13" s="504"/>
      <c r="AX13" s="504"/>
      <c r="AY13" s="426" t="s">
        <v>138</v>
      </c>
      <c r="AZ13" s="427"/>
      <c r="BA13" s="427"/>
      <c r="BB13" s="427"/>
      <c r="BC13" s="427"/>
      <c r="BD13" s="427"/>
      <c r="BE13" s="427"/>
      <c r="BF13" s="427"/>
      <c r="BG13" s="427"/>
      <c r="BH13" s="427"/>
      <c r="BI13" s="427"/>
      <c r="BJ13" s="427"/>
      <c r="BK13" s="427"/>
      <c r="BL13" s="427"/>
      <c r="BM13" s="428"/>
      <c r="BN13" s="446">
        <v>-101632</v>
      </c>
      <c r="BO13" s="447"/>
      <c r="BP13" s="447"/>
      <c r="BQ13" s="447"/>
      <c r="BR13" s="447"/>
      <c r="BS13" s="447"/>
      <c r="BT13" s="447"/>
      <c r="BU13" s="448"/>
      <c r="BV13" s="446">
        <v>-210151</v>
      </c>
      <c r="BW13" s="447"/>
      <c r="BX13" s="447"/>
      <c r="BY13" s="447"/>
      <c r="BZ13" s="447"/>
      <c r="CA13" s="447"/>
      <c r="CB13" s="447"/>
      <c r="CC13" s="448"/>
      <c r="CD13" s="455" t="s">
        <v>139</v>
      </c>
      <c r="CE13" s="456"/>
      <c r="CF13" s="456"/>
      <c r="CG13" s="456"/>
      <c r="CH13" s="456"/>
      <c r="CI13" s="456"/>
      <c r="CJ13" s="456"/>
      <c r="CK13" s="456"/>
      <c r="CL13" s="456"/>
      <c r="CM13" s="456"/>
      <c r="CN13" s="456"/>
      <c r="CO13" s="456"/>
      <c r="CP13" s="456"/>
      <c r="CQ13" s="456"/>
      <c r="CR13" s="456"/>
      <c r="CS13" s="457"/>
      <c r="CT13" s="416">
        <v>10</v>
      </c>
      <c r="CU13" s="417"/>
      <c r="CV13" s="417"/>
      <c r="CW13" s="417"/>
      <c r="CX13" s="417"/>
      <c r="CY13" s="417"/>
      <c r="CZ13" s="417"/>
      <c r="DA13" s="418"/>
      <c r="DB13" s="416">
        <v>10.5</v>
      </c>
      <c r="DC13" s="417"/>
      <c r="DD13" s="417"/>
      <c r="DE13" s="417"/>
      <c r="DF13" s="417"/>
      <c r="DG13" s="417"/>
      <c r="DH13" s="417"/>
      <c r="DI13" s="418"/>
      <c r="DJ13" s="163"/>
      <c r="DK13" s="163"/>
      <c r="DL13" s="163"/>
      <c r="DM13" s="163"/>
      <c r="DN13" s="163"/>
      <c r="DO13" s="163"/>
    </row>
    <row r="14" spans="1:119" ht="18.75" customHeight="1" thickBot="1" x14ac:dyDescent="0.2">
      <c r="A14" s="164"/>
      <c r="B14" s="565"/>
      <c r="C14" s="566"/>
      <c r="D14" s="566"/>
      <c r="E14" s="566"/>
      <c r="F14" s="566"/>
      <c r="G14" s="566"/>
      <c r="H14" s="566"/>
      <c r="I14" s="566"/>
      <c r="J14" s="566"/>
      <c r="K14" s="567"/>
      <c r="L14" s="539" t="s">
        <v>140</v>
      </c>
      <c r="M14" s="580"/>
      <c r="N14" s="580"/>
      <c r="O14" s="580"/>
      <c r="P14" s="580"/>
      <c r="Q14" s="581"/>
      <c r="R14" s="549">
        <v>10988</v>
      </c>
      <c r="S14" s="550"/>
      <c r="T14" s="550"/>
      <c r="U14" s="550"/>
      <c r="V14" s="551"/>
      <c r="W14" s="552"/>
      <c r="X14" s="462"/>
      <c r="Y14" s="462"/>
      <c r="Z14" s="462"/>
      <c r="AA14" s="462"/>
      <c r="AB14" s="463"/>
      <c r="AC14" s="542">
        <v>20.7</v>
      </c>
      <c r="AD14" s="543"/>
      <c r="AE14" s="543"/>
      <c r="AF14" s="543"/>
      <c r="AG14" s="544"/>
      <c r="AH14" s="542">
        <v>22.4</v>
      </c>
      <c r="AI14" s="543"/>
      <c r="AJ14" s="543"/>
      <c r="AK14" s="543"/>
      <c r="AL14" s="545"/>
      <c r="AM14" s="515"/>
      <c r="AN14" s="420"/>
      <c r="AO14" s="420"/>
      <c r="AP14" s="420"/>
      <c r="AQ14" s="420"/>
      <c r="AR14" s="420"/>
      <c r="AS14" s="420"/>
      <c r="AT14" s="421"/>
      <c r="AU14" s="503"/>
      <c r="AV14" s="504"/>
      <c r="AW14" s="504"/>
      <c r="AX14" s="504"/>
      <c r="AY14" s="426"/>
      <c r="AZ14" s="427"/>
      <c r="BA14" s="427"/>
      <c r="BB14" s="427"/>
      <c r="BC14" s="427"/>
      <c r="BD14" s="427"/>
      <c r="BE14" s="427"/>
      <c r="BF14" s="427"/>
      <c r="BG14" s="427"/>
      <c r="BH14" s="427"/>
      <c r="BI14" s="427"/>
      <c r="BJ14" s="427"/>
      <c r="BK14" s="427"/>
      <c r="BL14" s="427"/>
      <c r="BM14" s="428"/>
      <c r="BN14" s="446"/>
      <c r="BO14" s="447"/>
      <c r="BP14" s="447"/>
      <c r="BQ14" s="447"/>
      <c r="BR14" s="447"/>
      <c r="BS14" s="447"/>
      <c r="BT14" s="447"/>
      <c r="BU14" s="448"/>
      <c r="BV14" s="446"/>
      <c r="BW14" s="447"/>
      <c r="BX14" s="447"/>
      <c r="BY14" s="447"/>
      <c r="BZ14" s="447"/>
      <c r="CA14" s="447"/>
      <c r="CB14" s="447"/>
      <c r="CC14" s="448"/>
      <c r="CD14" s="452" t="s">
        <v>141</v>
      </c>
      <c r="CE14" s="453"/>
      <c r="CF14" s="453"/>
      <c r="CG14" s="453"/>
      <c r="CH14" s="453"/>
      <c r="CI14" s="453"/>
      <c r="CJ14" s="453"/>
      <c r="CK14" s="453"/>
      <c r="CL14" s="453"/>
      <c r="CM14" s="453"/>
      <c r="CN14" s="453"/>
      <c r="CO14" s="453"/>
      <c r="CP14" s="453"/>
      <c r="CQ14" s="453"/>
      <c r="CR14" s="453"/>
      <c r="CS14" s="454"/>
      <c r="CT14" s="553" t="s">
        <v>142</v>
      </c>
      <c r="CU14" s="554"/>
      <c r="CV14" s="554"/>
      <c r="CW14" s="554"/>
      <c r="CX14" s="554"/>
      <c r="CY14" s="554"/>
      <c r="CZ14" s="554"/>
      <c r="DA14" s="555"/>
      <c r="DB14" s="553" t="s">
        <v>133</v>
      </c>
      <c r="DC14" s="554"/>
      <c r="DD14" s="554"/>
      <c r="DE14" s="554"/>
      <c r="DF14" s="554"/>
      <c r="DG14" s="554"/>
      <c r="DH14" s="554"/>
      <c r="DI14" s="555"/>
      <c r="DJ14" s="163"/>
      <c r="DK14" s="163"/>
      <c r="DL14" s="163"/>
      <c r="DM14" s="163"/>
      <c r="DN14" s="163"/>
      <c r="DO14" s="163"/>
    </row>
    <row r="15" spans="1:119" ht="18.75" customHeight="1" x14ac:dyDescent="0.15">
      <c r="A15" s="164"/>
      <c r="B15" s="565"/>
      <c r="C15" s="566"/>
      <c r="D15" s="566"/>
      <c r="E15" s="566"/>
      <c r="F15" s="566"/>
      <c r="G15" s="566"/>
      <c r="H15" s="566"/>
      <c r="I15" s="566"/>
      <c r="J15" s="566"/>
      <c r="K15" s="567"/>
      <c r="L15" s="174"/>
      <c r="M15" s="546" t="s">
        <v>143</v>
      </c>
      <c r="N15" s="547"/>
      <c r="O15" s="547"/>
      <c r="P15" s="547"/>
      <c r="Q15" s="548"/>
      <c r="R15" s="549">
        <v>10912</v>
      </c>
      <c r="S15" s="550"/>
      <c r="T15" s="550"/>
      <c r="U15" s="550"/>
      <c r="V15" s="551"/>
      <c r="W15" s="537" t="s">
        <v>144</v>
      </c>
      <c r="X15" s="459"/>
      <c r="Y15" s="459"/>
      <c r="Z15" s="459"/>
      <c r="AA15" s="459"/>
      <c r="AB15" s="460"/>
      <c r="AC15" s="422">
        <v>1335</v>
      </c>
      <c r="AD15" s="423"/>
      <c r="AE15" s="423"/>
      <c r="AF15" s="423"/>
      <c r="AG15" s="424"/>
      <c r="AH15" s="422">
        <v>1348</v>
      </c>
      <c r="AI15" s="423"/>
      <c r="AJ15" s="423"/>
      <c r="AK15" s="423"/>
      <c r="AL15" s="425"/>
      <c r="AM15" s="515"/>
      <c r="AN15" s="420"/>
      <c r="AO15" s="420"/>
      <c r="AP15" s="420"/>
      <c r="AQ15" s="420"/>
      <c r="AR15" s="420"/>
      <c r="AS15" s="420"/>
      <c r="AT15" s="421"/>
      <c r="AU15" s="503"/>
      <c r="AV15" s="504"/>
      <c r="AW15" s="504"/>
      <c r="AX15" s="504"/>
      <c r="AY15" s="438" t="s">
        <v>145</v>
      </c>
      <c r="AZ15" s="439"/>
      <c r="BA15" s="439"/>
      <c r="BB15" s="439"/>
      <c r="BC15" s="439"/>
      <c r="BD15" s="439"/>
      <c r="BE15" s="439"/>
      <c r="BF15" s="439"/>
      <c r="BG15" s="439"/>
      <c r="BH15" s="439"/>
      <c r="BI15" s="439"/>
      <c r="BJ15" s="439"/>
      <c r="BK15" s="439"/>
      <c r="BL15" s="439"/>
      <c r="BM15" s="440"/>
      <c r="BN15" s="441">
        <v>1189375</v>
      </c>
      <c r="BO15" s="442"/>
      <c r="BP15" s="442"/>
      <c r="BQ15" s="442"/>
      <c r="BR15" s="442"/>
      <c r="BS15" s="442"/>
      <c r="BT15" s="442"/>
      <c r="BU15" s="443"/>
      <c r="BV15" s="441">
        <v>1137793</v>
      </c>
      <c r="BW15" s="442"/>
      <c r="BX15" s="442"/>
      <c r="BY15" s="442"/>
      <c r="BZ15" s="442"/>
      <c r="CA15" s="442"/>
      <c r="CB15" s="442"/>
      <c r="CC15" s="443"/>
      <c r="CD15" s="556" t="s">
        <v>146</v>
      </c>
      <c r="CE15" s="557"/>
      <c r="CF15" s="557"/>
      <c r="CG15" s="557"/>
      <c r="CH15" s="557"/>
      <c r="CI15" s="557"/>
      <c r="CJ15" s="557"/>
      <c r="CK15" s="557"/>
      <c r="CL15" s="557"/>
      <c r="CM15" s="557"/>
      <c r="CN15" s="557"/>
      <c r="CO15" s="557"/>
      <c r="CP15" s="557"/>
      <c r="CQ15" s="557"/>
      <c r="CR15" s="557"/>
      <c r="CS15" s="558"/>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5"/>
      <c r="C16" s="566"/>
      <c r="D16" s="566"/>
      <c r="E16" s="566"/>
      <c r="F16" s="566"/>
      <c r="G16" s="566"/>
      <c r="H16" s="566"/>
      <c r="I16" s="566"/>
      <c r="J16" s="566"/>
      <c r="K16" s="567"/>
      <c r="L16" s="539" t="s">
        <v>147</v>
      </c>
      <c r="M16" s="540"/>
      <c r="N16" s="540"/>
      <c r="O16" s="540"/>
      <c r="P16" s="540"/>
      <c r="Q16" s="541"/>
      <c r="R16" s="534" t="s">
        <v>148</v>
      </c>
      <c r="S16" s="535"/>
      <c r="T16" s="535"/>
      <c r="U16" s="535"/>
      <c r="V16" s="536"/>
      <c r="W16" s="552"/>
      <c r="X16" s="462"/>
      <c r="Y16" s="462"/>
      <c r="Z16" s="462"/>
      <c r="AA16" s="462"/>
      <c r="AB16" s="463"/>
      <c r="AC16" s="542">
        <v>25</v>
      </c>
      <c r="AD16" s="543"/>
      <c r="AE16" s="543"/>
      <c r="AF16" s="543"/>
      <c r="AG16" s="544"/>
      <c r="AH16" s="542">
        <v>26.2</v>
      </c>
      <c r="AI16" s="543"/>
      <c r="AJ16" s="543"/>
      <c r="AK16" s="543"/>
      <c r="AL16" s="545"/>
      <c r="AM16" s="515"/>
      <c r="AN16" s="420"/>
      <c r="AO16" s="420"/>
      <c r="AP16" s="420"/>
      <c r="AQ16" s="420"/>
      <c r="AR16" s="420"/>
      <c r="AS16" s="420"/>
      <c r="AT16" s="421"/>
      <c r="AU16" s="503"/>
      <c r="AV16" s="504"/>
      <c r="AW16" s="504"/>
      <c r="AX16" s="504"/>
      <c r="AY16" s="426" t="s">
        <v>149</v>
      </c>
      <c r="AZ16" s="427"/>
      <c r="BA16" s="427"/>
      <c r="BB16" s="427"/>
      <c r="BC16" s="427"/>
      <c r="BD16" s="427"/>
      <c r="BE16" s="427"/>
      <c r="BF16" s="427"/>
      <c r="BG16" s="427"/>
      <c r="BH16" s="427"/>
      <c r="BI16" s="427"/>
      <c r="BJ16" s="427"/>
      <c r="BK16" s="427"/>
      <c r="BL16" s="427"/>
      <c r="BM16" s="428"/>
      <c r="BN16" s="446">
        <v>3099830</v>
      </c>
      <c r="BO16" s="447"/>
      <c r="BP16" s="447"/>
      <c r="BQ16" s="447"/>
      <c r="BR16" s="447"/>
      <c r="BS16" s="447"/>
      <c r="BT16" s="447"/>
      <c r="BU16" s="448"/>
      <c r="BV16" s="446">
        <v>3098935</v>
      </c>
      <c r="BW16" s="447"/>
      <c r="BX16" s="447"/>
      <c r="BY16" s="447"/>
      <c r="BZ16" s="447"/>
      <c r="CA16" s="447"/>
      <c r="CB16" s="447"/>
      <c r="CC16" s="448"/>
      <c r="CD16" s="178"/>
      <c r="CE16" s="444"/>
      <c r="CF16" s="444"/>
      <c r="CG16" s="444"/>
      <c r="CH16" s="444"/>
      <c r="CI16" s="444"/>
      <c r="CJ16" s="444"/>
      <c r="CK16" s="444"/>
      <c r="CL16" s="444"/>
      <c r="CM16" s="444"/>
      <c r="CN16" s="444"/>
      <c r="CO16" s="444"/>
      <c r="CP16" s="444"/>
      <c r="CQ16" s="444"/>
      <c r="CR16" s="444"/>
      <c r="CS16" s="445"/>
      <c r="CT16" s="416"/>
      <c r="CU16" s="417"/>
      <c r="CV16" s="417"/>
      <c r="CW16" s="417"/>
      <c r="CX16" s="417"/>
      <c r="CY16" s="417"/>
      <c r="CZ16" s="417"/>
      <c r="DA16" s="418"/>
      <c r="DB16" s="416"/>
      <c r="DC16" s="417"/>
      <c r="DD16" s="417"/>
      <c r="DE16" s="417"/>
      <c r="DF16" s="417"/>
      <c r="DG16" s="417"/>
      <c r="DH16" s="417"/>
      <c r="DI16" s="418"/>
      <c r="DJ16" s="163"/>
      <c r="DK16" s="163"/>
      <c r="DL16" s="163"/>
      <c r="DM16" s="163"/>
      <c r="DN16" s="163"/>
      <c r="DO16" s="163"/>
    </row>
    <row r="17" spans="1:119" ht="18.75" customHeight="1" thickBot="1" x14ac:dyDescent="0.2">
      <c r="A17" s="164"/>
      <c r="B17" s="568"/>
      <c r="C17" s="569"/>
      <c r="D17" s="569"/>
      <c r="E17" s="569"/>
      <c r="F17" s="569"/>
      <c r="G17" s="569"/>
      <c r="H17" s="569"/>
      <c r="I17" s="569"/>
      <c r="J17" s="569"/>
      <c r="K17" s="570"/>
      <c r="L17" s="179"/>
      <c r="M17" s="531" t="s">
        <v>150</v>
      </c>
      <c r="N17" s="532"/>
      <c r="O17" s="532"/>
      <c r="P17" s="532"/>
      <c r="Q17" s="533"/>
      <c r="R17" s="534" t="s">
        <v>148</v>
      </c>
      <c r="S17" s="535"/>
      <c r="T17" s="535"/>
      <c r="U17" s="535"/>
      <c r="V17" s="536"/>
      <c r="W17" s="537" t="s">
        <v>151</v>
      </c>
      <c r="X17" s="459"/>
      <c r="Y17" s="459"/>
      <c r="Z17" s="459"/>
      <c r="AA17" s="459"/>
      <c r="AB17" s="460"/>
      <c r="AC17" s="422">
        <v>2904</v>
      </c>
      <c r="AD17" s="423"/>
      <c r="AE17" s="423"/>
      <c r="AF17" s="423"/>
      <c r="AG17" s="424"/>
      <c r="AH17" s="422">
        <v>2647</v>
      </c>
      <c r="AI17" s="423"/>
      <c r="AJ17" s="423"/>
      <c r="AK17" s="423"/>
      <c r="AL17" s="425"/>
      <c r="AM17" s="515"/>
      <c r="AN17" s="420"/>
      <c r="AO17" s="420"/>
      <c r="AP17" s="420"/>
      <c r="AQ17" s="420"/>
      <c r="AR17" s="420"/>
      <c r="AS17" s="420"/>
      <c r="AT17" s="421"/>
      <c r="AU17" s="503"/>
      <c r="AV17" s="504"/>
      <c r="AW17" s="504"/>
      <c r="AX17" s="504"/>
      <c r="AY17" s="426" t="s">
        <v>152</v>
      </c>
      <c r="AZ17" s="427"/>
      <c r="BA17" s="427"/>
      <c r="BB17" s="427"/>
      <c r="BC17" s="427"/>
      <c r="BD17" s="427"/>
      <c r="BE17" s="427"/>
      <c r="BF17" s="427"/>
      <c r="BG17" s="427"/>
      <c r="BH17" s="427"/>
      <c r="BI17" s="427"/>
      <c r="BJ17" s="427"/>
      <c r="BK17" s="427"/>
      <c r="BL17" s="427"/>
      <c r="BM17" s="428"/>
      <c r="BN17" s="446">
        <v>1517653</v>
      </c>
      <c r="BO17" s="447"/>
      <c r="BP17" s="447"/>
      <c r="BQ17" s="447"/>
      <c r="BR17" s="447"/>
      <c r="BS17" s="447"/>
      <c r="BT17" s="447"/>
      <c r="BU17" s="448"/>
      <c r="BV17" s="446">
        <v>1440579</v>
      </c>
      <c r="BW17" s="447"/>
      <c r="BX17" s="447"/>
      <c r="BY17" s="447"/>
      <c r="BZ17" s="447"/>
      <c r="CA17" s="447"/>
      <c r="CB17" s="447"/>
      <c r="CC17" s="448"/>
      <c r="CD17" s="178"/>
      <c r="CE17" s="444"/>
      <c r="CF17" s="444"/>
      <c r="CG17" s="444"/>
      <c r="CH17" s="444"/>
      <c r="CI17" s="444"/>
      <c r="CJ17" s="444"/>
      <c r="CK17" s="444"/>
      <c r="CL17" s="444"/>
      <c r="CM17" s="444"/>
      <c r="CN17" s="444"/>
      <c r="CO17" s="444"/>
      <c r="CP17" s="444"/>
      <c r="CQ17" s="444"/>
      <c r="CR17" s="444"/>
      <c r="CS17" s="445"/>
      <c r="CT17" s="416"/>
      <c r="CU17" s="417"/>
      <c r="CV17" s="417"/>
      <c r="CW17" s="417"/>
      <c r="CX17" s="417"/>
      <c r="CY17" s="417"/>
      <c r="CZ17" s="417"/>
      <c r="DA17" s="418"/>
      <c r="DB17" s="416"/>
      <c r="DC17" s="417"/>
      <c r="DD17" s="417"/>
      <c r="DE17" s="417"/>
      <c r="DF17" s="417"/>
      <c r="DG17" s="417"/>
      <c r="DH17" s="417"/>
      <c r="DI17" s="418"/>
      <c r="DJ17" s="163"/>
      <c r="DK17" s="163"/>
      <c r="DL17" s="163"/>
      <c r="DM17" s="163"/>
      <c r="DN17" s="163"/>
      <c r="DO17" s="163"/>
    </row>
    <row r="18" spans="1:119" ht="18.75" customHeight="1" thickBot="1" x14ac:dyDescent="0.2">
      <c r="A18" s="164"/>
      <c r="B18" s="508" t="s">
        <v>153</v>
      </c>
      <c r="C18" s="509"/>
      <c r="D18" s="509"/>
      <c r="E18" s="510"/>
      <c r="F18" s="510"/>
      <c r="G18" s="510"/>
      <c r="H18" s="510"/>
      <c r="I18" s="510"/>
      <c r="J18" s="510"/>
      <c r="K18" s="510"/>
      <c r="L18" s="511">
        <v>83.89</v>
      </c>
      <c r="M18" s="511"/>
      <c r="N18" s="511"/>
      <c r="O18" s="511"/>
      <c r="P18" s="511"/>
      <c r="Q18" s="511"/>
      <c r="R18" s="512"/>
      <c r="S18" s="512"/>
      <c r="T18" s="512"/>
      <c r="U18" s="512"/>
      <c r="V18" s="513"/>
      <c r="W18" s="527"/>
      <c r="X18" s="528"/>
      <c r="Y18" s="528"/>
      <c r="Z18" s="528"/>
      <c r="AA18" s="528"/>
      <c r="AB18" s="538"/>
      <c r="AC18" s="410">
        <v>54.3</v>
      </c>
      <c r="AD18" s="411"/>
      <c r="AE18" s="411"/>
      <c r="AF18" s="411"/>
      <c r="AG18" s="514"/>
      <c r="AH18" s="410">
        <v>51.4</v>
      </c>
      <c r="AI18" s="411"/>
      <c r="AJ18" s="411"/>
      <c r="AK18" s="411"/>
      <c r="AL18" s="412"/>
      <c r="AM18" s="515"/>
      <c r="AN18" s="420"/>
      <c r="AO18" s="420"/>
      <c r="AP18" s="420"/>
      <c r="AQ18" s="420"/>
      <c r="AR18" s="420"/>
      <c r="AS18" s="420"/>
      <c r="AT18" s="421"/>
      <c r="AU18" s="503"/>
      <c r="AV18" s="504"/>
      <c r="AW18" s="504"/>
      <c r="AX18" s="504"/>
      <c r="AY18" s="426" t="s">
        <v>154</v>
      </c>
      <c r="AZ18" s="427"/>
      <c r="BA18" s="427"/>
      <c r="BB18" s="427"/>
      <c r="BC18" s="427"/>
      <c r="BD18" s="427"/>
      <c r="BE18" s="427"/>
      <c r="BF18" s="427"/>
      <c r="BG18" s="427"/>
      <c r="BH18" s="427"/>
      <c r="BI18" s="427"/>
      <c r="BJ18" s="427"/>
      <c r="BK18" s="427"/>
      <c r="BL18" s="427"/>
      <c r="BM18" s="428"/>
      <c r="BN18" s="446">
        <v>3247107</v>
      </c>
      <c r="BO18" s="447"/>
      <c r="BP18" s="447"/>
      <c r="BQ18" s="447"/>
      <c r="BR18" s="447"/>
      <c r="BS18" s="447"/>
      <c r="BT18" s="447"/>
      <c r="BU18" s="448"/>
      <c r="BV18" s="446">
        <v>3230261</v>
      </c>
      <c r="BW18" s="447"/>
      <c r="BX18" s="447"/>
      <c r="BY18" s="447"/>
      <c r="BZ18" s="447"/>
      <c r="CA18" s="447"/>
      <c r="CB18" s="447"/>
      <c r="CC18" s="448"/>
      <c r="CD18" s="178"/>
      <c r="CE18" s="444"/>
      <c r="CF18" s="444"/>
      <c r="CG18" s="444"/>
      <c r="CH18" s="444"/>
      <c r="CI18" s="444"/>
      <c r="CJ18" s="444"/>
      <c r="CK18" s="444"/>
      <c r="CL18" s="444"/>
      <c r="CM18" s="444"/>
      <c r="CN18" s="444"/>
      <c r="CO18" s="444"/>
      <c r="CP18" s="444"/>
      <c r="CQ18" s="444"/>
      <c r="CR18" s="444"/>
      <c r="CS18" s="445"/>
      <c r="CT18" s="416"/>
      <c r="CU18" s="417"/>
      <c r="CV18" s="417"/>
      <c r="CW18" s="417"/>
      <c r="CX18" s="417"/>
      <c r="CY18" s="417"/>
      <c r="CZ18" s="417"/>
      <c r="DA18" s="418"/>
      <c r="DB18" s="416"/>
      <c r="DC18" s="417"/>
      <c r="DD18" s="417"/>
      <c r="DE18" s="417"/>
      <c r="DF18" s="417"/>
      <c r="DG18" s="417"/>
      <c r="DH18" s="417"/>
      <c r="DI18" s="418"/>
      <c r="DJ18" s="163"/>
      <c r="DK18" s="163"/>
      <c r="DL18" s="163"/>
      <c r="DM18" s="163"/>
      <c r="DN18" s="163"/>
      <c r="DO18" s="163"/>
    </row>
    <row r="19" spans="1:119" ht="18.75" customHeight="1" thickBot="1" x14ac:dyDescent="0.2">
      <c r="A19" s="164"/>
      <c r="B19" s="508" t="s">
        <v>155</v>
      </c>
      <c r="C19" s="509"/>
      <c r="D19" s="509"/>
      <c r="E19" s="510"/>
      <c r="F19" s="510"/>
      <c r="G19" s="510"/>
      <c r="H19" s="510"/>
      <c r="I19" s="510"/>
      <c r="J19" s="510"/>
      <c r="K19" s="510"/>
      <c r="L19" s="516">
        <v>124</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30"/>
      <c r="AM19" s="515"/>
      <c r="AN19" s="420"/>
      <c r="AO19" s="420"/>
      <c r="AP19" s="420"/>
      <c r="AQ19" s="420"/>
      <c r="AR19" s="420"/>
      <c r="AS19" s="420"/>
      <c r="AT19" s="421"/>
      <c r="AU19" s="503"/>
      <c r="AV19" s="504"/>
      <c r="AW19" s="504"/>
      <c r="AX19" s="504"/>
      <c r="AY19" s="426" t="s">
        <v>156</v>
      </c>
      <c r="AZ19" s="427"/>
      <c r="BA19" s="427"/>
      <c r="BB19" s="427"/>
      <c r="BC19" s="427"/>
      <c r="BD19" s="427"/>
      <c r="BE19" s="427"/>
      <c r="BF19" s="427"/>
      <c r="BG19" s="427"/>
      <c r="BH19" s="427"/>
      <c r="BI19" s="427"/>
      <c r="BJ19" s="427"/>
      <c r="BK19" s="427"/>
      <c r="BL19" s="427"/>
      <c r="BM19" s="428"/>
      <c r="BN19" s="446">
        <v>4366470</v>
      </c>
      <c r="BO19" s="447"/>
      <c r="BP19" s="447"/>
      <c r="BQ19" s="447"/>
      <c r="BR19" s="447"/>
      <c r="BS19" s="447"/>
      <c r="BT19" s="447"/>
      <c r="BU19" s="448"/>
      <c r="BV19" s="446">
        <v>4551617</v>
      </c>
      <c r="BW19" s="447"/>
      <c r="BX19" s="447"/>
      <c r="BY19" s="447"/>
      <c r="BZ19" s="447"/>
      <c r="CA19" s="447"/>
      <c r="CB19" s="447"/>
      <c r="CC19" s="448"/>
      <c r="CD19" s="178"/>
      <c r="CE19" s="444"/>
      <c r="CF19" s="444"/>
      <c r="CG19" s="444"/>
      <c r="CH19" s="444"/>
      <c r="CI19" s="444"/>
      <c r="CJ19" s="444"/>
      <c r="CK19" s="444"/>
      <c r="CL19" s="444"/>
      <c r="CM19" s="444"/>
      <c r="CN19" s="444"/>
      <c r="CO19" s="444"/>
      <c r="CP19" s="444"/>
      <c r="CQ19" s="444"/>
      <c r="CR19" s="444"/>
      <c r="CS19" s="445"/>
      <c r="CT19" s="416"/>
      <c r="CU19" s="417"/>
      <c r="CV19" s="417"/>
      <c r="CW19" s="417"/>
      <c r="CX19" s="417"/>
      <c r="CY19" s="417"/>
      <c r="CZ19" s="417"/>
      <c r="DA19" s="418"/>
      <c r="DB19" s="416"/>
      <c r="DC19" s="417"/>
      <c r="DD19" s="417"/>
      <c r="DE19" s="417"/>
      <c r="DF19" s="417"/>
      <c r="DG19" s="417"/>
      <c r="DH19" s="417"/>
      <c r="DI19" s="418"/>
      <c r="DJ19" s="163"/>
      <c r="DK19" s="163"/>
      <c r="DL19" s="163"/>
      <c r="DM19" s="163"/>
      <c r="DN19" s="163"/>
      <c r="DO19" s="163"/>
    </row>
    <row r="20" spans="1:119" ht="18.75" customHeight="1" thickBot="1" x14ac:dyDescent="0.2">
      <c r="A20" s="164"/>
      <c r="B20" s="508" t="s">
        <v>157</v>
      </c>
      <c r="C20" s="509"/>
      <c r="D20" s="509"/>
      <c r="E20" s="510"/>
      <c r="F20" s="510"/>
      <c r="G20" s="510"/>
      <c r="H20" s="510"/>
      <c r="I20" s="510"/>
      <c r="J20" s="510"/>
      <c r="K20" s="510"/>
      <c r="L20" s="516">
        <v>3570</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93"/>
      <c r="AO20" s="493"/>
      <c r="AP20" s="493"/>
      <c r="AQ20" s="493"/>
      <c r="AR20" s="493"/>
      <c r="AS20" s="493"/>
      <c r="AT20" s="494"/>
      <c r="AU20" s="522"/>
      <c r="AV20" s="523"/>
      <c r="AW20" s="523"/>
      <c r="AX20" s="524"/>
      <c r="AY20" s="426"/>
      <c r="AZ20" s="427"/>
      <c r="BA20" s="427"/>
      <c r="BB20" s="427"/>
      <c r="BC20" s="427"/>
      <c r="BD20" s="427"/>
      <c r="BE20" s="427"/>
      <c r="BF20" s="427"/>
      <c r="BG20" s="427"/>
      <c r="BH20" s="427"/>
      <c r="BI20" s="427"/>
      <c r="BJ20" s="427"/>
      <c r="BK20" s="427"/>
      <c r="BL20" s="427"/>
      <c r="BM20" s="428"/>
      <c r="BN20" s="446"/>
      <c r="BO20" s="447"/>
      <c r="BP20" s="447"/>
      <c r="BQ20" s="447"/>
      <c r="BR20" s="447"/>
      <c r="BS20" s="447"/>
      <c r="BT20" s="447"/>
      <c r="BU20" s="448"/>
      <c r="BV20" s="446"/>
      <c r="BW20" s="447"/>
      <c r="BX20" s="447"/>
      <c r="BY20" s="447"/>
      <c r="BZ20" s="447"/>
      <c r="CA20" s="447"/>
      <c r="CB20" s="447"/>
      <c r="CC20" s="448"/>
      <c r="CD20" s="178"/>
      <c r="CE20" s="444"/>
      <c r="CF20" s="444"/>
      <c r="CG20" s="444"/>
      <c r="CH20" s="444"/>
      <c r="CI20" s="444"/>
      <c r="CJ20" s="444"/>
      <c r="CK20" s="444"/>
      <c r="CL20" s="444"/>
      <c r="CM20" s="444"/>
      <c r="CN20" s="444"/>
      <c r="CO20" s="444"/>
      <c r="CP20" s="444"/>
      <c r="CQ20" s="444"/>
      <c r="CR20" s="444"/>
      <c r="CS20" s="445"/>
      <c r="CT20" s="416"/>
      <c r="CU20" s="417"/>
      <c r="CV20" s="417"/>
      <c r="CW20" s="417"/>
      <c r="CX20" s="417"/>
      <c r="CY20" s="417"/>
      <c r="CZ20" s="417"/>
      <c r="DA20" s="418"/>
      <c r="DB20" s="416"/>
      <c r="DC20" s="417"/>
      <c r="DD20" s="417"/>
      <c r="DE20" s="417"/>
      <c r="DF20" s="417"/>
      <c r="DG20" s="417"/>
      <c r="DH20" s="417"/>
      <c r="DI20" s="418"/>
      <c r="DJ20" s="163"/>
      <c r="DK20" s="163"/>
      <c r="DL20" s="163"/>
      <c r="DM20" s="163"/>
      <c r="DN20" s="163"/>
      <c r="DO20" s="163"/>
    </row>
    <row r="21" spans="1:119" ht="18.75" customHeight="1" x14ac:dyDescent="0.15">
      <c r="A21" s="164"/>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26"/>
      <c r="AZ21" s="427"/>
      <c r="BA21" s="427"/>
      <c r="BB21" s="427"/>
      <c r="BC21" s="427"/>
      <c r="BD21" s="427"/>
      <c r="BE21" s="427"/>
      <c r="BF21" s="427"/>
      <c r="BG21" s="427"/>
      <c r="BH21" s="427"/>
      <c r="BI21" s="427"/>
      <c r="BJ21" s="427"/>
      <c r="BK21" s="427"/>
      <c r="BL21" s="427"/>
      <c r="BM21" s="428"/>
      <c r="BN21" s="446"/>
      <c r="BO21" s="447"/>
      <c r="BP21" s="447"/>
      <c r="BQ21" s="447"/>
      <c r="BR21" s="447"/>
      <c r="BS21" s="447"/>
      <c r="BT21" s="447"/>
      <c r="BU21" s="448"/>
      <c r="BV21" s="446"/>
      <c r="BW21" s="447"/>
      <c r="BX21" s="447"/>
      <c r="BY21" s="447"/>
      <c r="BZ21" s="447"/>
      <c r="CA21" s="447"/>
      <c r="CB21" s="447"/>
      <c r="CC21" s="448"/>
      <c r="CD21" s="178"/>
      <c r="CE21" s="444"/>
      <c r="CF21" s="444"/>
      <c r="CG21" s="444"/>
      <c r="CH21" s="444"/>
      <c r="CI21" s="444"/>
      <c r="CJ21" s="444"/>
      <c r="CK21" s="444"/>
      <c r="CL21" s="444"/>
      <c r="CM21" s="444"/>
      <c r="CN21" s="444"/>
      <c r="CO21" s="444"/>
      <c r="CP21" s="444"/>
      <c r="CQ21" s="444"/>
      <c r="CR21" s="444"/>
      <c r="CS21" s="445"/>
      <c r="CT21" s="416"/>
      <c r="CU21" s="417"/>
      <c r="CV21" s="417"/>
      <c r="CW21" s="417"/>
      <c r="CX21" s="417"/>
      <c r="CY21" s="417"/>
      <c r="CZ21" s="417"/>
      <c r="DA21" s="418"/>
      <c r="DB21" s="416"/>
      <c r="DC21" s="417"/>
      <c r="DD21" s="417"/>
      <c r="DE21" s="417"/>
      <c r="DF21" s="417"/>
      <c r="DG21" s="417"/>
      <c r="DH21" s="417"/>
      <c r="DI21" s="418"/>
      <c r="DJ21" s="163"/>
      <c r="DK21" s="163"/>
      <c r="DL21" s="163"/>
      <c r="DM21" s="163"/>
      <c r="DN21" s="163"/>
      <c r="DO21" s="163"/>
    </row>
    <row r="22" spans="1:119" ht="18.75" customHeight="1" thickBot="1" x14ac:dyDescent="0.2">
      <c r="A22" s="164"/>
      <c r="B22" s="475" t="s">
        <v>159</v>
      </c>
      <c r="C22" s="476"/>
      <c r="D22" s="477"/>
      <c r="E22" s="484" t="s">
        <v>1</v>
      </c>
      <c r="F22" s="459"/>
      <c r="G22" s="459"/>
      <c r="H22" s="459"/>
      <c r="I22" s="459"/>
      <c r="J22" s="459"/>
      <c r="K22" s="460"/>
      <c r="L22" s="484" t="s">
        <v>160</v>
      </c>
      <c r="M22" s="459"/>
      <c r="N22" s="459"/>
      <c r="O22" s="459"/>
      <c r="P22" s="460"/>
      <c r="Q22" s="469" t="s">
        <v>161</v>
      </c>
      <c r="R22" s="470"/>
      <c r="S22" s="470"/>
      <c r="T22" s="470"/>
      <c r="U22" s="470"/>
      <c r="V22" s="485"/>
      <c r="W22" s="487" t="s">
        <v>162</v>
      </c>
      <c r="X22" s="476"/>
      <c r="Y22" s="477"/>
      <c r="Z22" s="484" t="s">
        <v>1</v>
      </c>
      <c r="AA22" s="459"/>
      <c r="AB22" s="459"/>
      <c r="AC22" s="459"/>
      <c r="AD22" s="459"/>
      <c r="AE22" s="459"/>
      <c r="AF22" s="459"/>
      <c r="AG22" s="460"/>
      <c r="AH22" s="458" t="s">
        <v>163</v>
      </c>
      <c r="AI22" s="459"/>
      <c r="AJ22" s="459"/>
      <c r="AK22" s="459"/>
      <c r="AL22" s="460"/>
      <c r="AM22" s="458" t="s">
        <v>164</v>
      </c>
      <c r="AN22" s="464"/>
      <c r="AO22" s="464"/>
      <c r="AP22" s="464"/>
      <c r="AQ22" s="464"/>
      <c r="AR22" s="465"/>
      <c r="AS22" s="469" t="s">
        <v>161</v>
      </c>
      <c r="AT22" s="470"/>
      <c r="AU22" s="470"/>
      <c r="AV22" s="470"/>
      <c r="AW22" s="470"/>
      <c r="AX22" s="471"/>
      <c r="AY22" s="413"/>
      <c r="AZ22" s="414"/>
      <c r="BA22" s="414"/>
      <c r="BB22" s="414"/>
      <c r="BC22" s="414"/>
      <c r="BD22" s="414"/>
      <c r="BE22" s="414"/>
      <c r="BF22" s="414"/>
      <c r="BG22" s="414"/>
      <c r="BH22" s="414"/>
      <c r="BI22" s="414"/>
      <c r="BJ22" s="414"/>
      <c r="BK22" s="414"/>
      <c r="BL22" s="414"/>
      <c r="BM22" s="415"/>
      <c r="BN22" s="449"/>
      <c r="BO22" s="450"/>
      <c r="BP22" s="450"/>
      <c r="BQ22" s="450"/>
      <c r="BR22" s="450"/>
      <c r="BS22" s="450"/>
      <c r="BT22" s="450"/>
      <c r="BU22" s="451"/>
      <c r="BV22" s="449"/>
      <c r="BW22" s="450"/>
      <c r="BX22" s="450"/>
      <c r="BY22" s="450"/>
      <c r="BZ22" s="450"/>
      <c r="CA22" s="450"/>
      <c r="CB22" s="450"/>
      <c r="CC22" s="451"/>
      <c r="CD22" s="178"/>
      <c r="CE22" s="444"/>
      <c r="CF22" s="444"/>
      <c r="CG22" s="444"/>
      <c r="CH22" s="444"/>
      <c r="CI22" s="444"/>
      <c r="CJ22" s="444"/>
      <c r="CK22" s="444"/>
      <c r="CL22" s="444"/>
      <c r="CM22" s="444"/>
      <c r="CN22" s="444"/>
      <c r="CO22" s="444"/>
      <c r="CP22" s="444"/>
      <c r="CQ22" s="444"/>
      <c r="CR22" s="444"/>
      <c r="CS22" s="445"/>
      <c r="CT22" s="416"/>
      <c r="CU22" s="417"/>
      <c r="CV22" s="417"/>
      <c r="CW22" s="417"/>
      <c r="CX22" s="417"/>
      <c r="CY22" s="417"/>
      <c r="CZ22" s="417"/>
      <c r="DA22" s="418"/>
      <c r="DB22" s="416"/>
      <c r="DC22" s="417"/>
      <c r="DD22" s="417"/>
      <c r="DE22" s="417"/>
      <c r="DF22" s="417"/>
      <c r="DG22" s="417"/>
      <c r="DH22" s="417"/>
      <c r="DI22" s="418"/>
      <c r="DJ22" s="163"/>
      <c r="DK22" s="163"/>
      <c r="DL22" s="163"/>
      <c r="DM22" s="163"/>
      <c r="DN22" s="163"/>
      <c r="DO22" s="163"/>
    </row>
    <row r="23" spans="1:119" ht="18.75" customHeight="1" x14ac:dyDescent="0.15">
      <c r="A23" s="164"/>
      <c r="B23" s="478"/>
      <c r="C23" s="479"/>
      <c r="D23" s="480"/>
      <c r="E23" s="461"/>
      <c r="F23" s="462"/>
      <c r="G23" s="462"/>
      <c r="H23" s="462"/>
      <c r="I23" s="462"/>
      <c r="J23" s="462"/>
      <c r="K23" s="463"/>
      <c r="L23" s="461"/>
      <c r="M23" s="462"/>
      <c r="N23" s="462"/>
      <c r="O23" s="462"/>
      <c r="P23" s="463"/>
      <c r="Q23" s="472"/>
      <c r="R23" s="473"/>
      <c r="S23" s="473"/>
      <c r="T23" s="473"/>
      <c r="U23" s="473"/>
      <c r="V23" s="486"/>
      <c r="W23" s="488"/>
      <c r="X23" s="479"/>
      <c r="Y23" s="480"/>
      <c r="Z23" s="461"/>
      <c r="AA23" s="462"/>
      <c r="AB23" s="462"/>
      <c r="AC23" s="462"/>
      <c r="AD23" s="462"/>
      <c r="AE23" s="462"/>
      <c r="AF23" s="462"/>
      <c r="AG23" s="463"/>
      <c r="AH23" s="461"/>
      <c r="AI23" s="462"/>
      <c r="AJ23" s="462"/>
      <c r="AK23" s="462"/>
      <c r="AL23" s="463"/>
      <c r="AM23" s="466"/>
      <c r="AN23" s="467"/>
      <c r="AO23" s="467"/>
      <c r="AP23" s="467"/>
      <c r="AQ23" s="467"/>
      <c r="AR23" s="468"/>
      <c r="AS23" s="472"/>
      <c r="AT23" s="473"/>
      <c r="AU23" s="473"/>
      <c r="AV23" s="473"/>
      <c r="AW23" s="473"/>
      <c r="AX23" s="474"/>
      <c r="AY23" s="438" t="s">
        <v>165</v>
      </c>
      <c r="AZ23" s="439"/>
      <c r="BA23" s="439"/>
      <c r="BB23" s="439"/>
      <c r="BC23" s="439"/>
      <c r="BD23" s="439"/>
      <c r="BE23" s="439"/>
      <c r="BF23" s="439"/>
      <c r="BG23" s="439"/>
      <c r="BH23" s="439"/>
      <c r="BI23" s="439"/>
      <c r="BJ23" s="439"/>
      <c r="BK23" s="439"/>
      <c r="BL23" s="439"/>
      <c r="BM23" s="440"/>
      <c r="BN23" s="446">
        <v>4554360</v>
      </c>
      <c r="BO23" s="447"/>
      <c r="BP23" s="447"/>
      <c r="BQ23" s="447"/>
      <c r="BR23" s="447"/>
      <c r="BS23" s="447"/>
      <c r="BT23" s="447"/>
      <c r="BU23" s="448"/>
      <c r="BV23" s="446">
        <v>4778962</v>
      </c>
      <c r="BW23" s="447"/>
      <c r="BX23" s="447"/>
      <c r="BY23" s="447"/>
      <c r="BZ23" s="447"/>
      <c r="CA23" s="447"/>
      <c r="CB23" s="447"/>
      <c r="CC23" s="448"/>
      <c r="CD23" s="178"/>
      <c r="CE23" s="444"/>
      <c r="CF23" s="444"/>
      <c r="CG23" s="444"/>
      <c r="CH23" s="444"/>
      <c r="CI23" s="444"/>
      <c r="CJ23" s="444"/>
      <c r="CK23" s="444"/>
      <c r="CL23" s="444"/>
      <c r="CM23" s="444"/>
      <c r="CN23" s="444"/>
      <c r="CO23" s="444"/>
      <c r="CP23" s="444"/>
      <c r="CQ23" s="444"/>
      <c r="CR23" s="444"/>
      <c r="CS23" s="445"/>
      <c r="CT23" s="416"/>
      <c r="CU23" s="417"/>
      <c r="CV23" s="417"/>
      <c r="CW23" s="417"/>
      <c r="CX23" s="417"/>
      <c r="CY23" s="417"/>
      <c r="CZ23" s="417"/>
      <c r="DA23" s="418"/>
      <c r="DB23" s="416"/>
      <c r="DC23" s="417"/>
      <c r="DD23" s="417"/>
      <c r="DE23" s="417"/>
      <c r="DF23" s="417"/>
      <c r="DG23" s="417"/>
      <c r="DH23" s="417"/>
      <c r="DI23" s="418"/>
      <c r="DJ23" s="163"/>
      <c r="DK23" s="163"/>
      <c r="DL23" s="163"/>
      <c r="DM23" s="163"/>
      <c r="DN23" s="163"/>
      <c r="DO23" s="163"/>
    </row>
    <row r="24" spans="1:119" ht="18.75" customHeight="1" thickBot="1" x14ac:dyDescent="0.2">
      <c r="A24" s="164"/>
      <c r="B24" s="478"/>
      <c r="C24" s="479"/>
      <c r="D24" s="480"/>
      <c r="E24" s="419" t="s">
        <v>166</v>
      </c>
      <c r="F24" s="420"/>
      <c r="G24" s="420"/>
      <c r="H24" s="420"/>
      <c r="I24" s="420"/>
      <c r="J24" s="420"/>
      <c r="K24" s="421"/>
      <c r="L24" s="422">
        <v>1</v>
      </c>
      <c r="M24" s="423"/>
      <c r="N24" s="423"/>
      <c r="O24" s="423"/>
      <c r="P24" s="424"/>
      <c r="Q24" s="422">
        <v>6990</v>
      </c>
      <c r="R24" s="423"/>
      <c r="S24" s="423"/>
      <c r="T24" s="423"/>
      <c r="U24" s="423"/>
      <c r="V24" s="424"/>
      <c r="W24" s="488"/>
      <c r="X24" s="479"/>
      <c r="Y24" s="480"/>
      <c r="Z24" s="419" t="s">
        <v>167</v>
      </c>
      <c r="AA24" s="420"/>
      <c r="AB24" s="420"/>
      <c r="AC24" s="420"/>
      <c r="AD24" s="420"/>
      <c r="AE24" s="420"/>
      <c r="AF24" s="420"/>
      <c r="AG24" s="421"/>
      <c r="AH24" s="422">
        <v>80</v>
      </c>
      <c r="AI24" s="423"/>
      <c r="AJ24" s="423"/>
      <c r="AK24" s="423"/>
      <c r="AL24" s="424"/>
      <c r="AM24" s="422">
        <v>237680</v>
      </c>
      <c r="AN24" s="423"/>
      <c r="AO24" s="423"/>
      <c r="AP24" s="423"/>
      <c r="AQ24" s="423"/>
      <c r="AR24" s="424"/>
      <c r="AS24" s="422">
        <v>2971</v>
      </c>
      <c r="AT24" s="423"/>
      <c r="AU24" s="423"/>
      <c r="AV24" s="423"/>
      <c r="AW24" s="423"/>
      <c r="AX24" s="425"/>
      <c r="AY24" s="413" t="s">
        <v>168</v>
      </c>
      <c r="AZ24" s="414"/>
      <c r="BA24" s="414"/>
      <c r="BB24" s="414"/>
      <c r="BC24" s="414"/>
      <c r="BD24" s="414"/>
      <c r="BE24" s="414"/>
      <c r="BF24" s="414"/>
      <c r="BG24" s="414"/>
      <c r="BH24" s="414"/>
      <c r="BI24" s="414"/>
      <c r="BJ24" s="414"/>
      <c r="BK24" s="414"/>
      <c r="BL24" s="414"/>
      <c r="BM24" s="415"/>
      <c r="BN24" s="446">
        <v>2349711</v>
      </c>
      <c r="BO24" s="447"/>
      <c r="BP24" s="447"/>
      <c r="BQ24" s="447"/>
      <c r="BR24" s="447"/>
      <c r="BS24" s="447"/>
      <c r="BT24" s="447"/>
      <c r="BU24" s="448"/>
      <c r="BV24" s="446">
        <v>2576826</v>
      </c>
      <c r="BW24" s="447"/>
      <c r="BX24" s="447"/>
      <c r="BY24" s="447"/>
      <c r="BZ24" s="447"/>
      <c r="CA24" s="447"/>
      <c r="CB24" s="447"/>
      <c r="CC24" s="448"/>
      <c r="CD24" s="178"/>
      <c r="CE24" s="444"/>
      <c r="CF24" s="444"/>
      <c r="CG24" s="444"/>
      <c r="CH24" s="444"/>
      <c r="CI24" s="444"/>
      <c r="CJ24" s="444"/>
      <c r="CK24" s="444"/>
      <c r="CL24" s="444"/>
      <c r="CM24" s="444"/>
      <c r="CN24" s="444"/>
      <c r="CO24" s="444"/>
      <c r="CP24" s="444"/>
      <c r="CQ24" s="444"/>
      <c r="CR24" s="444"/>
      <c r="CS24" s="445"/>
      <c r="CT24" s="416"/>
      <c r="CU24" s="417"/>
      <c r="CV24" s="417"/>
      <c r="CW24" s="417"/>
      <c r="CX24" s="417"/>
      <c r="CY24" s="417"/>
      <c r="CZ24" s="417"/>
      <c r="DA24" s="418"/>
      <c r="DB24" s="416"/>
      <c r="DC24" s="417"/>
      <c r="DD24" s="417"/>
      <c r="DE24" s="417"/>
      <c r="DF24" s="417"/>
      <c r="DG24" s="417"/>
      <c r="DH24" s="417"/>
      <c r="DI24" s="418"/>
      <c r="DJ24" s="163"/>
      <c r="DK24" s="163"/>
      <c r="DL24" s="163"/>
      <c r="DM24" s="163"/>
      <c r="DN24" s="163"/>
      <c r="DO24" s="163"/>
    </row>
    <row r="25" spans="1:119" s="163" customFormat="1" ht="18.75" customHeight="1" x14ac:dyDescent="0.15">
      <c r="A25" s="164"/>
      <c r="B25" s="478"/>
      <c r="C25" s="479"/>
      <c r="D25" s="480"/>
      <c r="E25" s="419" t="s">
        <v>169</v>
      </c>
      <c r="F25" s="420"/>
      <c r="G25" s="420"/>
      <c r="H25" s="420"/>
      <c r="I25" s="420"/>
      <c r="J25" s="420"/>
      <c r="K25" s="421"/>
      <c r="L25" s="422">
        <v>1</v>
      </c>
      <c r="M25" s="423"/>
      <c r="N25" s="423"/>
      <c r="O25" s="423"/>
      <c r="P25" s="424"/>
      <c r="Q25" s="422">
        <v>5460</v>
      </c>
      <c r="R25" s="423"/>
      <c r="S25" s="423"/>
      <c r="T25" s="423"/>
      <c r="U25" s="423"/>
      <c r="V25" s="424"/>
      <c r="W25" s="488"/>
      <c r="X25" s="479"/>
      <c r="Y25" s="480"/>
      <c r="Z25" s="419" t="s">
        <v>170</v>
      </c>
      <c r="AA25" s="420"/>
      <c r="AB25" s="420"/>
      <c r="AC25" s="420"/>
      <c r="AD25" s="420"/>
      <c r="AE25" s="420"/>
      <c r="AF25" s="420"/>
      <c r="AG25" s="421"/>
      <c r="AH25" s="422" t="s">
        <v>132</v>
      </c>
      <c r="AI25" s="423"/>
      <c r="AJ25" s="423"/>
      <c r="AK25" s="423"/>
      <c r="AL25" s="424"/>
      <c r="AM25" s="422" t="s">
        <v>171</v>
      </c>
      <c r="AN25" s="423"/>
      <c r="AO25" s="423"/>
      <c r="AP25" s="423"/>
      <c r="AQ25" s="423"/>
      <c r="AR25" s="424"/>
      <c r="AS25" s="422" t="s">
        <v>132</v>
      </c>
      <c r="AT25" s="423"/>
      <c r="AU25" s="423"/>
      <c r="AV25" s="423"/>
      <c r="AW25" s="423"/>
      <c r="AX25" s="425"/>
      <c r="AY25" s="438" t="s">
        <v>172</v>
      </c>
      <c r="AZ25" s="439"/>
      <c r="BA25" s="439"/>
      <c r="BB25" s="439"/>
      <c r="BC25" s="439"/>
      <c r="BD25" s="439"/>
      <c r="BE25" s="439"/>
      <c r="BF25" s="439"/>
      <c r="BG25" s="439"/>
      <c r="BH25" s="439"/>
      <c r="BI25" s="439"/>
      <c r="BJ25" s="439"/>
      <c r="BK25" s="439"/>
      <c r="BL25" s="439"/>
      <c r="BM25" s="440"/>
      <c r="BN25" s="441">
        <v>9774</v>
      </c>
      <c r="BO25" s="442"/>
      <c r="BP25" s="442"/>
      <c r="BQ25" s="442"/>
      <c r="BR25" s="442"/>
      <c r="BS25" s="442"/>
      <c r="BT25" s="442"/>
      <c r="BU25" s="443"/>
      <c r="BV25" s="441">
        <v>10626</v>
      </c>
      <c r="BW25" s="442"/>
      <c r="BX25" s="442"/>
      <c r="BY25" s="442"/>
      <c r="BZ25" s="442"/>
      <c r="CA25" s="442"/>
      <c r="CB25" s="442"/>
      <c r="CC25" s="443"/>
      <c r="CD25" s="178"/>
      <c r="CE25" s="444"/>
      <c r="CF25" s="444"/>
      <c r="CG25" s="444"/>
      <c r="CH25" s="444"/>
      <c r="CI25" s="444"/>
      <c r="CJ25" s="444"/>
      <c r="CK25" s="444"/>
      <c r="CL25" s="444"/>
      <c r="CM25" s="444"/>
      <c r="CN25" s="444"/>
      <c r="CO25" s="444"/>
      <c r="CP25" s="444"/>
      <c r="CQ25" s="444"/>
      <c r="CR25" s="444"/>
      <c r="CS25" s="445"/>
      <c r="CT25" s="416"/>
      <c r="CU25" s="417"/>
      <c r="CV25" s="417"/>
      <c r="CW25" s="417"/>
      <c r="CX25" s="417"/>
      <c r="CY25" s="417"/>
      <c r="CZ25" s="417"/>
      <c r="DA25" s="418"/>
      <c r="DB25" s="416"/>
      <c r="DC25" s="417"/>
      <c r="DD25" s="417"/>
      <c r="DE25" s="417"/>
      <c r="DF25" s="417"/>
      <c r="DG25" s="417"/>
      <c r="DH25" s="417"/>
      <c r="DI25" s="418"/>
    </row>
    <row r="26" spans="1:119" s="163" customFormat="1" ht="18.75" customHeight="1" x14ac:dyDescent="0.15">
      <c r="A26" s="164"/>
      <c r="B26" s="478"/>
      <c r="C26" s="479"/>
      <c r="D26" s="480"/>
      <c r="E26" s="419" t="s">
        <v>173</v>
      </c>
      <c r="F26" s="420"/>
      <c r="G26" s="420"/>
      <c r="H26" s="420"/>
      <c r="I26" s="420"/>
      <c r="J26" s="420"/>
      <c r="K26" s="421"/>
      <c r="L26" s="422">
        <v>1</v>
      </c>
      <c r="M26" s="423"/>
      <c r="N26" s="423"/>
      <c r="O26" s="423"/>
      <c r="P26" s="424"/>
      <c r="Q26" s="422">
        <v>4910</v>
      </c>
      <c r="R26" s="423"/>
      <c r="S26" s="423"/>
      <c r="T26" s="423"/>
      <c r="U26" s="423"/>
      <c r="V26" s="424"/>
      <c r="W26" s="488"/>
      <c r="X26" s="479"/>
      <c r="Y26" s="480"/>
      <c r="Z26" s="419" t="s">
        <v>174</v>
      </c>
      <c r="AA26" s="501"/>
      <c r="AB26" s="501"/>
      <c r="AC26" s="501"/>
      <c r="AD26" s="501"/>
      <c r="AE26" s="501"/>
      <c r="AF26" s="501"/>
      <c r="AG26" s="502"/>
      <c r="AH26" s="422">
        <v>2</v>
      </c>
      <c r="AI26" s="423"/>
      <c r="AJ26" s="423"/>
      <c r="AK26" s="423"/>
      <c r="AL26" s="424"/>
      <c r="AM26" s="422" t="s">
        <v>175</v>
      </c>
      <c r="AN26" s="423"/>
      <c r="AO26" s="423"/>
      <c r="AP26" s="423"/>
      <c r="AQ26" s="423"/>
      <c r="AR26" s="424"/>
      <c r="AS26" s="422" t="s">
        <v>176</v>
      </c>
      <c r="AT26" s="423"/>
      <c r="AU26" s="423"/>
      <c r="AV26" s="423"/>
      <c r="AW26" s="423"/>
      <c r="AX26" s="425"/>
      <c r="AY26" s="455" t="s">
        <v>177</v>
      </c>
      <c r="AZ26" s="456"/>
      <c r="BA26" s="456"/>
      <c r="BB26" s="456"/>
      <c r="BC26" s="456"/>
      <c r="BD26" s="456"/>
      <c r="BE26" s="456"/>
      <c r="BF26" s="456"/>
      <c r="BG26" s="456"/>
      <c r="BH26" s="456"/>
      <c r="BI26" s="456"/>
      <c r="BJ26" s="456"/>
      <c r="BK26" s="456"/>
      <c r="BL26" s="456"/>
      <c r="BM26" s="457"/>
      <c r="BN26" s="446" t="s">
        <v>123</v>
      </c>
      <c r="BO26" s="447"/>
      <c r="BP26" s="447"/>
      <c r="BQ26" s="447"/>
      <c r="BR26" s="447"/>
      <c r="BS26" s="447"/>
      <c r="BT26" s="447"/>
      <c r="BU26" s="448"/>
      <c r="BV26" s="446" t="s">
        <v>133</v>
      </c>
      <c r="BW26" s="447"/>
      <c r="BX26" s="447"/>
      <c r="BY26" s="447"/>
      <c r="BZ26" s="447"/>
      <c r="CA26" s="447"/>
      <c r="CB26" s="447"/>
      <c r="CC26" s="448"/>
      <c r="CD26" s="178"/>
      <c r="CE26" s="444"/>
      <c r="CF26" s="444"/>
      <c r="CG26" s="444"/>
      <c r="CH26" s="444"/>
      <c r="CI26" s="444"/>
      <c r="CJ26" s="444"/>
      <c r="CK26" s="444"/>
      <c r="CL26" s="444"/>
      <c r="CM26" s="444"/>
      <c r="CN26" s="444"/>
      <c r="CO26" s="444"/>
      <c r="CP26" s="444"/>
      <c r="CQ26" s="444"/>
      <c r="CR26" s="444"/>
      <c r="CS26" s="44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64"/>
      <c r="B27" s="478"/>
      <c r="C27" s="479"/>
      <c r="D27" s="480"/>
      <c r="E27" s="419" t="s">
        <v>178</v>
      </c>
      <c r="F27" s="420"/>
      <c r="G27" s="420"/>
      <c r="H27" s="420"/>
      <c r="I27" s="420"/>
      <c r="J27" s="420"/>
      <c r="K27" s="421"/>
      <c r="L27" s="422">
        <v>1</v>
      </c>
      <c r="M27" s="423"/>
      <c r="N27" s="423"/>
      <c r="O27" s="423"/>
      <c r="P27" s="424"/>
      <c r="Q27" s="422">
        <v>2870</v>
      </c>
      <c r="R27" s="423"/>
      <c r="S27" s="423"/>
      <c r="T27" s="423"/>
      <c r="U27" s="423"/>
      <c r="V27" s="424"/>
      <c r="W27" s="488"/>
      <c r="X27" s="479"/>
      <c r="Y27" s="480"/>
      <c r="Z27" s="419" t="s">
        <v>179</v>
      </c>
      <c r="AA27" s="420"/>
      <c r="AB27" s="420"/>
      <c r="AC27" s="420"/>
      <c r="AD27" s="420"/>
      <c r="AE27" s="420"/>
      <c r="AF27" s="420"/>
      <c r="AG27" s="421"/>
      <c r="AH27" s="422">
        <v>1</v>
      </c>
      <c r="AI27" s="423"/>
      <c r="AJ27" s="423"/>
      <c r="AK27" s="423"/>
      <c r="AL27" s="424"/>
      <c r="AM27" s="422" t="s">
        <v>175</v>
      </c>
      <c r="AN27" s="423"/>
      <c r="AO27" s="423"/>
      <c r="AP27" s="423"/>
      <c r="AQ27" s="423"/>
      <c r="AR27" s="424"/>
      <c r="AS27" s="422" t="s">
        <v>175</v>
      </c>
      <c r="AT27" s="423"/>
      <c r="AU27" s="423"/>
      <c r="AV27" s="423"/>
      <c r="AW27" s="423"/>
      <c r="AX27" s="425"/>
      <c r="AY27" s="452" t="s">
        <v>180</v>
      </c>
      <c r="AZ27" s="453"/>
      <c r="BA27" s="453"/>
      <c r="BB27" s="453"/>
      <c r="BC27" s="453"/>
      <c r="BD27" s="453"/>
      <c r="BE27" s="453"/>
      <c r="BF27" s="453"/>
      <c r="BG27" s="453"/>
      <c r="BH27" s="453"/>
      <c r="BI27" s="453"/>
      <c r="BJ27" s="453"/>
      <c r="BK27" s="453"/>
      <c r="BL27" s="453"/>
      <c r="BM27" s="454"/>
      <c r="BN27" s="449">
        <v>165011</v>
      </c>
      <c r="BO27" s="450"/>
      <c r="BP27" s="450"/>
      <c r="BQ27" s="450"/>
      <c r="BR27" s="450"/>
      <c r="BS27" s="450"/>
      <c r="BT27" s="450"/>
      <c r="BU27" s="451"/>
      <c r="BV27" s="449">
        <v>164722</v>
      </c>
      <c r="BW27" s="450"/>
      <c r="BX27" s="450"/>
      <c r="BY27" s="450"/>
      <c r="BZ27" s="450"/>
      <c r="CA27" s="450"/>
      <c r="CB27" s="450"/>
      <c r="CC27" s="451"/>
      <c r="CD27" s="180"/>
      <c r="CE27" s="444"/>
      <c r="CF27" s="444"/>
      <c r="CG27" s="444"/>
      <c r="CH27" s="444"/>
      <c r="CI27" s="444"/>
      <c r="CJ27" s="444"/>
      <c r="CK27" s="444"/>
      <c r="CL27" s="444"/>
      <c r="CM27" s="444"/>
      <c r="CN27" s="444"/>
      <c r="CO27" s="444"/>
      <c r="CP27" s="444"/>
      <c r="CQ27" s="444"/>
      <c r="CR27" s="444"/>
      <c r="CS27" s="445"/>
      <c r="CT27" s="416"/>
      <c r="CU27" s="417"/>
      <c r="CV27" s="417"/>
      <c r="CW27" s="417"/>
      <c r="CX27" s="417"/>
      <c r="CY27" s="417"/>
      <c r="CZ27" s="417"/>
      <c r="DA27" s="418"/>
      <c r="DB27" s="416"/>
      <c r="DC27" s="417"/>
      <c r="DD27" s="417"/>
      <c r="DE27" s="417"/>
      <c r="DF27" s="417"/>
      <c r="DG27" s="417"/>
      <c r="DH27" s="417"/>
      <c r="DI27" s="418"/>
      <c r="DJ27" s="163"/>
      <c r="DK27" s="163"/>
      <c r="DL27" s="163"/>
      <c r="DM27" s="163"/>
      <c r="DN27" s="163"/>
      <c r="DO27" s="163"/>
    </row>
    <row r="28" spans="1:119" ht="18.75" customHeight="1" x14ac:dyDescent="0.15">
      <c r="A28" s="164"/>
      <c r="B28" s="478"/>
      <c r="C28" s="479"/>
      <c r="D28" s="480"/>
      <c r="E28" s="419" t="s">
        <v>181</v>
      </c>
      <c r="F28" s="420"/>
      <c r="G28" s="420"/>
      <c r="H28" s="420"/>
      <c r="I28" s="420"/>
      <c r="J28" s="420"/>
      <c r="K28" s="421"/>
      <c r="L28" s="422">
        <v>1</v>
      </c>
      <c r="M28" s="423"/>
      <c r="N28" s="423"/>
      <c r="O28" s="423"/>
      <c r="P28" s="424"/>
      <c r="Q28" s="422">
        <v>2330</v>
      </c>
      <c r="R28" s="423"/>
      <c r="S28" s="423"/>
      <c r="T28" s="423"/>
      <c r="U28" s="423"/>
      <c r="V28" s="424"/>
      <c r="W28" s="488"/>
      <c r="X28" s="479"/>
      <c r="Y28" s="480"/>
      <c r="Z28" s="419" t="s">
        <v>182</v>
      </c>
      <c r="AA28" s="420"/>
      <c r="AB28" s="420"/>
      <c r="AC28" s="420"/>
      <c r="AD28" s="420"/>
      <c r="AE28" s="420"/>
      <c r="AF28" s="420"/>
      <c r="AG28" s="421"/>
      <c r="AH28" s="422" t="s">
        <v>142</v>
      </c>
      <c r="AI28" s="423"/>
      <c r="AJ28" s="423"/>
      <c r="AK28" s="423"/>
      <c r="AL28" s="424"/>
      <c r="AM28" s="422" t="s">
        <v>133</v>
      </c>
      <c r="AN28" s="423"/>
      <c r="AO28" s="423"/>
      <c r="AP28" s="423"/>
      <c r="AQ28" s="423"/>
      <c r="AR28" s="424"/>
      <c r="AS28" s="422" t="s">
        <v>133</v>
      </c>
      <c r="AT28" s="423"/>
      <c r="AU28" s="423"/>
      <c r="AV28" s="423"/>
      <c r="AW28" s="423"/>
      <c r="AX28" s="425"/>
      <c r="AY28" s="429" t="s">
        <v>183</v>
      </c>
      <c r="AZ28" s="430"/>
      <c r="BA28" s="430"/>
      <c r="BB28" s="431"/>
      <c r="BC28" s="438" t="s">
        <v>42</v>
      </c>
      <c r="BD28" s="439"/>
      <c r="BE28" s="439"/>
      <c r="BF28" s="439"/>
      <c r="BG28" s="439"/>
      <c r="BH28" s="439"/>
      <c r="BI28" s="439"/>
      <c r="BJ28" s="439"/>
      <c r="BK28" s="439"/>
      <c r="BL28" s="439"/>
      <c r="BM28" s="440"/>
      <c r="BN28" s="441">
        <v>755232</v>
      </c>
      <c r="BO28" s="442"/>
      <c r="BP28" s="442"/>
      <c r="BQ28" s="442"/>
      <c r="BR28" s="442"/>
      <c r="BS28" s="442"/>
      <c r="BT28" s="442"/>
      <c r="BU28" s="443"/>
      <c r="BV28" s="441">
        <v>855147</v>
      </c>
      <c r="BW28" s="442"/>
      <c r="BX28" s="442"/>
      <c r="BY28" s="442"/>
      <c r="BZ28" s="442"/>
      <c r="CA28" s="442"/>
      <c r="CB28" s="442"/>
      <c r="CC28" s="443"/>
      <c r="CD28" s="178"/>
      <c r="CE28" s="444"/>
      <c r="CF28" s="444"/>
      <c r="CG28" s="444"/>
      <c r="CH28" s="444"/>
      <c r="CI28" s="444"/>
      <c r="CJ28" s="444"/>
      <c r="CK28" s="444"/>
      <c r="CL28" s="444"/>
      <c r="CM28" s="444"/>
      <c r="CN28" s="444"/>
      <c r="CO28" s="444"/>
      <c r="CP28" s="444"/>
      <c r="CQ28" s="444"/>
      <c r="CR28" s="444"/>
      <c r="CS28" s="445"/>
      <c r="CT28" s="416"/>
      <c r="CU28" s="417"/>
      <c r="CV28" s="417"/>
      <c r="CW28" s="417"/>
      <c r="CX28" s="417"/>
      <c r="CY28" s="417"/>
      <c r="CZ28" s="417"/>
      <c r="DA28" s="418"/>
      <c r="DB28" s="416"/>
      <c r="DC28" s="417"/>
      <c r="DD28" s="417"/>
      <c r="DE28" s="417"/>
      <c r="DF28" s="417"/>
      <c r="DG28" s="417"/>
      <c r="DH28" s="417"/>
      <c r="DI28" s="418"/>
      <c r="DJ28" s="163"/>
      <c r="DK28" s="163"/>
      <c r="DL28" s="163"/>
      <c r="DM28" s="163"/>
      <c r="DN28" s="163"/>
      <c r="DO28" s="163"/>
    </row>
    <row r="29" spans="1:119" ht="18.75" customHeight="1" x14ac:dyDescent="0.15">
      <c r="A29" s="164"/>
      <c r="B29" s="478"/>
      <c r="C29" s="479"/>
      <c r="D29" s="480"/>
      <c r="E29" s="419" t="s">
        <v>184</v>
      </c>
      <c r="F29" s="420"/>
      <c r="G29" s="420"/>
      <c r="H29" s="420"/>
      <c r="I29" s="420"/>
      <c r="J29" s="420"/>
      <c r="K29" s="421"/>
      <c r="L29" s="422">
        <v>10</v>
      </c>
      <c r="M29" s="423"/>
      <c r="N29" s="423"/>
      <c r="O29" s="423"/>
      <c r="P29" s="424"/>
      <c r="Q29" s="422">
        <v>2250</v>
      </c>
      <c r="R29" s="423"/>
      <c r="S29" s="423"/>
      <c r="T29" s="423"/>
      <c r="U29" s="423"/>
      <c r="V29" s="424"/>
      <c r="W29" s="489"/>
      <c r="X29" s="490"/>
      <c r="Y29" s="491"/>
      <c r="Z29" s="419" t="s">
        <v>185</v>
      </c>
      <c r="AA29" s="420"/>
      <c r="AB29" s="420"/>
      <c r="AC29" s="420"/>
      <c r="AD29" s="420"/>
      <c r="AE29" s="420"/>
      <c r="AF29" s="420"/>
      <c r="AG29" s="421"/>
      <c r="AH29" s="422">
        <v>81</v>
      </c>
      <c r="AI29" s="423"/>
      <c r="AJ29" s="423"/>
      <c r="AK29" s="423"/>
      <c r="AL29" s="424"/>
      <c r="AM29" s="422">
        <v>241846</v>
      </c>
      <c r="AN29" s="423"/>
      <c r="AO29" s="423"/>
      <c r="AP29" s="423"/>
      <c r="AQ29" s="423"/>
      <c r="AR29" s="424"/>
      <c r="AS29" s="422">
        <v>2986</v>
      </c>
      <c r="AT29" s="423"/>
      <c r="AU29" s="423"/>
      <c r="AV29" s="423"/>
      <c r="AW29" s="423"/>
      <c r="AX29" s="425"/>
      <c r="AY29" s="432"/>
      <c r="AZ29" s="433"/>
      <c r="BA29" s="433"/>
      <c r="BB29" s="434"/>
      <c r="BC29" s="426" t="s">
        <v>186</v>
      </c>
      <c r="BD29" s="427"/>
      <c r="BE29" s="427"/>
      <c r="BF29" s="427"/>
      <c r="BG29" s="427"/>
      <c r="BH29" s="427"/>
      <c r="BI29" s="427"/>
      <c r="BJ29" s="427"/>
      <c r="BK29" s="427"/>
      <c r="BL29" s="427"/>
      <c r="BM29" s="428"/>
      <c r="BN29" s="446">
        <v>874701</v>
      </c>
      <c r="BO29" s="447"/>
      <c r="BP29" s="447"/>
      <c r="BQ29" s="447"/>
      <c r="BR29" s="447"/>
      <c r="BS29" s="447"/>
      <c r="BT29" s="447"/>
      <c r="BU29" s="448"/>
      <c r="BV29" s="446">
        <v>880547</v>
      </c>
      <c r="BW29" s="447"/>
      <c r="BX29" s="447"/>
      <c r="BY29" s="447"/>
      <c r="BZ29" s="447"/>
      <c r="CA29" s="447"/>
      <c r="CB29" s="447"/>
      <c r="CC29" s="448"/>
      <c r="CD29" s="180"/>
      <c r="CE29" s="444"/>
      <c r="CF29" s="444"/>
      <c r="CG29" s="444"/>
      <c r="CH29" s="444"/>
      <c r="CI29" s="444"/>
      <c r="CJ29" s="444"/>
      <c r="CK29" s="444"/>
      <c r="CL29" s="444"/>
      <c r="CM29" s="444"/>
      <c r="CN29" s="444"/>
      <c r="CO29" s="444"/>
      <c r="CP29" s="444"/>
      <c r="CQ29" s="444"/>
      <c r="CR29" s="444"/>
      <c r="CS29" s="445"/>
      <c r="CT29" s="416"/>
      <c r="CU29" s="417"/>
      <c r="CV29" s="417"/>
      <c r="CW29" s="417"/>
      <c r="CX29" s="417"/>
      <c r="CY29" s="417"/>
      <c r="CZ29" s="417"/>
      <c r="DA29" s="418"/>
      <c r="DB29" s="416"/>
      <c r="DC29" s="417"/>
      <c r="DD29" s="417"/>
      <c r="DE29" s="417"/>
      <c r="DF29" s="417"/>
      <c r="DG29" s="417"/>
      <c r="DH29" s="417"/>
      <c r="DI29" s="418"/>
      <c r="DJ29" s="163"/>
      <c r="DK29" s="163"/>
      <c r="DL29" s="163"/>
      <c r="DM29" s="163"/>
      <c r="DN29" s="163"/>
      <c r="DO29" s="163"/>
    </row>
    <row r="30" spans="1:119" ht="18.75" customHeight="1" thickBot="1" x14ac:dyDescent="0.2">
      <c r="A30" s="164"/>
      <c r="B30" s="481"/>
      <c r="C30" s="482"/>
      <c r="D30" s="483"/>
      <c r="E30" s="492"/>
      <c r="F30" s="493"/>
      <c r="G30" s="493"/>
      <c r="H30" s="493"/>
      <c r="I30" s="493"/>
      <c r="J30" s="493"/>
      <c r="K30" s="494"/>
      <c r="L30" s="495"/>
      <c r="M30" s="496"/>
      <c r="N30" s="496"/>
      <c r="O30" s="496"/>
      <c r="P30" s="497"/>
      <c r="Q30" s="495"/>
      <c r="R30" s="496"/>
      <c r="S30" s="496"/>
      <c r="T30" s="496"/>
      <c r="U30" s="496"/>
      <c r="V30" s="497"/>
      <c r="W30" s="498" t="s">
        <v>187</v>
      </c>
      <c r="X30" s="499"/>
      <c r="Y30" s="499"/>
      <c r="Z30" s="499"/>
      <c r="AA30" s="499"/>
      <c r="AB30" s="499"/>
      <c r="AC30" s="499"/>
      <c r="AD30" s="499"/>
      <c r="AE30" s="499"/>
      <c r="AF30" s="499"/>
      <c r="AG30" s="500"/>
      <c r="AH30" s="410">
        <v>97.8</v>
      </c>
      <c r="AI30" s="411"/>
      <c r="AJ30" s="411"/>
      <c r="AK30" s="411"/>
      <c r="AL30" s="411"/>
      <c r="AM30" s="411"/>
      <c r="AN30" s="411"/>
      <c r="AO30" s="411"/>
      <c r="AP30" s="411"/>
      <c r="AQ30" s="411"/>
      <c r="AR30" s="411"/>
      <c r="AS30" s="411"/>
      <c r="AT30" s="411"/>
      <c r="AU30" s="411"/>
      <c r="AV30" s="411"/>
      <c r="AW30" s="411"/>
      <c r="AX30" s="412"/>
      <c r="AY30" s="435"/>
      <c r="AZ30" s="436"/>
      <c r="BA30" s="436"/>
      <c r="BB30" s="437"/>
      <c r="BC30" s="413" t="s">
        <v>44</v>
      </c>
      <c r="BD30" s="414"/>
      <c r="BE30" s="414"/>
      <c r="BF30" s="414"/>
      <c r="BG30" s="414"/>
      <c r="BH30" s="414"/>
      <c r="BI30" s="414"/>
      <c r="BJ30" s="414"/>
      <c r="BK30" s="414"/>
      <c r="BL30" s="414"/>
      <c r="BM30" s="415"/>
      <c r="BN30" s="449">
        <v>1198317</v>
      </c>
      <c r="BO30" s="450"/>
      <c r="BP30" s="450"/>
      <c r="BQ30" s="450"/>
      <c r="BR30" s="450"/>
      <c r="BS30" s="450"/>
      <c r="BT30" s="450"/>
      <c r="BU30" s="451"/>
      <c r="BV30" s="449">
        <v>1027156</v>
      </c>
      <c r="BW30" s="450"/>
      <c r="BX30" s="450"/>
      <c r="BY30" s="450"/>
      <c r="BZ30" s="450"/>
      <c r="CA30" s="450"/>
      <c r="CB30" s="450"/>
      <c r="CC30" s="451"/>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188</v>
      </c>
      <c r="D32" s="191"/>
      <c r="E32" s="191"/>
      <c r="F32" s="188"/>
      <c r="G32" s="188"/>
      <c r="H32" s="188"/>
      <c r="I32" s="188"/>
      <c r="J32" s="188"/>
      <c r="K32" s="188"/>
      <c r="L32" s="188"/>
      <c r="M32" s="188"/>
      <c r="N32" s="188"/>
      <c r="O32" s="188"/>
      <c r="P32" s="188"/>
      <c r="Q32" s="188"/>
      <c r="R32" s="188"/>
      <c r="S32" s="188"/>
      <c r="T32" s="188"/>
      <c r="U32" s="188" t="s">
        <v>189</v>
      </c>
      <c r="V32" s="188"/>
      <c r="W32" s="188"/>
      <c r="X32" s="188"/>
      <c r="Y32" s="188"/>
      <c r="Z32" s="188"/>
      <c r="AA32" s="188"/>
      <c r="AB32" s="188"/>
      <c r="AC32" s="188"/>
      <c r="AD32" s="188"/>
      <c r="AE32" s="188"/>
      <c r="AF32" s="188"/>
      <c r="AG32" s="188"/>
      <c r="AH32" s="188"/>
      <c r="AI32" s="188"/>
      <c r="AJ32" s="188"/>
      <c r="AK32" s="188"/>
      <c r="AL32" s="188"/>
      <c r="AM32" s="192" t="s">
        <v>190</v>
      </c>
      <c r="AN32" s="188"/>
      <c r="AO32" s="188"/>
      <c r="AP32" s="188"/>
      <c r="AQ32" s="188"/>
      <c r="AR32" s="188"/>
      <c r="AS32" s="192"/>
      <c r="AT32" s="192"/>
      <c r="AU32" s="192"/>
      <c r="AV32" s="192"/>
      <c r="AW32" s="192"/>
      <c r="AX32" s="192"/>
      <c r="AY32" s="192"/>
      <c r="AZ32" s="192"/>
      <c r="BA32" s="192"/>
      <c r="BB32" s="188"/>
      <c r="BC32" s="192"/>
      <c r="BD32" s="188"/>
      <c r="BE32" s="192" t="s">
        <v>191</v>
      </c>
      <c r="BF32" s="188"/>
      <c r="BG32" s="188"/>
      <c r="BH32" s="188"/>
      <c r="BI32" s="188"/>
      <c r="BJ32" s="192"/>
      <c r="BK32" s="192"/>
      <c r="BL32" s="192"/>
      <c r="BM32" s="192"/>
      <c r="BN32" s="192"/>
      <c r="BO32" s="192"/>
      <c r="BP32" s="192"/>
      <c r="BQ32" s="192"/>
      <c r="BR32" s="188"/>
      <c r="BS32" s="188"/>
      <c r="BT32" s="188"/>
      <c r="BU32" s="188"/>
      <c r="BV32" s="188"/>
      <c r="BW32" s="188" t="s">
        <v>192</v>
      </c>
      <c r="BX32" s="188"/>
      <c r="BY32" s="188"/>
      <c r="BZ32" s="188"/>
      <c r="CA32" s="188"/>
      <c r="CB32" s="192"/>
      <c r="CC32" s="192"/>
      <c r="CD32" s="192"/>
      <c r="CE32" s="192"/>
      <c r="CF32" s="192"/>
      <c r="CG32" s="192"/>
      <c r="CH32" s="192"/>
      <c r="CI32" s="192"/>
      <c r="CJ32" s="192"/>
      <c r="CK32" s="192"/>
      <c r="CL32" s="192"/>
      <c r="CM32" s="192"/>
      <c r="CN32" s="192"/>
      <c r="CO32" s="192" t="s">
        <v>193</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9" t="s">
        <v>194</v>
      </c>
      <c r="D33" s="409"/>
      <c r="E33" s="408" t="s">
        <v>195</v>
      </c>
      <c r="F33" s="408"/>
      <c r="G33" s="408"/>
      <c r="H33" s="408"/>
      <c r="I33" s="408"/>
      <c r="J33" s="408"/>
      <c r="K33" s="408"/>
      <c r="L33" s="408"/>
      <c r="M33" s="408"/>
      <c r="N33" s="408"/>
      <c r="O33" s="408"/>
      <c r="P33" s="408"/>
      <c r="Q33" s="408"/>
      <c r="R33" s="408"/>
      <c r="S33" s="408"/>
      <c r="T33" s="193"/>
      <c r="U33" s="409" t="s">
        <v>194</v>
      </c>
      <c r="V33" s="409"/>
      <c r="W33" s="408" t="s">
        <v>196</v>
      </c>
      <c r="X33" s="408"/>
      <c r="Y33" s="408"/>
      <c r="Z33" s="408"/>
      <c r="AA33" s="408"/>
      <c r="AB33" s="408"/>
      <c r="AC33" s="408"/>
      <c r="AD33" s="408"/>
      <c r="AE33" s="408"/>
      <c r="AF33" s="408"/>
      <c r="AG33" s="408"/>
      <c r="AH33" s="408"/>
      <c r="AI33" s="408"/>
      <c r="AJ33" s="408"/>
      <c r="AK33" s="408"/>
      <c r="AL33" s="193"/>
      <c r="AM33" s="409" t="s">
        <v>194</v>
      </c>
      <c r="AN33" s="409"/>
      <c r="AO33" s="408" t="s">
        <v>195</v>
      </c>
      <c r="AP33" s="408"/>
      <c r="AQ33" s="408"/>
      <c r="AR33" s="408"/>
      <c r="AS33" s="408"/>
      <c r="AT33" s="408"/>
      <c r="AU33" s="408"/>
      <c r="AV33" s="408"/>
      <c r="AW33" s="408"/>
      <c r="AX33" s="408"/>
      <c r="AY33" s="408"/>
      <c r="AZ33" s="408"/>
      <c r="BA33" s="408"/>
      <c r="BB33" s="408"/>
      <c r="BC33" s="408"/>
      <c r="BD33" s="194"/>
      <c r="BE33" s="408" t="s">
        <v>197</v>
      </c>
      <c r="BF33" s="408"/>
      <c r="BG33" s="408" t="s">
        <v>198</v>
      </c>
      <c r="BH33" s="408"/>
      <c r="BI33" s="408"/>
      <c r="BJ33" s="408"/>
      <c r="BK33" s="408"/>
      <c r="BL33" s="408"/>
      <c r="BM33" s="408"/>
      <c r="BN33" s="408"/>
      <c r="BO33" s="408"/>
      <c r="BP33" s="408"/>
      <c r="BQ33" s="408"/>
      <c r="BR33" s="408"/>
      <c r="BS33" s="408"/>
      <c r="BT33" s="408"/>
      <c r="BU33" s="408"/>
      <c r="BV33" s="194"/>
      <c r="BW33" s="409" t="s">
        <v>197</v>
      </c>
      <c r="BX33" s="409"/>
      <c r="BY33" s="408" t="s">
        <v>199</v>
      </c>
      <c r="BZ33" s="408"/>
      <c r="CA33" s="408"/>
      <c r="CB33" s="408"/>
      <c r="CC33" s="408"/>
      <c r="CD33" s="408"/>
      <c r="CE33" s="408"/>
      <c r="CF33" s="408"/>
      <c r="CG33" s="408"/>
      <c r="CH33" s="408"/>
      <c r="CI33" s="408"/>
      <c r="CJ33" s="408"/>
      <c r="CK33" s="408"/>
      <c r="CL33" s="408"/>
      <c r="CM33" s="408"/>
      <c r="CN33" s="193"/>
      <c r="CO33" s="409" t="s">
        <v>200</v>
      </c>
      <c r="CP33" s="409"/>
      <c r="CQ33" s="408" t="s">
        <v>201</v>
      </c>
      <c r="CR33" s="408"/>
      <c r="CS33" s="408"/>
      <c r="CT33" s="408"/>
      <c r="CU33" s="408"/>
      <c r="CV33" s="408"/>
      <c r="CW33" s="408"/>
      <c r="CX33" s="408"/>
      <c r="CY33" s="408"/>
      <c r="CZ33" s="408"/>
      <c r="DA33" s="408"/>
      <c r="DB33" s="408"/>
      <c r="DC33" s="408"/>
      <c r="DD33" s="408"/>
      <c r="DE33" s="408"/>
      <c r="DF33" s="193"/>
      <c r="DG33" s="407" t="s">
        <v>202</v>
      </c>
      <c r="DH33" s="407"/>
      <c r="DI33" s="195"/>
      <c r="DJ33" s="163"/>
      <c r="DK33" s="163"/>
      <c r="DL33" s="163"/>
      <c r="DM33" s="163"/>
      <c r="DN33" s="163"/>
      <c r="DO33" s="163"/>
    </row>
    <row r="34" spans="1:119" ht="32.25" customHeight="1" x14ac:dyDescent="0.15">
      <c r="A34" s="164"/>
      <c r="B34" s="190"/>
      <c r="C34" s="405">
        <f>IF(E34="","",1)</f>
        <v>1</v>
      </c>
      <c r="D34" s="405"/>
      <c r="E34" s="404" t="str">
        <f>IF('各会計、関係団体の財政状況及び健全化判断比率'!B7="","",'各会計、関係団体の財政状況及び健全化判断比率'!B7)</f>
        <v>一般会計</v>
      </c>
      <c r="F34" s="404"/>
      <c r="G34" s="404"/>
      <c r="H34" s="404"/>
      <c r="I34" s="404"/>
      <c r="J34" s="404"/>
      <c r="K34" s="404"/>
      <c r="L34" s="404"/>
      <c r="M34" s="404"/>
      <c r="N34" s="404"/>
      <c r="O34" s="404"/>
      <c r="P34" s="404"/>
      <c r="Q34" s="404"/>
      <c r="R34" s="404"/>
      <c r="S34" s="404"/>
      <c r="T34" s="191"/>
      <c r="U34" s="405">
        <f>IF(W34="","",MAX(C34:D43)+1)</f>
        <v>3</v>
      </c>
      <c r="V34" s="405"/>
      <c r="W34" s="404" t="str">
        <f>IF('各会計、関係団体の財政状況及び健全化判断比率'!B28="","",'各会計、関係団体の財政状況及び健全化判断比率'!B28)</f>
        <v>国民健康保険事業特別会計</v>
      </c>
      <c r="X34" s="404"/>
      <c r="Y34" s="404"/>
      <c r="Z34" s="404"/>
      <c r="AA34" s="404"/>
      <c r="AB34" s="404"/>
      <c r="AC34" s="404"/>
      <c r="AD34" s="404"/>
      <c r="AE34" s="404"/>
      <c r="AF34" s="404"/>
      <c r="AG34" s="404"/>
      <c r="AH34" s="404"/>
      <c r="AI34" s="404"/>
      <c r="AJ34" s="404"/>
      <c r="AK34" s="404"/>
      <c r="AL34" s="191"/>
      <c r="AM34" s="405" t="str">
        <f>IF(AO34="","",MAX(C34:D43,U34:V43)+1)</f>
        <v/>
      </c>
      <c r="AN34" s="405"/>
      <c r="AO34" s="404"/>
      <c r="AP34" s="404"/>
      <c r="AQ34" s="404"/>
      <c r="AR34" s="404"/>
      <c r="AS34" s="404"/>
      <c r="AT34" s="404"/>
      <c r="AU34" s="404"/>
      <c r="AV34" s="404"/>
      <c r="AW34" s="404"/>
      <c r="AX34" s="404"/>
      <c r="AY34" s="404"/>
      <c r="AZ34" s="404"/>
      <c r="BA34" s="404"/>
      <c r="BB34" s="404"/>
      <c r="BC34" s="404"/>
      <c r="BD34" s="191"/>
      <c r="BE34" s="405">
        <f>IF(BG34="","",MAX(C34:D43,U34:V43,AM34:AN43)+1)</f>
        <v>7</v>
      </c>
      <c r="BF34" s="405"/>
      <c r="BG34" s="404" t="str">
        <f>IF('各会計、関係団体の財政状況及び健全化判断比率'!B32="","",'各会計、関係団体の財政状況及び健全化判断比率'!B32)</f>
        <v>下水道事業特別会計</v>
      </c>
      <c r="BH34" s="404"/>
      <c r="BI34" s="404"/>
      <c r="BJ34" s="404"/>
      <c r="BK34" s="404"/>
      <c r="BL34" s="404"/>
      <c r="BM34" s="404"/>
      <c r="BN34" s="404"/>
      <c r="BO34" s="404"/>
      <c r="BP34" s="404"/>
      <c r="BQ34" s="404"/>
      <c r="BR34" s="404"/>
      <c r="BS34" s="404"/>
      <c r="BT34" s="404"/>
      <c r="BU34" s="404"/>
      <c r="BV34" s="191"/>
      <c r="BW34" s="405">
        <f>IF(BY34="","",MAX(C34:D43,U34:V43,AM34:AN43,BE34:BF43)+1)</f>
        <v>9</v>
      </c>
      <c r="BX34" s="405"/>
      <c r="BY34" s="404" t="str">
        <f>IF('各会計、関係団体の財政状況及び健全化判断比率'!B68="","",'各会計、関係団体の財政状況及び健全化判断比率'!B68)</f>
        <v>上北地方教育・福祉事務組合</v>
      </c>
      <c r="BZ34" s="404"/>
      <c r="CA34" s="404"/>
      <c r="CB34" s="404"/>
      <c r="CC34" s="404"/>
      <c r="CD34" s="404"/>
      <c r="CE34" s="404"/>
      <c r="CF34" s="404"/>
      <c r="CG34" s="404"/>
      <c r="CH34" s="404"/>
      <c r="CI34" s="404"/>
      <c r="CJ34" s="404"/>
      <c r="CK34" s="404"/>
      <c r="CL34" s="404"/>
      <c r="CM34" s="404"/>
      <c r="CN34" s="191"/>
      <c r="CO34" s="405" t="str">
        <f>IF(CQ34="","",MAX(C34:D43,U34:V43,AM34:AN43,BE34:BF43,BW34:BX43)+1)</f>
        <v/>
      </c>
      <c r="CP34" s="405"/>
      <c r="CQ34" s="404" t="str">
        <f>IF('各会計、関係団体の財政状況及び健全化判断比率'!BS7="","",'各会計、関係団体の財政状況及び健全化判断比率'!BS7)</f>
        <v/>
      </c>
      <c r="CR34" s="404"/>
      <c r="CS34" s="404"/>
      <c r="CT34" s="404"/>
      <c r="CU34" s="404"/>
      <c r="CV34" s="404"/>
      <c r="CW34" s="404"/>
      <c r="CX34" s="404"/>
      <c r="CY34" s="404"/>
      <c r="CZ34" s="404"/>
      <c r="DA34" s="404"/>
      <c r="DB34" s="404"/>
      <c r="DC34" s="404"/>
      <c r="DD34" s="404"/>
      <c r="DE34" s="404"/>
      <c r="DF34" s="188"/>
      <c r="DG34" s="406" t="str">
        <f>IF('各会計、関係団体の財政状況及び健全化判断比率'!BR7="","",'各会計、関係団体の財政状況及び健全化判断比率'!BR7)</f>
        <v/>
      </c>
      <c r="DH34" s="406"/>
      <c r="DI34" s="195"/>
      <c r="DJ34" s="163"/>
      <c r="DK34" s="163"/>
      <c r="DL34" s="163"/>
      <c r="DM34" s="163"/>
      <c r="DN34" s="163"/>
      <c r="DO34" s="163"/>
    </row>
    <row r="35" spans="1:119" ht="32.25" customHeight="1" x14ac:dyDescent="0.15">
      <c r="A35" s="164"/>
      <c r="B35" s="190"/>
      <c r="C35" s="405">
        <f>IF(E35="","",C34+1)</f>
        <v>2</v>
      </c>
      <c r="D35" s="405"/>
      <c r="E35" s="404" t="str">
        <f>IF('各会計、関係団体の財政状況及び健全化判断比率'!B8="","",'各会計、関係団体の財政状況及び健全化判断比率'!B8)</f>
        <v>霊園事業特別会計</v>
      </c>
      <c r="F35" s="404"/>
      <c r="G35" s="404"/>
      <c r="H35" s="404"/>
      <c r="I35" s="404"/>
      <c r="J35" s="404"/>
      <c r="K35" s="404"/>
      <c r="L35" s="404"/>
      <c r="M35" s="404"/>
      <c r="N35" s="404"/>
      <c r="O35" s="404"/>
      <c r="P35" s="404"/>
      <c r="Q35" s="404"/>
      <c r="R35" s="404"/>
      <c r="S35" s="404"/>
      <c r="T35" s="191"/>
      <c r="U35" s="405">
        <f>IF(W35="","",U34+1)</f>
        <v>4</v>
      </c>
      <c r="V35" s="405"/>
      <c r="W35" s="404" t="str">
        <f>IF('各会計、関係団体の財政状況及び健全化判断比率'!B29="","",'各会計、関係団体の財政状況及び健全化判断比率'!B29)</f>
        <v>介護保険事業特別会計</v>
      </c>
      <c r="X35" s="404"/>
      <c r="Y35" s="404"/>
      <c r="Z35" s="404"/>
      <c r="AA35" s="404"/>
      <c r="AB35" s="404"/>
      <c r="AC35" s="404"/>
      <c r="AD35" s="404"/>
      <c r="AE35" s="404"/>
      <c r="AF35" s="404"/>
      <c r="AG35" s="404"/>
      <c r="AH35" s="404"/>
      <c r="AI35" s="404"/>
      <c r="AJ35" s="404"/>
      <c r="AK35" s="404"/>
      <c r="AL35" s="191"/>
      <c r="AM35" s="405" t="str">
        <f t="shared" ref="AM35:AM43" si="0">IF(AO35="","",AM34+1)</f>
        <v/>
      </c>
      <c r="AN35" s="405"/>
      <c r="AO35" s="404"/>
      <c r="AP35" s="404"/>
      <c r="AQ35" s="404"/>
      <c r="AR35" s="404"/>
      <c r="AS35" s="404"/>
      <c r="AT35" s="404"/>
      <c r="AU35" s="404"/>
      <c r="AV35" s="404"/>
      <c r="AW35" s="404"/>
      <c r="AX35" s="404"/>
      <c r="AY35" s="404"/>
      <c r="AZ35" s="404"/>
      <c r="BA35" s="404"/>
      <c r="BB35" s="404"/>
      <c r="BC35" s="404"/>
      <c r="BD35" s="191"/>
      <c r="BE35" s="405">
        <f t="shared" ref="BE35:BE43" si="1">IF(BG35="","",BE34+1)</f>
        <v>8</v>
      </c>
      <c r="BF35" s="405"/>
      <c r="BG35" s="404" t="str">
        <f>IF('各会計、関係団体の財政状況及び健全化判断比率'!B33="","",'各会計、関係団体の財政状況及び健全化判断比率'!B33)</f>
        <v>農業集落排水事業特別会計</v>
      </c>
      <c r="BH35" s="404"/>
      <c r="BI35" s="404"/>
      <c r="BJ35" s="404"/>
      <c r="BK35" s="404"/>
      <c r="BL35" s="404"/>
      <c r="BM35" s="404"/>
      <c r="BN35" s="404"/>
      <c r="BO35" s="404"/>
      <c r="BP35" s="404"/>
      <c r="BQ35" s="404"/>
      <c r="BR35" s="404"/>
      <c r="BS35" s="404"/>
      <c r="BT35" s="404"/>
      <c r="BU35" s="404"/>
      <c r="BV35" s="191"/>
      <c r="BW35" s="405">
        <f t="shared" ref="BW35:BW43" si="2">IF(BY35="","",BW34+1)</f>
        <v>10</v>
      </c>
      <c r="BX35" s="405"/>
      <c r="BY35" s="404" t="str">
        <f>IF('各会計、関係団体の財政状況及び健全化判断比率'!B69="","",'各会計、関係団体の財政状況及び健全化判断比率'!B69)</f>
        <v>十和田地域広域事務組合</v>
      </c>
      <c r="BZ35" s="404"/>
      <c r="CA35" s="404"/>
      <c r="CB35" s="404"/>
      <c r="CC35" s="404"/>
      <c r="CD35" s="404"/>
      <c r="CE35" s="404"/>
      <c r="CF35" s="404"/>
      <c r="CG35" s="404"/>
      <c r="CH35" s="404"/>
      <c r="CI35" s="404"/>
      <c r="CJ35" s="404"/>
      <c r="CK35" s="404"/>
      <c r="CL35" s="404"/>
      <c r="CM35" s="404"/>
      <c r="CN35" s="191"/>
      <c r="CO35" s="405" t="str">
        <f t="shared" ref="CO35:CO43" si="3">IF(CQ35="","",CO34+1)</f>
        <v/>
      </c>
      <c r="CP35" s="405"/>
      <c r="CQ35" s="404" t="str">
        <f>IF('各会計、関係団体の財政状況及び健全化判断比率'!BS8="","",'各会計、関係団体の財政状況及び健全化判断比率'!BS8)</f>
        <v/>
      </c>
      <c r="CR35" s="404"/>
      <c r="CS35" s="404"/>
      <c r="CT35" s="404"/>
      <c r="CU35" s="404"/>
      <c r="CV35" s="404"/>
      <c r="CW35" s="404"/>
      <c r="CX35" s="404"/>
      <c r="CY35" s="404"/>
      <c r="CZ35" s="404"/>
      <c r="DA35" s="404"/>
      <c r="DB35" s="404"/>
      <c r="DC35" s="404"/>
      <c r="DD35" s="404"/>
      <c r="DE35" s="404"/>
      <c r="DF35" s="188"/>
      <c r="DG35" s="406" t="str">
        <f>IF('各会計、関係団体の財政状況及び健全化判断比率'!BR8="","",'各会計、関係団体の財政状況及び健全化判断比率'!BR8)</f>
        <v/>
      </c>
      <c r="DH35" s="406"/>
      <c r="DI35" s="195"/>
      <c r="DJ35" s="163"/>
      <c r="DK35" s="163"/>
      <c r="DL35" s="163"/>
      <c r="DM35" s="163"/>
      <c r="DN35" s="163"/>
      <c r="DO35" s="163"/>
    </row>
    <row r="36" spans="1:119" ht="32.25" customHeight="1" x14ac:dyDescent="0.15">
      <c r="A36" s="164"/>
      <c r="B36" s="190"/>
      <c r="C36" s="405" t="str">
        <f>IF(E36="","",C35+1)</f>
        <v/>
      </c>
      <c r="D36" s="405"/>
      <c r="E36" s="404" t="str">
        <f>IF('各会計、関係団体の財政状況及び健全化判断比率'!B9="","",'各会計、関係団体の財政状況及び健全化判断比率'!B9)</f>
        <v/>
      </c>
      <c r="F36" s="404"/>
      <c r="G36" s="404"/>
      <c r="H36" s="404"/>
      <c r="I36" s="404"/>
      <c r="J36" s="404"/>
      <c r="K36" s="404"/>
      <c r="L36" s="404"/>
      <c r="M36" s="404"/>
      <c r="N36" s="404"/>
      <c r="O36" s="404"/>
      <c r="P36" s="404"/>
      <c r="Q36" s="404"/>
      <c r="R36" s="404"/>
      <c r="S36" s="404"/>
      <c r="T36" s="191"/>
      <c r="U36" s="405">
        <f t="shared" ref="U36:U43" si="4">IF(W36="","",U35+1)</f>
        <v>5</v>
      </c>
      <c r="V36" s="405"/>
      <c r="W36" s="404" t="str">
        <f>IF('各会計、関係団体の財政状況及び健全化判断比率'!B30="","",'各会計、関係団体の財政状況及び健全化判断比率'!B30)</f>
        <v>後期高齢者医療特別会計</v>
      </c>
      <c r="X36" s="404"/>
      <c r="Y36" s="404"/>
      <c r="Z36" s="404"/>
      <c r="AA36" s="404"/>
      <c r="AB36" s="404"/>
      <c r="AC36" s="404"/>
      <c r="AD36" s="404"/>
      <c r="AE36" s="404"/>
      <c r="AF36" s="404"/>
      <c r="AG36" s="404"/>
      <c r="AH36" s="404"/>
      <c r="AI36" s="404"/>
      <c r="AJ36" s="404"/>
      <c r="AK36" s="404"/>
      <c r="AL36" s="191"/>
      <c r="AM36" s="405" t="str">
        <f t="shared" si="0"/>
        <v/>
      </c>
      <c r="AN36" s="405"/>
      <c r="AO36" s="404"/>
      <c r="AP36" s="404"/>
      <c r="AQ36" s="404"/>
      <c r="AR36" s="404"/>
      <c r="AS36" s="404"/>
      <c r="AT36" s="404"/>
      <c r="AU36" s="404"/>
      <c r="AV36" s="404"/>
      <c r="AW36" s="404"/>
      <c r="AX36" s="404"/>
      <c r="AY36" s="404"/>
      <c r="AZ36" s="404"/>
      <c r="BA36" s="404"/>
      <c r="BB36" s="404"/>
      <c r="BC36" s="404"/>
      <c r="BD36" s="191"/>
      <c r="BE36" s="405" t="str">
        <f t="shared" si="1"/>
        <v/>
      </c>
      <c r="BF36" s="405"/>
      <c r="BG36" s="404"/>
      <c r="BH36" s="404"/>
      <c r="BI36" s="404"/>
      <c r="BJ36" s="404"/>
      <c r="BK36" s="404"/>
      <c r="BL36" s="404"/>
      <c r="BM36" s="404"/>
      <c r="BN36" s="404"/>
      <c r="BO36" s="404"/>
      <c r="BP36" s="404"/>
      <c r="BQ36" s="404"/>
      <c r="BR36" s="404"/>
      <c r="BS36" s="404"/>
      <c r="BT36" s="404"/>
      <c r="BU36" s="404"/>
      <c r="BV36" s="191"/>
      <c r="BW36" s="405">
        <f t="shared" si="2"/>
        <v>11</v>
      </c>
      <c r="BX36" s="405"/>
      <c r="BY36" s="404" t="str">
        <f>IF('各会計、関係団体の財政状況及び健全化判断比率'!B70="","",'各会計、関係団体の財政状況及び健全化判断比率'!B70)</f>
        <v>八戸圏域水道企業団</v>
      </c>
      <c r="BZ36" s="404"/>
      <c r="CA36" s="404"/>
      <c r="CB36" s="404"/>
      <c r="CC36" s="404"/>
      <c r="CD36" s="404"/>
      <c r="CE36" s="404"/>
      <c r="CF36" s="404"/>
      <c r="CG36" s="404"/>
      <c r="CH36" s="404"/>
      <c r="CI36" s="404"/>
      <c r="CJ36" s="404"/>
      <c r="CK36" s="404"/>
      <c r="CL36" s="404"/>
      <c r="CM36" s="404"/>
      <c r="CN36" s="191"/>
      <c r="CO36" s="405" t="str">
        <f t="shared" si="3"/>
        <v/>
      </c>
      <c r="CP36" s="405"/>
      <c r="CQ36" s="404" t="str">
        <f>IF('各会計、関係団体の財政状況及び健全化判断比率'!BS9="","",'各会計、関係団体の財政状況及び健全化判断比率'!BS9)</f>
        <v/>
      </c>
      <c r="CR36" s="404"/>
      <c r="CS36" s="404"/>
      <c r="CT36" s="404"/>
      <c r="CU36" s="404"/>
      <c r="CV36" s="404"/>
      <c r="CW36" s="404"/>
      <c r="CX36" s="404"/>
      <c r="CY36" s="404"/>
      <c r="CZ36" s="404"/>
      <c r="DA36" s="404"/>
      <c r="DB36" s="404"/>
      <c r="DC36" s="404"/>
      <c r="DD36" s="404"/>
      <c r="DE36" s="404"/>
      <c r="DF36" s="188"/>
      <c r="DG36" s="406" t="str">
        <f>IF('各会計、関係団体の財政状況及び健全化判断比率'!BR9="","",'各会計、関係団体の財政状況及び健全化判断比率'!BR9)</f>
        <v/>
      </c>
      <c r="DH36" s="406"/>
      <c r="DI36" s="195"/>
      <c r="DJ36" s="163"/>
      <c r="DK36" s="163"/>
      <c r="DL36" s="163"/>
      <c r="DM36" s="163"/>
      <c r="DN36" s="163"/>
      <c r="DO36" s="163"/>
    </row>
    <row r="37" spans="1:119" ht="32.25" customHeight="1" x14ac:dyDescent="0.15">
      <c r="A37" s="164"/>
      <c r="B37" s="190"/>
      <c r="C37" s="405" t="str">
        <f>IF(E37="","",C36+1)</f>
        <v/>
      </c>
      <c r="D37" s="405"/>
      <c r="E37" s="404" t="str">
        <f>IF('各会計、関係団体の財政状況及び健全化判断比率'!B10="","",'各会計、関係団体の財政状況及び健全化判断比率'!B10)</f>
        <v/>
      </c>
      <c r="F37" s="404"/>
      <c r="G37" s="404"/>
      <c r="H37" s="404"/>
      <c r="I37" s="404"/>
      <c r="J37" s="404"/>
      <c r="K37" s="404"/>
      <c r="L37" s="404"/>
      <c r="M37" s="404"/>
      <c r="N37" s="404"/>
      <c r="O37" s="404"/>
      <c r="P37" s="404"/>
      <c r="Q37" s="404"/>
      <c r="R37" s="404"/>
      <c r="S37" s="404"/>
      <c r="T37" s="191"/>
      <c r="U37" s="405">
        <f t="shared" si="4"/>
        <v>6</v>
      </c>
      <c r="V37" s="405"/>
      <c r="W37" s="404" t="str">
        <f>IF('各会計、関係団体の財政状況及び健全化判断比率'!B31="","",'各会計、関係団体の財政状況及び健全化判断比率'!B31)</f>
        <v>国民健康保険診療所事業特別会計</v>
      </c>
      <c r="X37" s="404"/>
      <c r="Y37" s="404"/>
      <c r="Z37" s="404"/>
      <c r="AA37" s="404"/>
      <c r="AB37" s="404"/>
      <c r="AC37" s="404"/>
      <c r="AD37" s="404"/>
      <c r="AE37" s="404"/>
      <c r="AF37" s="404"/>
      <c r="AG37" s="404"/>
      <c r="AH37" s="404"/>
      <c r="AI37" s="404"/>
      <c r="AJ37" s="404"/>
      <c r="AK37" s="404"/>
      <c r="AL37" s="191"/>
      <c r="AM37" s="405" t="str">
        <f t="shared" si="0"/>
        <v/>
      </c>
      <c r="AN37" s="405"/>
      <c r="AO37" s="404"/>
      <c r="AP37" s="404"/>
      <c r="AQ37" s="404"/>
      <c r="AR37" s="404"/>
      <c r="AS37" s="404"/>
      <c r="AT37" s="404"/>
      <c r="AU37" s="404"/>
      <c r="AV37" s="404"/>
      <c r="AW37" s="404"/>
      <c r="AX37" s="404"/>
      <c r="AY37" s="404"/>
      <c r="AZ37" s="404"/>
      <c r="BA37" s="404"/>
      <c r="BB37" s="404"/>
      <c r="BC37" s="404"/>
      <c r="BD37" s="191"/>
      <c r="BE37" s="405" t="str">
        <f t="shared" si="1"/>
        <v/>
      </c>
      <c r="BF37" s="405"/>
      <c r="BG37" s="404"/>
      <c r="BH37" s="404"/>
      <c r="BI37" s="404"/>
      <c r="BJ37" s="404"/>
      <c r="BK37" s="404"/>
      <c r="BL37" s="404"/>
      <c r="BM37" s="404"/>
      <c r="BN37" s="404"/>
      <c r="BO37" s="404"/>
      <c r="BP37" s="404"/>
      <c r="BQ37" s="404"/>
      <c r="BR37" s="404"/>
      <c r="BS37" s="404"/>
      <c r="BT37" s="404"/>
      <c r="BU37" s="404"/>
      <c r="BV37" s="191"/>
      <c r="BW37" s="405">
        <f t="shared" si="2"/>
        <v>12</v>
      </c>
      <c r="BX37" s="405"/>
      <c r="BY37" s="404" t="str">
        <f>IF('各会計、関係団体の財政状況及び健全化判断比率'!B71="","",'各会計、関係団体の財政状況及び健全化判断比率'!B71)</f>
        <v>青森県後期高齢者医療広域連合　一般会計</v>
      </c>
      <c r="BZ37" s="404"/>
      <c r="CA37" s="404"/>
      <c r="CB37" s="404"/>
      <c r="CC37" s="404"/>
      <c r="CD37" s="404"/>
      <c r="CE37" s="404"/>
      <c r="CF37" s="404"/>
      <c r="CG37" s="404"/>
      <c r="CH37" s="404"/>
      <c r="CI37" s="404"/>
      <c r="CJ37" s="404"/>
      <c r="CK37" s="404"/>
      <c r="CL37" s="404"/>
      <c r="CM37" s="404"/>
      <c r="CN37" s="191"/>
      <c r="CO37" s="405" t="str">
        <f t="shared" si="3"/>
        <v/>
      </c>
      <c r="CP37" s="405"/>
      <c r="CQ37" s="404" t="str">
        <f>IF('各会計、関係団体の財政状況及び健全化判断比率'!BS10="","",'各会計、関係団体の財政状況及び健全化判断比率'!BS10)</f>
        <v/>
      </c>
      <c r="CR37" s="404"/>
      <c r="CS37" s="404"/>
      <c r="CT37" s="404"/>
      <c r="CU37" s="404"/>
      <c r="CV37" s="404"/>
      <c r="CW37" s="404"/>
      <c r="CX37" s="404"/>
      <c r="CY37" s="404"/>
      <c r="CZ37" s="404"/>
      <c r="DA37" s="404"/>
      <c r="DB37" s="404"/>
      <c r="DC37" s="404"/>
      <c r="DD37" s="404"/>
      <c r="DE37" s="404"/>
      <c r="DF37" s="188"/>
      <c r="DG37" s="406" t="str">
        <f>IF('各会計、関係団体の財政状況及び健全化判断比率'!BR10="","",'各会計、関係団体の財政状況及び健全化判断比率'!BR10)</f>
        <v/>
      </c>
      <c r="DH37" s="406"/>
      <c r="DI37" s="195"/>
      <c r="DJ37" s="163"/>
      <c r="DK37" s="163"/>
      <c r="DL37" s="163"/>
      <c r="DM37" s="163"/>
      <c r="DN37" s="163"/>
      <c r="DO37" s="163"/>
    </row>
    <row r="38" spans="1:119" ht="32.25" customHeight="1" x14ac:dyDescent="0.15">
      <c r="A38" s="164"/>
      <c r="B38" s="190"/>
      <c r="C38" s="405" t="str">
        <f t="shared" ref="C38:C43" si="5">IF(E38="","",C37+1)</f>
        <v/>
      </c>
      <c r="D38" s="405"/>
      <c r="E38" s="404" t="str">
        <f>IF('各会計、関係団体の財政状況及び健全化判断比率'!B11="","",'各会計、関係団体の財政状況及び健全化判断比率'!B11)</f>
        <v/>
      </c>
      <c r="F38" s="404"/>
      <c r="G38" s="404"/>
      <c r="H38" s="404"/>
      <c r="I38" s="404"/>
      <c r="J38" s="404"/>
      <c r="K38" s="404"/>
      <c r="L38" s="404"/>
      <c r="M38" s="404"/>
      <c r="N38" s="404"/>
      <c r="O38" s="404"/>
      <c r="P38" s="404"/>
      <c r="Q38" s="404"/>
      <c r="R38" s="404"/>
      <c r="S38" s="404"/>
      <c r="T38" s="191"/>
      <c r="U38" s="405" t="str">
        <f t="shared" si="4"/>
        <v/>
      </c>
      <c r="V38" s="405"/>
      <c r="W38" s="404"/>
      <c r="X38" s="404"/>
      <c r="Y38" s="404"/>
      <c r="Z38" s="404"/>
      <c r="AA38" s="404"/>
      <c r="AB38" s="404"/>
      <c r="AC38" s="404"/>
      <c r="AD38" s="404"/>
      <c r="AE38" s="404"/>
      <c r="AF38" s="404"/>
      <c r="AG38" s="404"/>
      <c r="AH38" s="404"/>
      <c r="AI38" s="404"/>
      <c r="AJ38" s="404"/>
      <c r="AK38" s="404"/>
      <c r="AL38" s="191"/>
      <c r="AM38" s="405" t="str">
        <f t="shared" si="0"/>
        <v/>
      </c>
      <c r="AN38" s="405"/>
      <c r="AO38" s="404"/>
      <c r="AP38" s="404"/>
      <c r="AQ38" s="404"/>
      <c r="AR38" s="404"/>
      <c r="AS38" s="404"/>
      <c r="AT38" s="404"/>
      <c r="AU38" s="404"/>
      <c r="AV38" s="404"/>
      <c r="AW38" s="404"/>
      <c r="AX38" s="404"/>
      <c r="AY38" s="404"/>
      <c r="AZ38" s="404"/>
      <c r="BA38" s="404"/>
      <c r="BB38" s="404"/>
      <c r="BC38" s="404"/>
      <c r="BD38" s="191"/>
      <c r="BE38" s="405" t="str">
        <f t="shared" si="1"/>
        <v/>
      </c>
      <c r="BF38" s="405"/>
      <c r="BG38" s="404"/>
      <c r="BH38" s="404"/>
      <c r="BI38" s="404"/>
      <c r="BJ38" s="404"/>
      <c r="BK38" s="404"/>
      <c r="BL38" s="404"/>
      <c r="BM38" s="404"/>
      <c r="BN38" s="404"/>
      <c r="BO38" s="404"/>
      <c r="BP38" s="404"/>
      <c r="BQ38" s="404"/>
      <c r="BR38" s="404"/>
      <c r="BS38" s="404"/>
      <c r="BT38" s="404"/>
      <c r="BU38" s="404"/>
      <c r="BV38" s="191"/>
      <c r="BW38" s="405">
        <f t="shared" si="2"/>
        <v>13</v>
      </c>
      <c r="BX38" s="405"/>
      <c r="BY38" s="404" t="str">
        <f>IF('各会計、関係団体の財政状況及び健全化判断比率'!B72="","",'各会計、関係団体の財政状況及び健全化判断比率'!B72)</f>
        <v>青森県後期高齢者医療広域連合　後期高齢者医療特別会計</v>
      </c>
      <c r="BZ38" s="404"/>
      <c r="CA38" s="404"/>
      <c r="CB38" s="404"/>
      <c r="CC38" s="404"/>
      <c r="CD38" s="404"/>
      <c r="CE38" s="404"/>
      <c r="CF38" s="404"/>
      <c r="CG38" s="404"/>
      <c r="CH38" s="404"/>
      <c r="CI38" s="404"/>
      <c r="CJ38" s="404"/>
      <c r="CK38" s="404"/>
      <c r="CL38" s="404"/>
      <c r="CM38" s="404"/>
      <c r="CN38" s="191"/>
      <c r="CO38" s="405" t="str">
        <f t="shared" si="3"/>
        <v/>
      </c>
      <c r="CP38" s="405"/>
      <c r="CQ38" s="404" t="str">
        <f>IF('各会計、関係団体の財政状況及び健全化判断比率'!BS11="","",'各会計、関係団体の財政状況及び健全化判断比率'!BS11)</f>
        <v/>
      </c>
      <c r="CR38" s="404"/>
      <c r="CS38" s="404"/>
      <c r="CT38" s="404"/>
      <c r="CU38" s="404"/>
      <c r="CV38" s="404"/>
      <c r="CW38" s="404"/>
      <c r="CX38" s="404"/>
      <c r="CY38" s="404"/>
      <c r="CZ38" s="404"/>
      <c r="DA38" s="404"/>
      <c r="DB38" s="404"/>
      <c r="DC38" s="404"/>
      <c r="DD38" s="404"/>
      <c r="DE38" s="404"/>
      <c r="DF38" s="188"/>
      <c r="DG38" s="406" t="str">
        <f>IF('各会計、関係団体の財政状況及び健全化判断比率'!BR11="","",'各会計、関係団体の財政状況及び健全化判断比率'!BR11)</f>
        <v/>
      </c>
      <c r="DH38" s="406"/>
      <c r="DI38" s="195"/>
      <c r="DJ38" s="163"/>
      <c r="DK38" s="163"/>
      <c r="DL38" s="163"/>
      <c r="DM38" s="163"/>
      <c r="DN38" s="163"/>
      <c r="DO38" s="163"/>
    </row>
    <row r="39" spans="1:119" ht="32.25" customHeight="1" x14ac:dyDescent="0.15">
      <c r="A39" s="164"/>
      <c r="B39" s="190"/>
      <c r="C39" s="405" t="str">
        <f t="shared" si="5"/>
        <v/>
      </c>
      <c r="D39" s="405"/>
      <c r="E39" s="404" t="str">
        <f>IF('各会計、関係団体の財政状況及び健全化判断比率'!B12="","",'各会計、関係団体の財政状況及び健全化判断比率'!B12)</f>
        <v/>
      </c>
      <c r="F39" s="404"/>
      <c r="G39" s="404"/>
      <c r="H39" s="404"/>
      <c r="I39" s="404"/>
      <c r="J39" s="404"/>
      <c r="K39" s="404"/>
      <c r="L39" s="404"/>
      <c r="M39" s="404"/>
      <c r="N39" s="404"/>
      <c r="O39" s="404"/>
      <c r="P39" s="404"/>
      <c r="Q39" s="404"/>
      <c r="R39" s="404"/>
      <c r="S39" s="404"/>
      <c r="T39" s="191"/>
      <c r="U39" s="405" t="str">
        <f t="shared" si="4"/>
        <v/>
      </c>
      <c r="V39" s="405"/>
      <c r="W39" s="404"/>
      <c r="X39" s="404"/>
      <c r="Y39" s="404"/>
      <c r="Z39" s="404"/>
      <c r="AA39" s="404"/>
      <c r="AB39" s="404"/>
      <c r="AC39" s="404"/>
      <c r="AD39" s="404"/>
      <c r="AE39" s="404"/>
      <c r="AF39" s="404"/>
      <c r="AG39" s="404"/>
      <c r="AH39" s="404"/>
      <c r="AI39" s="404"/>
      <c r="AJ39" s="404"/>
      <c r="AK39" s="404"/>
      <c r="AL39" s="191"/>
      <c r="AM39" s="405" t="str">
        <f t="shared" si="0"/>
        <v/>
      </c>
      <c r="AN39" s="405"/>
      <c r="AO39" s="404"/>
      <c r="AP39" s="404"/>
      <c r="AQ39" s="404"/>
      <c r="AR39" s="404"/>
      <c r="AS39" s="404"/>
      <c r="AT39" s="404"/>
      <c r="AU39" s="404"/>
      <c r="AV39" s="404"/>
      <c r="AW39" s="404"/>
      <c r="AX39" s="404"/>
      <c r="AY39" s="404"/>
      <c r="AZ39" s="404"/>
      <c r="BA39" s="404"/>
      <c r="BB39" s="404"/>
      <c r="BC39" s="404"/>
      <c r="BD39" s="191"/>
      <c r="BE39" s="405" t="str">
        <f t="shared" si="1"/>
        <v/>
      </c>
      <c r="BF39" s="405"/>
      <c r="BG39" s="404"/>
      <c r="BH39" s="404"/>
      <c r="BI39" s="404"/>
      <c r="BJ39" s="404"/>
      <c r="BK39" s="404"/>
      <c r="BL39" s="404"/>
      <c r="BM39" s="404"/>
      <c r="BN39" s="404"/>
      <c r="BO39" s="404"/>
      <c r="BP39" s="404"/>
      <c r="BQ39" s="404"/>
      <c r="BR39" s="404"/>
      <c r="BS39" s="404"/>
      <c r="BT39" s="404"/>
      <c r="BU39" s="404"/>
      <c r="BV39" s="191"/>
      <c r="BW39" s="405">
        <f t="shared" si="2"/>
        <v>14</v>
      </c>
      <c r="BX39" s="405"/>
      <c r="BY39" s="404" t="str">
        <f>IF('各会計、関係団体の財政状況及び健全化判断比率'!B73="","",'各会計、関係団体の財政状況及び健全化判断比率'!B73)</f>
        <v>十和田地区環境整備事務組合</v>
      </c>
      <c r="BZ39" s="404"/>
      <c r="CA39" s="404"/>
      <c r="CB39" s="404"/>
      <c r="CC39" s="404"/>
      <c r="CD39" s="404"/>
      <c r="CE39" s="404"/>
      <c r="CF39" s="404"/>
      <c r="CG39" s="404"/>
      <c r="CH39" s="404"/>
      <c r="CI39" s="404"/>
      <c r="CJ39" s="404"/>
      <c r="CK39" s="404"/>
      <c r="CL39" s="404"/>
      <c r="CM39" s="404"/>
      <c r="CN39" s="191"/>
      <c r="CO39" s="405" t="str">
        <f t="shared" si="3"/>
        <v/>
      </c>
      <c r="CP39" s="405"/>
      <c r="CQ39" s="404" t="str">
        <f>IF('各会計、関係団体の財政状況及び健全化判断比率'!BS12="","",'各会計、関係団体の財政状況及び健全化判断比率'!BS12)</f>
        <v/>
      </c>
      <c r="CR39" s="404"/>
      <c r="CS39" s="404"/>
      <c r="CT39" s="404"/>
      <c r="CU39" s="404"/>
      <c r="CV39" s="404"/>
      <c r="CW39" s="404"/>
      <c r="CX39" s="404"/>
      <c r="CY39" s="404"/>
      <c r="CZ39" s="404"/>
      <c r="DA39" s="404"/>
      <c r="DB39" s="404"/>
      <c r="DC39" s="404"/>
      <c r="DD39" s="404"/>
      <c r="DE39" s="404"/>
      <c r="DF39" s="188"/>
      <c r="DG39" s="406" t="str">
        <f>IF('各会計、関係団体の財政状況及び健全化判断比率'!BR12="","",'各会計、関係団体の財政状況及び健全化判断比率'!BR12)</f>
        <v/>
      </c>
      <c r="DH39" s="406"/>
      <c r="DI39" s="195"/>
      <c r="DJ39" s="163"/>
      <c r="DK39" s="163"/>
      <c r="DL39" s="163"/>
      <c r="DM39" s="163"/>
      <c r="DN39" s="163"/>
      <c r="DO39" s="163"/>
    </row>
    <row r="40" spans="1:119" ht="32.25" customHeight="1" x14ac:dyDescent="0.15">
      <c r="A40" s="164"/>
      <c r="B40" s="190"/>
      <c r="C40" s="405" t="str">
        <f t="shared" si="5"/>
        <v/>
      </c>
      <c r="D40" s="405"/>
      <c r="E40" s="404" t="str">
        <f>IF('各会計、関係団体の財政状況及び健全化判断比率'!B13="","",'各会計、関係団体の財政状況及び健全化判断比率'!B13)</f>
        <v/>
      </c>
      <c r="F40" s="404"/>
      <c r="G40" s="404"/>
      <c r="H40" s="404"/>
      <c r="I40" s="404"/>
      <c r="J40" s="404"/>
      <c r="K40" s="404"/>
      <c r="L40" s="404"/>
      <c r="M40" s="404"/>
      <c r="N40" s="404"/>
      <c r="O40" s="404"/>
      <c r="P40" s="404"/>
      <c r="Q40" s="404"/>
      <c r="R40" s="404"/>
      <c r="S40" s="404"/>
      <c r="T40" s="191"/>
      <c r="U40" s="405" t="str">
        <f t="shared" si="4"/>
        <v/>
      </c>
      <c r="V40" s="405"/>
      <c r="W40" s="404"/>
      <c r="X40" s="404"/>
      <c r="Y40" s="404"/>
      <c r="Z40" s="404"/>
      <c r="AA40" s="404"/>
      <c r="AB40" s="404"/>
      <c r="AC40" s="404"/>
      <c r="AD40" s="404"/>
      <c r="AE40" s="404"/>
      <c r="AF40" s="404"/>
      <c r="AG40" s="404"/>
      <c r="AH40" s="404"/>
      <c r="AI40" s="404"/>
      <c r="AJ40" s="404"/>
      <c r="AK40" s="404"/>
      <c r="AL40" s="191"/>
      <c r="AM40" s="405" t="str">
        <f t="shared" si="0"/>
        <v/>
      </c>
      <c r="AN40" s="405"/>
      <c r="AO40" s="404"/>
      <c r="AP40" s="404"/>
      <c r="AQ40" s="404"/>
      <c r="AR40" s="404"/>
      <c r="AS40" s="404"/>
      <c r="AT40" s="404"/>
      <c r="AU40" s="404"/>
      <c r="AV40" s="404"/>
      <c r="AW40" s="404"/>
      <c r="AX40" s="404"/>
      <c r="AY40" s="404"/>
      <c r="AZ40" s="404"/>
      <c r="BA40" s="404"/>
      <c r="BB40" s="404"/>
      <c r="BC40" s="404"/>
      <c r="BD40" s="191"/>
      <c r="BE40" s="405" t="str">
        <f t="shared" si="1"/>
        <v/>
      </c>
      <c r="BF40" s="405"/>
      <c r="BG40" s="404"/>
      <c r="BH40" s="404"/>
      <c r="BI40" s="404"/>
      <c r="BJ40" s="404"/>
      <c r="BK40" s="404"/>
      <c r="BL40" s="404"/>
      <c r="BM40" s="404"/>
      <c r="BN40" s="404"/>
      <c r="BO40" s="404"/>
      <c r="BP40" s="404"/>
      <c r="BQ40" s="404"/>
      <c r="BR40" s="404"/>
      <c r="BS40" s="404"/>
      <c r="BT40" s="404"/>
      <c r="BU40" s="404"/>
      <c r="BV40" s="191"/>
      <c r="BW40" s="405">
        <f t="shared" si="2"/>
        <v>15</v>
      </c>
      <c r="BX40" s="405"/>
      <c r="BY40" s="404" t="str">
        <f>IF('各会計、関係団体の財政状況及び健全化判断比率'!B74="","",'各会計、関係団体の財政状況及び健全化判断比率'!B74)</f>
        <v>青森県市町村総合事務組合</v>
      </c>
      <c r="BZ40" s="404"/>
      <c r="CA40" s="404"/>
      <c r="CB40" s="404"/>
      <c r="CC40" s="404"/>
      <c r="CD40" s="404"/>
      <c r="CE40" s="404"/>
      <c r="CF40" s="404"/>
      <c r="CG40" s="404"/>
      <c r="CH40" s="404"/>
      <c r="CI40" s="404"/>
      <c r="CJ40" s="404"/>
      <c r="CK40" s="404"/>
      <c r="CL40" s="404"/>
      <c r="CM40" s="404"/>
      <c r="CN40" s="191"/>
      <c r="CO40" s="405" t="str">
        <f t="shared" si="3"/>
        <v/>
      </c>
      <c r="CP40" s="405"/>
      <c r="CQ40" s="404" t="str">
        <f>IF('各会計、関係団体の財政状況及び健全化判断比率'!BS13="","",'各会計、関係団体の財政状況及び健全化判断比率'!BS13)</f>
        <v/>
      </c>
      <c r="CR40" s="404"/>
      <c r="CS40" s="404"/>
      <c r="CT40" s="404"/>
      <c r="CU40" s="404"/>
      <c r="CV40" s="404"/>
      <c r="CW40" s="404"/>
      <c r="CX40" s="404"/>
      <c r="CY40" s="404"/>
      <c r="CZ40" s="404"/>
      <c r="DA40" s="404"/>
      <c r="DB40" s="404"/>
      <c r="DC40" s="404"/>
      <c r="DD40" s="404"/>
      <c r="DE40" s="404"/>
      <c r="DF40" s="188"/>
      <c r="DG40" s="406" t="str">
        <f>IF('各会計、関係団体の財政状況及び健全化判断比率'!BR13="","",'各会計、関係団体の財政状況及び健全化判断比率'!BR13)</f>
        <v/>
      </c>
      <c r="DH40" s="406"/>
      <c r="DI40" s="195"/>
      <c r="DJ40" s="163"/>
      <c r="DK40" s="163"/>
      <c r="DL40" s="163"/>
      <c r="DM40" s="163"/>
      <c r="DN40" s="163"/>
      <c r="DO40" s="163"/>
    </row>
    <row r="41" spans="1:119" ht="32.25" customHeight="1" x14ac:dyDescent="0.15">
      <c r="A41" s="164"/>
      <c r="B41" s="190"/>
      <c r="C41" s="405" t="str">
        <f t="shared" si="5"/>
        <v/>
      </c>
      <c r="D41" s="405"/>
      <c r="E41" s="404" t="str">
        <f>IF('各会計、関係団体の財政状況及び健全化判断比率'!B14="","",'各会計、関係団体の財政状況及び健全化判断比率'!B14)</f>
        <v/>
      </c>
      <c r="F41" s="404"/>
      <c r="G41" s="404"/>
      <c r="H41" s="404"/>
      <c r="I41" s="404"/>
      <c r="J41" s="404"/>
      <c r="K41" s="404"/>
      <c r="L41" s="404"/>
      <c r="M41" s="404"/>
      <c r="N41" s="404"/>
      <c r="O41" s="404"/>
      <c r="P41" s="404"/>
      <c r="Q41" s="404"/>
      <c r="R41" s="404"/>
      <c r="S41" s="404"/>
      <c r="T41" s="191"/>
      <c r="U41" s="405" t="str">
        <f t="shared" si="4"/>
        <v/>
      </c>
      <c r="V41" s="405"/>
      <c r="W41" s="404"/>
      <c r="X41" s="404"/>
      <c r="Y41" s="404"/>
      <c r="Z41" s="404"/>
      <c r="AA41" s="404"/>
      <c r="AB41" s="404"/>
      <c r="AC41" s="404"/>
      <c r="AD41" s="404"/>
      <c r="AE41" s="404"/>
      <c r="AF41" s="404"/>
      <c r="AG41" s="404"/>
      <c r="AH41" s="404"/>
      <c r="AI41" s="404"/>
      <c r="AJ41" s="404"/>
      <c r="AK41" s="404"/>
      <c r="AL41" s="191"/>
      <c r="AM41" s="405" t="str">
        <f t="shared" si="0"/>
        <v/>
      </c>
      <c r="AN41" s="405"/>
      <c r="AO41" s="404"/>
      <c r="AP41" s="404"/>
      <c r="AQ41" s="404"/>
      <c r="AR41" s="404"/>
      <c r="AS41" s="404"/>
      <c r="AT41" s="404"/>
      <c r="AU41" s="404"/>
      <c r="AV41" s="404"/>
      <c r="AW41" s="404"/>
      <c r="AX41" s="404"/>
      <c r="AY41" s="404"/>
      <c r="AZ41" s="404"/>
      <c r="BA41" s="404"/>
      <c r="BB41" s="404"/>
      <c r="BC41" s="404"/>
      <c r="BD41" s="191"/>
      <c r="BE41" s="405" t="str">
        <f t="shared" si="1"/>
        <v/>
      </c>
      <c r="BF41" s="405"/>
      <c r="BG41" s="404"/>
      <c r="BH41" s="404"/>
      <c r="BI41" s="404"/>
      <c r="BJ41" s="404"/>
      <c r="BK41" s="404"/>
      <c r="BL41" s="404"/>
      <c r="BM41" s="404"/>
      <c r="BN41" s="404"/>
      <c r="BO41" s="404"/>
      <c r="BP41" s="404"/>
      <c r="BQ41" s="404"/>
      <c r="BR41" s="404"/>
      <c r="BS41" s="404"/>
      <c r="BT41" s="404"/>
      <c r="BU41" s="404"/>
      <c r="BV41" s="191"/>
      <c r="BW41" s="405">
        <f t="shared" si="2"/>
        <v>16</v>
      </c>
      <c r="BX41" s="405"/>
      <c r="BY41" s="404" t="str">
        <f>IF('各会計、関係団体の財政状況及び健全化判断比率'!B75="","",'各会計、関係団体の財政状況及び健全化判断比率'!B75)</f>
        <v>青森県交通災害共済組合</v>
      </c>
      <c r="BZ41" s="404"/>
      <c r="CA41" s="404"/>
      <c r="CB41" s="404"/>
      <c r="CC41" s="404"/>
      <c r="CD41" s="404"/>
      <c r="CE41" s="404"/>
      <c r="CF41" s="404"/>
      <c r="CG41" s="404"/>
      <c r="CH41" s="404"/>
      <c r="CI41" s="404"/>
      <c r="CJ41" s="404"/>
      <c r="CK41" s="404"/>
      <c r="CL41" s="404"/>
      <c r="CM41" s="404"/>
      <c r="CN41" s="191"/>
      <c r="CO41" s="405" t="str">
        <f t="shared" si="3"/>
        <v/>
      </c>
      <c r="CP41" s="405"/>
      <c r="CQ41" s="404" t="str">
        <f>IF('各会計、関係団体の財政状況及び健全化判断比率'!BS14="","",'各会計、関係団体の財政状況及び健全化判断比率'!BS14)</f>
        <v/>
      </c>
      <c r="CR41" s="404"/>
      <c r="CS41" s="404"/>
      <c r="CT41" s="404"/>
      <c r="CU41" s="404"/>
      <c r="CV41" s="404"/>
      <c r="CW41" s="404"/>
      <c r="CX41" s="404"/>
      <c r="CY41" s="404"/>
      <c r="CZ41" s="404"/>
      <c r="DA41" s="404"/>
      <c r="DB41" s="404"/>
      <c r="DC41" s="404"/>
      <c r="DD41" s="404"/>
      <c r="DE41" s="404"/>
      <c r="DF41" s="188"/>
      <c r="DG41" s="406" t="str">
        <f>IF('各会計、関係団体の財政状況及び健全化判断比率'!BR14="","",'各会計、関係団体の財政状況及び健全化判断比率'!BR14)</f>
        <v/>
      </c>
      <c r="DH41" s="406"/>
      <c r="DI41" s="195"/>
      <c r="DJ41" s="163"/>
      <c r="DK41" s="163"/>
      <c r="DL41" s="163"/>
      <c r="DM41" s="163"/>
      <c r="DN41" s="163"/>
      <c r="DO41" s="163"/>
    </row>
    <row r="42" spans="1:119" ht="32.25" customHeight="1" x14ac:dyDescent="0.15">
      <c r="A42" s="163"/>
      <c r="B42" s="190"/>
      <c r="C42" s="405" t="str">
        <f t="shared" si="5"/>
        <v/>
      </c>
      <c r="D42" s="405"/>
      <c r="E42" s="404" t="str">
        <f>IF('各会計、関係団体の財政状況及び健全化判断比率'!B15="","",'各会計、関係団体の財政状況及び健全化判断比率'!B15)</f>
        <v/>
      </c>
      <c r="F42" s="404"/>
      <c r="G42" s="404"/>
      <c r="H42" s="404"/>
      <c r="I42" s="404"/>
      <c r="J42" s="404"/>
      <c r="K42" s="404"/>
      <c r="L42" s="404"/>
      <c r="M42" s="404"/>
      <c r="N42" s="404"/>
      <c r="O42" s="404"/>
      <c r="P42" s="404"/>
      <c r="Q42" s="404"/>
      <c r="R42" s="404"/>
      <c r="S42" s="404"/>
      <c r="T42" s="191"/>
      <c r="U42" s="405" t="str">
        <f t="shared" si="4"/>
        <v/>
      </c>
      <c r="V42" s="405"/>
      <c r="W42" s="404"/>
      <c r="X42" s="404"/>
      <c r="Y42" s="404"/>
      <c r="Z42" s="404"/>
      <c r="AA42" s="404"/>
      <c r="AB42" s="404"/>
      <c r="AC42" s="404"/>
      <c r="AD42" s="404"/>
      <c r="AE42" s="404"/>
      <c r="AF42" s="404"/>
      <c r="AG42" s="404"/>
      <c r="AH42" s="404"/>
      <c r="AI42" s="404"/>
      <c r="AJ42" s="404"/>
      <c r="AK42" s="404"/>
      <c r="AL42" s="191"/>
      <c r="AM42" s="405" t="str">
        <f t="shared" si="0"/>
        <v/>
      </c>
      <c r="AN42" s="405"/>
      <c r="AO42" s="404"/>
      <c r="AP42" s="404"/>
      <c r="AQ42" s="404"/>
      <c r="AR42" s="404"/>
      <c r="AS42" s="404"/>
      <c r="AT42" s="404"/>
      <c r="AU42" s="404"/>
      <c r="AV42" s="404"/>
      <c r="AW42" s="404"/>
      <c r="AX42" s="404"/>
      <c r="AY42" s="404"/>
      <c r="AZ42" s="404"/>
      <c r="BA42" s="404"/>
      <c r="BB42" s="404"/>
      <c r="BC42" s="404"/>
      <c r="BD42" s="191"/>
      <c r="BE42" s="405" t="str">
        <f t="shared" si="1"/>
        <v/>
      </c>
      <c r="BF42" s="405"/>
      <c r="BG42" s="404"/>
      <c r="BH42" s="404"/>
      <c r="BI42" s="404"/>
      <c r="BJ42" s="404"/>
      <c r="BK42" s="404"/>
      <c r="BL42" s="404"/>
      <c r="BM42" s="404"/>
      <c r="BN42" s="404"/>
      <c r="BO42" s="404"/>
      <c r="BP42" s="404"/>
      <c r="BQ42" s="404"/>
      <c r="BR42" s="404"/>
      <c r="BS42" s="404"/>
      <c r="BT42" s="404"/>
      <c r="BU42" s="404"/>
      <c r="BV42" s="191"/>
      <c r="BW42" s="405">
        <f t="shared" si="2"/>
        <v>17</v>
      </c>
      <c r="BX42" s="405"/>
      <c r="BY42" s="404" t="str">
        <f>IF('各会計、関係団体の財政状況及び健全化判断比率'!B76="","",'各会計、関係団体の財政状況及び健全化判断比率'!B76)</f>
        <v>青森県市町村職員退職手当組合</v>
      </c>
      <c r="BZ42" s="404"/>
      <c r="CA42" s="404"/>
      <c r="CB42" s="404"/>
      <c r="CC42" s="404"/>
      <c r="CD42" s="404"/>
      <c r="CE42" s="404"/>
      <c r="CF42" s="404"/>
      <c r="CG42" s="404"/>
      <c r="CH42" s="404"/>
      <c r="CI42" s="404"/>
      <c r="CJ42" s="404"/>
      <c r="CK42" s="404"/>
      <c r="CL42" s="404"/>
      <c r="CM42" s="404"/>
      <c r="CN42" s="191"/>
      <c r="CO42" s="405" t="str">
        <f t="shared" si="3"/>
        <v/>
      </c>
      <c r="CP42" s="405"/>
      <c r="CQ42" s="404" t="str">
        <f>IF('各会計、関係団体の財政状況及び健全化判断比率'!BS15="","",'各会計、関係団体の財政状況及び健全化判断比率'!BS15)</f>
        <v/>
      </c>
      <c r="CR42" s="404"/>
      <c r="CS42" s="404"/>
      <c r="CT42" s="404"/>
      <c r="CU42" s="404"/>
      <c r="CV42" s="404"/>
      <c r="CW42" s="404"/>
      <c r="CX42" s="404"/>
      <c r="CY42" s="404"/>
      <c r="CZ42" s="404"/>
      <c r="DA42" s="404"/>
      <c r="DB42" s="404"/>
      <c r="DC42" s="404"/>
      <c r="DD42" s="404"/>
      <c r="DE42" s="404"/>
      <c r="DF42" s="188"/>
      <c r="DG42" s="406" t="str">
        <f>IF('各会計、関係団体の財政状況及び健全化判断比率'!BR15="","",'各会計、関係団体の財政状況及び健全化判断比率'!BR15)</f>
        <v/>
      </c>
      <c r="DH42" s="406"/>
      <c r="DI42" s="195"/>
      <c r="DJ42" s="163"/>
      <c r="DK42" s="163"/>
      <c r="DL42" s="163"/>
      <c r="DM42" s="163"/>
      <c r="DN42" s="163"/>
      <c r="DO42" s="163"/>
    </row>
    <row r="43" spans="1:119" ht="32.25" customHeight="1" x14ac:dyDescent="0.15">
      <c r="A43" s="163"/>
      <c r="B43" s="190"/>
      <c r="C43" s="405" t="str">
        <f t="shared" si="5"/>
        <v/>
      </c>
      <c r="D43" s="405"/>
      <c r="E43" s="404" t="str">
        <f>IF('各会計、関係団体の財政状況及び健全化判断比率'!B16="","",'各会計、関係団体の財政状況及び健全化判断比率'!B16)</f>
        <v/>
      </c>
      <c r="F43" s="404"/>
      <c r="G43" s="404"/>
      <c r="H43" s="404"/>
      <c r="I43" s="404"/>
      <c r="J43" s="404"/>
      <c r="K43" s="404"/>
      <c r="L43" s="404"/>
      <c r="M43" s="404"/>
      <c r="N43" s="404"/>
      <c r="O43" s="404"/>
      <c r="P43" s="404"/>
      <c r="Q43" s="404"/>
      <c r="R43" s="404"/>
      <c r="S43" s="404"/>
      <c r="T43" s="191"/>
      <c r="U43" s="405" t="str">
        <f t="shared" si="4"/>
        <v/>
      </c>
      <c r="V43" s="405"/>
      <c r="W43" s="404"/>
      <c r="X43" s="404"/>
      <c r="Y43" s="404"/>
      <c r="Z43" s="404"/>
      <c r="AA43" s="404"/>
      <c r="AB43" s="404"/>
      <c r="AC43" s="404"/>
      <c r="AD43" s="404"/>
      <c r="AE43" s="404"/>
      <c r="AF43" s="404"/>
      <c r="AG43" s="404"/>
      <c r="AH43" s="404"/>
      <c r="AI43" s="404"/>
      <c r="AJ43" s="404"/>
      <c r="AK43" s="404"/>
      <c r="AL43" s="191"/>
      <c r="AM43" s="405" t="str">
        <f t="shared" si="0"/>
        <v/>
      </c>
      <c r="AN43" s="405"/>
      <c r="AO43" s="404"/>
      <c r="AP43" s="404"/>
      <c r="AQ43" s="404"/>
      <c r="AR43" s="404"/>
      <c r="AS43" s="404"/>
      <c r="AT43" s="404"/>
      <c r="AU43" s="404"/>
      <c r="AV43" s="404"/>
      <c r="AW43" s="404"/>
      <c r="AX43" s="404"/>
      <c r="AY43" s="404"/>
      <c r="AZ43" s="404"/>
      <c r="BA43" s="404"/>
      <c r="BB43" s="404"/>
      <c r="BC43" s="404"/>
      <c r="BD43" s="191"/>
      <c r="BE43" s="405" t="str">
        <f t="shared" si="1"/>
        <v/>
      </c>
      <c r="BF43" s="405"/>
      <c r="BG43" s="404"/>
      <c r="BH43" s="404"/>
      <c r="BI43" s="404"/>
      <c r="BJ43" s="404"/>
      <c r="BK43" s="404"/>
      <c r="BL43" s="404"/>
      <c r="BM43" s="404"/>
      <c r="BN43" s="404"/>
      <c r="BO43" s="404"/>
      <c r="BP43" s="404"/>
      <c r="BQ43" s="404"/>
      <c r="BR43" s="404"/>
      <c r="BS43" s="404"/>
      <c r="BT43" s="404"/>
      <c r="BU43" s="404"/>
      <c r="BV43" s="191"/>
      <c r="BW43" s="405" t="str">
        <f t="shared" si="2"/>
        <v/>
      </c>
      <c r="BX43" s="405"/>
      <c r="BY43" s="404" t="str">
        <f>IF('各会計、関係団体の財政状況及び健全化判断比率'!B77="","",'各会計、関係団体の財政状況及び健全化判断比率'!B77)</f>
        <v/>
      </c>
      <c r="BZ43" s="404"/>
      <c r="CA43" s="404"/>
      <c r="CB43" s="404"/>
      <c r="CC43" s="404"/>
      <c r="CD43" s="404"/>
      <c r="CE43" s="404"/>
      <c r="CF43" s="404"/>
      <c r="CG43" s="404"/>
      <c r="CH43" s="404"/>
      <c r="CI43" s="404"/>
      <c r="CJ43" s="404"/>
      <c r="CK43" s="404"/>
      <c r="CL43" s="404"/>
      <c r="CM43" s="404"/>
      <c r="CN43" s="191"/>
      <c r="CO43" s="405" t="str">
        <f t="shared" si="3"/>
        <v/>
      </c>
      <c r="CP43" s="405"/>
      <c r="CQ43" s="404" t="str">
        <f>IF('各会計、関係団体の財政状況及び健全化判断比率'!BS16="","",'各会計、関係団体の財政状況及び健全化判断比率'!BS16)</f>
        <v/>
      </c>
      <c r="CR43" s="404"/>
      <c r="CS43" s="404"/>
      <c r="CT43" s="404"/>
      <c r="CU43" s="404"/>
      <c r="CV43" s="404"/>
      <c r="CW43" s="404"/>
      <c r="CX43" s="404"/>
      <c r="CY43" s="404"/>
      <c r="CZ43" s="404"/>
      <c r="DA43" s="404"/>
      <c r="DB43" s="404"/>
      <c r="DC43" s="404"/>
      <c r="DD43" s="404"/>
      <c r="DE43" s="404"/>
      <c r="DF43" s="188"/>
      <c r="DG43" s="406" t="str">
        <f>IF('各会計、関係団体の財政状況及び健全化判断比率'!BR16="","",'各会計、関係団体の財政状況及び健全化判断比率'!BR16)</f>
        <v/>
      </c>
      <c r="DH43" s="406"/>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203</v>
      </c>
      <c r="C46" s="163"/>
      <c r="D46" s="163"/>
      <c r="E46" s="163" t="s">
        <v>204</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205</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206</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207</v>
      </c>
    </row>
    <row r="50" spans="5:5" x14ac:dyDescent="0.15">
      <c r="E50" s="165" t="s">
        <v>208</v>
      </c>
    </row>
    <row r="51" spans="5:5" x14ac:dyDescent="0.15">
      <c r="E51" s="165" t="s">
        <v>209</v>
      </c>
    </row>
    <row r="52" spans="5:5" x14ac:dyDescent="0.15">
      <c r="E52" s="165" t="s">
        <v>210</v>
      </c>
    </row>
    <row r="53" spans="5:5" x14ac:dyDescent="0.15">
      <c r="E53" s="165"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MeTYpZXUm0thH4oXyPw63ID4aAneckfUJ7/yurNDsw7DSsWBXwyzYXEtkgbld21uWpS2AjU9vkkUfTjF75RxQ==" saltValue="1EFVt23LZ6/3GKcKOcvD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5" t="s">
        <v>555</v>
      </c>
      <c r="D34" s="1225"/>
      <c r="E34" s="1226"/>
      <c r="F34" s="32">
        <v>7.29</v>
      </c>
      <c r="G34" s="33">
        <v>5.2</v>
      </c>
      <c r="H34" s="33">
        <v>9.2799999999999994</v>
      </c>
      <c r="I34" s="33">
        <v>4.71</v>
      </c>
      <c r="J34" s="34">
        <v>4.62</v>
      </c>
      <c r="K34" s="22"/>
      <c r="L34" s="22"/>
      <c r="M34" s="22"/>
      <c r="N34" s="22"/>
      <c r="O34" s="22"/>
      <c r="P34" s="22"/>
    </row>
    <row r="35" spans="1:16" ht="39" customHeight="1" x14ac:dyDescent="0.15">
      <c r="A35" s="22"/>
      <c r="B35" s="35"/>
      <c r="C35" s="1219" t="s">
        <v>556</v>
      </c>
      <c r="D35" s="1220"/>
      <c r="E35" s="1221"/>
      <c r="F35" s="36">
        <v>0.49</v>
      </c>
      <c r="G35" s="37">
        <v>0.5</v>
      </c>
      <c r="H35" s="37">
        <v>0.02</v>
      </c>
      <c r="I35" s="37">
        <v>0.42</v>
      </c>
      <c r="J35" s="38">
        <v>1</v>
      </c>
      <c r="K35" s="22"/>
      <c r="L35" s="22"/>
      <c r="M35" s="22"/>
      <c r="N35" s="22"/>
      <c r="O35" s="22"/>
      <c r="P35" s="22"/>
    </row>
    <row r="36" spans="1:16" ht="39" customHeight="1" x14ac:dyDescent="0.15">
      <c r="A36" s="22"/>
      <c r="B36" s="35"/>
      <c r="C36" s="1219" t="s">
        <v>557</v>
      </c>
      <c r="D36" s="1220"/>
      <c r="E36" s="1221"/>
      <c r="F36" s="36">
        <v>0.83</v>
      </c>
      <c r="G36" s="37">
        <v>0.15</v>
      </c>
      <c r="H36" s="37">
        <v>0.16</v>
      </c>
      <c r="I36" s="37">
        <v>0.53</v>
      </c>
      <c r="J36" s="38">
        <v>0.85</v>
      </c>
      <c r="K36" s="22"/>
      <c r="L36" s="22"/>
      <c r="M36" s="22"/>
      <c r="N36" s="22"/>
      <c r="O36" s="22"/>
      <c r="P36" s="22"/>
    </row>
    <row r="37" spans="1:16" ht="39" customHeight="1" x14ac:dyDescent="0.15">
      <c r="A37" s="22"/>
      <c r="B37" s="35"/>
      <c r="C37" s="1219" t="s">
        <v>558</v>
      </c>
      <c r="D37" s="1220"/>
      <c r="E37" s="1221"/>
      <c r="F37" s="36">
        <v>0</v>
      </c>
      <c r="G37" s="37">
        <v>0.02</v>
      </c>
      <c r="H37" s="37">
        <v>0.02</v>
      </c>
      <c r="I37" s="37">
        <v>0.02</v>
      </c>
      <c r="J37" s="38">
        <v>0</v>
      </c>
      <c r="K37" s="22"/>
      <c r="L37" s="22"/>
      <c r="M37" s="22"/>
      <c r="N37" s="22"/>
      <c r="O37" s="22"/>
      <c r="P37" s="22"/>
    </row>
    <row r="38" spans="1:16" ht="39" customHeight="1" x14ac:dyDescent="0.15">
      <c r="A38" s="22"/>
      <c r="B38" s="35"/>
      <c r="C38" s="1219" t="s">
        <v>559</v>
      </c>
      <c r="D38" s="1220"/>
      <c r="E38" s="1221"/>
      <c r="F38" s="36">
        <v>0</v>
      </c>
      <c r="G38" s="37">
        <v>0</v>
      </c>
      <c r="H38" s="37">
        <v>0</v>
      </c>
      <c r="I38" s="37">
        <v>0</v>
      </c>
      <c r="J38" s="38">
        <v>0</v>
      </c>
      <c r="K38" s="22"/>
      <c r="L38" s="22"/>
      <c r="M38" s="22"/>
      <c r="N38" s="22"/>
      <c r="O38" s="22"/>
      <c r="P38" s="22"/>
    </row>
    <row r="39" spans="1:16" ht="39" customHeight="1" x14ac:dyDescent="0.15">
      <c r="A39" s="22"/>
      <c r="B39" s="35"/>
      <c r="C39" s="1219" t="s">
        <v>560</v>
      </c>
      <c r="D39" s="1220"/>
      <c r="E39" s="1221"/>
      <c r="F39" s="36">
        <v>0</v>
      </c>
      <c r="G39" s="37">
        <v>0.73</v>
      </c>
      <c r="H39" s="37">
        <v>0.75</v>
      </c>
      <c r="I39" s="37">
        <v>0</v>
      </c>
      <c r="J39" s="38">
        <v>0</v>
      </c>
      <c r="K39" s="22"/>
      <c r="L39" s="22"/>
      <c r="M39" s="22"/>
      <c r="N39" s="22"/>
      <c r="O39" s="22"/>
      <c r="P39" s="22"/>
    </row>
    <row r="40" spans="1:16" ht="39" customHeight="1" x14ac:dyDescent="0.15">
      <c r="A40" s="22"/>
      <c r="B40" s="35"/>
      <c r="C40" s="1219" t="s">
        <v>561</v>
      </c>
      <c r="D40" s="1220"/>
      <c r="E40" s="1221"/>
      <c r="F40" s="36">
        <v>0</v>
      </c>
      <c r="G40" s="37">
        <v>0</v>
      </c>
      <c r="H40" s="37">
        <v>0</v>
      </c>
      <c r="I40" s="37">
        <v>0</v>
      </c>
      <c r="J40" s="38">
        <v>0</v>
      </c>
      <c r="K40" s="22"/>
      <c r="L40" s="22"/>
      <c r="M40" s="22"/>
      <c r="N40" s="22"/>
      <c r="O40" s="22"/>
      <c r="P40" s="22"/>
    </row>
    <row r="41" spans="1:16" ht="39" customHeight="1" x14ac:dyDescent="0.15">
      <c r="A41" s="22"/>
      <c r="B41" s="35"/>
      <c r="C41" s="1219" t="s">
        <v>562</v>
      </c>
      <c r="D41" s="1220"/>
      <c r="E41" s="1221"/>
      <c r="F41" s="36">
        <v>0</v>
      </c>
      <c r="G41" s="37">
        <v>0</v>
      </c>
      <c r="H41" s="37">
        <v>0</v>
      </c>
      <c r="I41" s="37">
        <v>0</v>
      </c>
      <c r="J41" s="38">
        <v>0</v>
      </c>
      <c r="K41" s="22"/>
      <c r="L41" s="22"/>
      <c r="M41" s="22"/>
      <c r="N41" s="22"/>
      <c r="O41" s="22"/>
      <c r="P41" s="22"/>
    </row>
    <row r="42" spans="1:16" ht="39" customHeight="1" x14ac:dyDescent="0.15">
      <c r="A42" s="22"/>
      <c r="B42" s="39"/>
      <c r="C42" s="1219" t="s">
        <v>563</v>
      </c>
      <c r="D42" s="1220"/>
      <c r="E42" s="1221"/>
      <c r="F42" s="36" t="s">
        <v>504</v>
      </c>
      <c r="G42" s="37" t="s">
        <v>504</v>
      </c>
      <c r="H42" s="37" t="s">
        <v>504</v>
      </c>
      <c r="I42" s="37" t="s">
        <v>504</v>
      </c>
      <c r="J42" s="38" t="s">
        <v>504</v>
      </c>
      <c r="K42" s="22"/>
      <c r="L42" s="22"/>
      <c r="M42" s="22"/>
      <c r="N42" s="22"/>
      <c r="O42" s="22"/>
      <c r="P42" s="22"/>
    </row>
    <row r="43" spans="1:16" ht="39" customHeight="1" thickBot="1" x14ac:dyDescent="0.2">
      <c r="A43" s="22"/>
      <c r="B43" s="40"/>
      <c r="C43" s="1222" t="s">
        <v>564</v>
      </c>
      <c r="D43" s="1223"/>
      <c r="E43" s="1224"/>
      <c r="F43" s="41" t="s">
        <v>504</v>
      </c>
      <c r="G43" s="42" t="s">
        <v>504</v>
      </c>
      <c r="H43" s="42" t="s">
        <v>504</v>
      </c>
      <c r="I43" s="42">
        <v>0.26</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9U3tKd7osNqq4eLtI6ZXrT//WDyl9iPNHdBtO1MA451BogIcPNjPvanSUGUrFEXPH1APTdNQdohJWMcIT+Wg==" saltValue="vhya0MbgCINobS466LeZ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541</v>
      </c>
      <c r="L45" s="60">
        <v>536</v>
      </c>
      <c r="M45" s="60">
        <v>521</v>
      </c>
      <c r="N45" s="60">
        <v>507</v>
      </c>
      <c r="O45" s="61">
        <v>511</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504</v>
      </c>
      <c r="L47" s="64" t="s">
        <v>504</v>
      </c>
      <c r="M47" s="64" t="s">
        <v>504</v>
      </c>
      <c r="N47" s="64" t="s">
        <v>504</v>
      </c>
      <c r="O47" s="65" t="s">
        <v>504</v>
      </c>
      <c r="P47" s="48"/>
      <c r="Q47" s="48"/>
      <c r="R47" s="48"/>
      <c r="S47" s="48"/>
      <c r="T47" s="48"/>
      <c r="U47" s="48"/>
    </row>
    <row r="48" spans="1:21" ht="30.75" customHeight="1" x14ac:dyDescent="0.15">
      <c r="A48" s="48"/>
      <c r="B48" s="1237"/>
      <c r="C48" s="1238"/>
      <c r="D48" s="62"/>
      <c r="E48" s="1229" t="s">
        <v>15</v>
      </c>
      <c r="F48" s="1229"/>
      <c r="G48" s="1229"/>
      <c r="H48" s="1229"/>
      <c r="I48" s="1229"/>
      <c r="J48" s="1230"/>
      <c r="K48" s="63">
        <v>339</v>
      </c>
      <c r="L48" s="64">
        <v>334</v>
      </c>
      <c r="M48" s="64">
        <v>335</v>
      </c>
      <c r="N48" s="64">
        <v>316</v>
      </c>
      <c r="O48" s="65">
        <v>317</v>
      </c>
      <c r="P48" s="48"/>
      <c r="Q48" s="48"/>
      <c r="R48" s="48"/>
      <c r="S48" s="48"/>
      <c r="T48" s="48"/>
      <c r="U48" s="48"/>
    </row>
    <row r="49" spans="1:21" ht="30.75" customHeight="1" x14ac:dyDescent="0.15">
      <c r="A49" s="48"/>
      <c r="B49" s="1237"/>
      <c r="C49" s="1238"/>
      <c r="D49" s="62"/>
      <c r="E49" s="1229" t="s">
        <v>16</v>
      </c>
      <c r="F49" s="1229"/>
      <c r="G49" s="1229"/>
      <c r="H49" s="1229"/>
      <c r="I49" s="1229"/>
      <c r="J49" s="1230"/>
      <c r="K49" s="63">
        <v>28</v>
      </c>
      <c r="L49" s="64">
        <v>28</v>
      </c>
      <c r="M49" s="64">
        <v>29</v>
      </c>
      <c r="N49" s="64">
        <v>26</v>
      </c>
      <c r="O49" s="65">
        <v>28</v>
      </c>
      <c r="P49" s="48"/>
      <c r="Q49" s="48"/>
      <c r="R49" s="48"/>
      <c r="S49" s="48"/>
      <c r="T49" s="48"/>
      <c r="U49" s="48"/>
    </row>
    <row r="50" spans="1:21" ht="30.75" customHeight="1" x14ac:dyDescent="0.15">
      <c r="A50" s="48"/>
      <c r="B50" s="1237"/>
      <c r="C50" s="1238"/>
      <c r="D50" s="62"/>
      <c r="E50" s="1229" t="s">
        <v>17</v>
      </c>
      <c r="F50" s="1229"/>
      <c r="G50" s="1229"/>
      <c r="H50" s="1229"/>
      <c r="I50" s="1229"/>
      <c r="J50" s="1230"/>
      <c r="K50" s="63">
        <v>0</v>
      </c>
      <c r="L50" s="64">
        <v>0</v>
      </c>
      <c r="M50" s="64">
        <v>0</v>
      </c>
      <c r="N50" s="64" t="s">
        <v>504</v>
      </c>
      <c r="O50" s="65" t="s">
        <v>504</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534</v>
      </c>
      <c r="L52" s="64">
        <v>569</v>
      </c>
      <c r="M52" s="64">
        <v>561</v>
      </c>
      <c r="N52" s="64">
        <v>558</v>
      </c>
      <c r="O52" s="65">
        <v>557</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374</v>
      </c>
      <c r="L53" s="69">
        <v>329</v>
      </c>
      <c r="M53" s="69">
        <v>324</v>
      </c>
      <c r="N53" s="69">
        <v>291</v>
      </c>
      <c r="O53" s="70">
        <v>299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Fk4REBEYG7yk/nu2bokX4oQZZMdytvc5fs1/3yrJDhRNEVu4YEt/9Y4WEv1qf2I7TYZe0hLVoKhq01rAOsf3g==" saltValue="64GTlQ48X5Vtl/34c8ta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5" t="s">
        <v>24</v>
      </c>
      <c r="C41" s="1256"/>
      <c r="D41" s="81"/>
      <c r="E41" s="1257" t="s">
        <v>25</v>
      </c>
      <c r="F41" s="1257"/>
      <c r="G41" s="1257"/>
      <c r="H41" s="1258"/>
      <c r="I41" s="82">
        <v>5183</v>
      </c>
      <c r="J41" s="83">
        <v>5002</v>
      </c>
      <c r="K41" s="83">
        <v>4896</v>
      </c>
      <c r="L41" s="83">
        <v>4779</v>
      </c>
      <c r="M41" s="84">
        <v>4554</v>
      </c>
    </row>
    <row r="42" spans="2:13" ht="27.75" customHeight="1" x14ac:dyDescent="0.15">
      <c r="B42" s="1245"/>
      <c r="C42" s="1246"/>
      <c r="D42" s="85"/>
      <c r="E42" s="1249" t="s">
        <v>26</v>
      </c>
      <c r="F42" s="1249"/>
      <c r="G42" s="1249"/>
      <c r="H42" s="1250"/>
      <c r="I42" s="86" t="s">
        <v>504</v>
      </c>
      <c r="J42" s="87" t="s">
        <v>504</v>
      </c>
      <c r="K42" s="87" t="s">
        <v>504</v>
      </c>
      <c r="L42" s="87" t="s">
        <v>504</v>
      </c>
      <c r="M42" s="88" t="s">
        <v>504</v>
      </c>
    </row>
    <row r="43" spans="2:13" ht="27.75" customHeight="1" x14ac:dyDescent="0.15">
      <c r="B43" s="1245"/>
      <c r="C43" s="1246"/>
      <c r="D43" s="85"/>
      <c r="E43" s="1249" t="s">
        <v>27</v>
      </c>
      <c r="F43" s="1249"/>
      <c r="G43" s="1249"/>
      <c r="H43" s="1250"/>
      <c r="I43" s="86">
        <v>3806</v>
      </c>
      <c r="J43" s="87">
        <v>3559</v>
      </c>
      <c r="K43" s="87">
        <v>3315</v>
      </c>
      <c r="L43" s="87">
        <v>3102</v>
      </c>
      <c r="M43" s="88">
        <v>2890</v>
      </c>
    </row>
    <row r="44" spans="2:13" ht="27.75" customHeight="1" x14ac:dyDescent="0.15">
      <c r="B44" s="1245"/>
      <c r="C44" s="1246"/>
      <c r="D44" s="85"/>
      <c r="E44" s="1249" t="s">
        <v>28</v>
      </c>
      <c r="F44" s="1249"/>
      <c r="G44" s="1249"/>
      <c r="H44" s="1250"/>
      <c r="I44" s="86">
        <v>170</v>
      </c>
      <c r="J44" s="87">
        <v>159</v>
      </c>
      <c r="K44" s="87">
        <v>192</v>
      </c>
      <c r="L44" s="87">
        <v>177</v>
      </c>
      <c r="M44" s="88">
        <v>170</v>
      </c>
    </row>
    <row r="45" spans="2:13" ht="27.75" customHeight="1" x14ac:dyDescent="0.15">
      <c r="B45" s="1245"/>
      <c r="C45" s="1246"/>
      <c r="D45" s="85"/>
      <c r="E45" s="1249" t="s">
        <v>29</v>
      </c>
      <c r="F45" s="1249"/>
      <c r="G45" s="1249"/>
      <c r="H45" s="1250"/>
      <c r="I45" s="86">
        <v>625</v>
      </c>
      <c r="J45" s="87">
        <v>550</v>
      </c>
      <c r="K45" s="87">
        <v>482</v>
      </c>
      <c r="L45" s="87">
        <v>338</v>
      </c>
      <c r="M45" s="88">
        <v>275</v>
      </c>
    </row>
    <row r="46" spans="2:13" ht="27.75" customHeight="1" x14ac:dyDescent="0.15">
      <c r="B46" s="1245"/>
      <c r="C46" s="1246"/>
      <c r="D46" s="89"/>
      <c r="E46" s="1249" t="s">
        <v>30</v>
      </c>
      <c r="F46" s="1249"/>
      <c r="G46" s="1249"/>
      <c r="H46" s="1250"/>
      <c r="I46" s="86" t="s">
        <v>504</v>
      </c>
      <c r="J46" s="87" t="s">
        <v>504</v>
      </c>
      <c r="K46" s="87" t="s">
        <v>504</v>
      </c>
      <c r="L46" s="87" t="s">
        <v>504</v>
      </c>
      <c r="M46" s="88" t="s">
        <v>504</v>
      </c>
    </row>
    <row r="47" spans="2:13" ht="27.75" customHeight="1" x14ac:dyDescent="0.15">
      <c r="B47" s="1245"/>
      <c r="C47" s="1246"/>
      <c r="D47" s="90"/>
      <c r="E47" s="1259" t="s">
        <v>31</v>
      </c>
      <c r="F47" s="1260"/>
      <c r="G47" s="1260"/>
      <c r="H47" s="1261"/>
      <c r="I47" s="86" t="s">
        <v>504</v>
      </c>
      <c r="J47" s="87" t="s">
        <v>504</v>
      </c>
      <c r="K47" s="87" t="s">
        <v>504</v>
      </c>
      <c r="L47" s="87" t="s">
        <v>504</v>
      </c>
      <c r="M47" s="88" t="s">
        <v>504</v>
      </c>
    </row>
    <row r="48" spans="2:13" ht="27.75" customHeight="1" x14ac:dyDescent="0.15">
      <c r="B48" s="1245"/>
      <c r="C48" s="1246"/>
      <c r="D48" s="85"/>
      <c r="E48" s="1249" t="s">
        <v>32</v>
      </c>
      <c r="F48" s="1249"/>
      <c r="G48" s="1249"/>
      <c r="H48" s="1250"/>
      <c r="I48" s="86" t="s">
        <v>504</v>
      </c>
      <c r="J48" s="87" t="s">
        <v>504</v>
      </c>
      <c r="K48" s="87" t="s">
        <v>504</v>
      </c>
      <c r="L48" s="87" t="s">
        <v>504</v>
      </c>
      <c r="M48" s="88" t="s">
        <v>504</v>
      </c>
    </row>
    <row r="49" spans="2:13" ht="27.75" customHeight="1" x14ac:dyDescent="0.15">
      <c r="B49" s="1247"/>
      <c r="C49" s="1248"/>
      <c r="D49" s="85"/>
      <c r="E49" s="1249" t="s">
        <v>33</v>
      </c>
      <c r="F49" s="1249"/>
      <c r="G49" s="1249"/>
      <c r="H49" s="1250"/>
      <c r="I49" s="86" t="s">
        <v>504</v>
      </c>
      <c r="J49" s="87" t="s">
        <v>504</v>
      </c>
      <c r="K49" s="87" t="s">
        <v>504</v>
      </c>
      <c r="L49" s="87" t="s">
        <v>504</v>
      </c>
      <c r="M49" s="88" t="s">
        <v>504</v>
      </c>
    </row>
    <row r="50" spans="2:13" ht="27.75" customHeight="1" x14ac:dyDescent="0.15">
      <c r="B50" s="1243" t="s">
        <v>34</v>
      </c>
      <c r="C50" s="1244"/>
      <c r="D50" s="91"/>
      <c r="E50" s="1249" t="s">
        <v>35</v>
      </c>
      <c r="F50" s="1249"/>
      <c r="G50" s="1249"/>
      <c r="H50" s="1250"/>
      <c r="I50" s="86">
        <v>2732</v>
      </c>
      <c r="J50" s="87">
        <v>2795</v>
      </c>
      <c r="K50" s="87">
        <v>2663</v>
      </c>
      <c r="L50" s="87">
        <v>2961</v>
      </c>
      <c r="M50" s="88">
        <v>3039</v>
      </c>
    </row>
    <row r="51" spans="2:13" ht="27.75" customHeight="1" x14ac:dyDescent="0.15">
      <c r="B51" s="1245"/>
      <c r="C51" s="1246"/>
      <c r="D51" s="85"/>
      <c r="E51" s="1249" t="s">
        <v>36</v>
      </c>
      <c r="F51" s="1249"/>
      <c r="G51" s="1249"/>
      <c r="H51" s="1250"/>
      <c r="I51" s="86">
        <v>499</v>
      </c>
      <c r="J51" s="87">
        <v>521</v>
      </c>
      <c r="K51" s="87">
        <v>439</v>
      </c>
      <c r="L51" s="87">
        <v>367</v>
      </c>
      <c r="M51" s="88">
        <v>286</v>
      </c>
    </row>
    <row r="52" spans="2:13" ht="27.75" customHeight="1" x14ac:dyDescent="0.15">
      <c r="B52" s="1247"/>
      <c r="C52" s="1248"/>
      <c r="D52" s="85"/>
      <c r="E52" s="1249" t="s">
        <v>37</v>
      </c>
      <c r="F52" s="1249"/>
      <c r="G52" s="1249"/>
      <c r="H52" s="1250"/>
      <c r="I52" s="86">
        <v>5898</v>
      </c>
      <c r="J52" s="87">
        <v>5602</v>
      </c>
      <c r="K52" s="87">
        <v>5202</v>
      </c>
      <c r="L52" s="87">
        <v>5126</v>
      </c>
      <c r="M52" s="88">
        <v>4884</v>
      </c>
    </row>
    <row r="53" spans="2:13" ht="27.75" customHeight="1" thickBot="1" x14ac:dyDescent="0.2">
      <c r="B53" s="1251" t="s">
        <v>38</v>
      </c>
      <c r="C53" s="1252"/>
      <c r="D53" s="92"/>
      <c r="E53" s="1253" t="s">
        <v>39</v>
      </c>
      <c r="F53" s="1253"/>
      <c r="G53" s="1253"/>
      <c r="H53" s="1254"/>
      <c r="I53" s="93">
        <v>655</v>
      </c>
      <c r="J53" s="94">
        <v>353</v>
      </c>
      <c r="K53" s="94">
        <v>581</v>
      </c>
      <c r="L53" s="94">
        <v>-57</v>
      </c>
      <c r="M53" s="95">
        <v>-320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oFAUbDeWFEAnzmrNIqK2l0dEoAJzOyG81iQaL4x+EQHrBljjiBotlFsezPCkx17sUfOnnBTYRDvISAOY4EBVg==" saltValue="RLrm2mRUgSETXlqnm96g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A37" sqref="A3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4" t="s">
        <v>42</v>
      </c>
      <c r="D55" s="1264"/>
      <c r="E55" s="1265"/>
      <c r="F55" s="107">
        <v>905</v>
      </c>
      <c r="G55" s="107">
        <v>855</v>
      </c>
      <c r="H55" s="108">
        <v>755</v>
      </c>
    </row>
    <row r="56" spans="2:8" ht="52.5" customHeight="1" x14ac:dyDescent="0.15">
      <c r="B56" s="109"/>
      <c r="C56" s="1266" t="s">
        <v>43</v>
      </c>
      <c r="D56" s="1266"/>
      <c r="E56" s="1267"/>
      <c r="F56" s="110">
        <v>946</v>
      </c>
      <c r="G56" s="110">
        <v>881</v>
      </c>
      <c r="H56" s="111">
        <v>875</v>
      </c>
    </row>
    <row r="57" spans="2:8" ht="53.25" customHeight="1" x14ac:dyDescent="0.15">
      <c r="B57" s="109"/>
      <c r="C57" s="1268" t="s">
        <v>44</v>
      </c>
      <c r="D57" s="1268"/>
      <c r="E57" s="1269"/>
      <c r="F57" s="112">
        <v>621</v>
      </c>
      <c r="G57" s="112">
        <v>1027</v>
      </c>
      <c r="H57" s="113">
        <v>1198</v>
      </c>
    </row>
    <row r="58" spans="2:8" ht="45.75" customHeight="1" x14ac:dyDescent="0.15">
      <c r="B58" s="114"/>
      <c r="C58" s="1270" t="s">
        <v>575</v>
      </c>
      <c r="D58" s="1271"/>
      <c r="E58" s="1272"/>
      <c r="F58" s="115">
        <v>194</v>
      </c>
      <c r="G58" s="115">
        <v>279</v>
      </c>
      <c r="H58" s="116">
        <v>309</v>
      </c>
    </row>
    <row r="59" spans="2:8" ht="45.75" customHeight="1" x14ac:dyDescent="0.15">
      <c r="B59" s="114"/>
      <c r="C59" s="1270" t="s">
        <v>576</v>
      </c>
      <c r="D59" s="1271"/>
      <c r="E59" s="1272"/>
      <c r="F59" s="115">
        <v>10</v>
      </c>
      <c r="G59" s="115">
        <v>270</v>
      </c>
      <c r="H59" s="116">
        <v>270</v>
      </c>
    </row>
    <row r="60" spans="2:8" ht="45.75" customHeight="1" x14ac:dyDescent="0.15">
      <c r="B60" s="114"/>
      <c r="C60" s="1270" t="s">
        <v>577</v>
      </c>
      <c r="D60" s="1271"/>
      <c r="E60" s="1272"/>
      <c r="F60" s="115">
        <v>39</v>
      </c>
      <c r="G60" s="115">
        <v>107</v>
      </c>
      <c r="H60" s="116">
        <v>245</v>
      </c>
    </row>
    <row r="61" spans="2:8" ht="45.75" customHeight="1" x14ac:dyDescent="0.15">
      <c r="B61" s="114"/>
      <c r="C61" s="363" t="s">
        <v>578</v>
      </c>
      <c r="D61" s="364"/>
      <c r="E61" s="365"/>
      <c r="F61" s="115">
        <v>190</v>
      </c>
      <c r="G61" s="115">
        <v>183</v>
      </c>
      <c r="H61" s="116">
        <v>185</v>
      </c>
    </row>
    <row r="62" spans="2:8" ht="45.75" customHeight="1" thickBot="1" x14ac:dyDescent="0.2">
      <c r="B62" s="117"/>
      <c r="C62" s="363" t="s">
        <v>579</v>
      </c>
      <c r="D62" s="364"/>
      <c r="E62" s="365"/>
      <c r="F62" s="115">
        <v>177</v>
      </c>
      <c r="G62" s="115">
        <v>177</v>
      </c>
      <c r="H62" s="116">
        <v>177</v>
      </c>
    </row>
    <row r="63" spans="2:8" ht="52.5" customHeight="1" thickBot="1" x14ac:dyDescent="0.2">
      <c r="B63" s="118"/>
      <c r="C63" s="1262" t="s">
        <v>45</v>
      </c>
      <c r="D63" s="1262"/>
      <c r="E63" s="1263"/>
      <c r="F63" s="119">
        <v>2473</v>
      </c>
      <c r="G63" s="119">
        <v>2763</v>
      </c>
      <c r="H63" s="120">
        <v>2828</v>
      </c>
    </row>
    <row r="64" spans="2:8" ht="15" customHeight="1" x14ac:dyDescent="0.15"/>
    <row r="65" ht="0" hidden="1" customHeight="1" x14ac:dyDescent="0.15"/>
    <row r="66" ht="0" hidden="1" customHeight="1" x14ac:dyDescent="0.15"/>
  </sheetData>
  <sheetProtection algorithmName="SHA-512" hashValue="UTxQZoEbjAZ9nj5unRN2/OwRHILFG8gKwFV+NCb02VCPE4eASw/S2OBd56O5ac+6iaqDQddlRCImsjGq7mQRXA==" saltValue="AwAMfs8KsxAzhyaXzLUYLA=="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66" customWidth="1"/>
    <col min="2" max="107" width="2.5" style="366" customWidth="1"/>
    <col min="108" max="108" width="6.125" style="368" customWidth="1"/>
    <col min="109" max="109" width="5.875" style="367" customWidth="1"/>
    <col min="110" max="110" width="19.125" style="366" hidden="1"/>
    <col min="111" max="115" width="12.625" style="366" hidden="1"/>
    <col min="116" max="349" width="8.625" style="366" hidden="1"/>
    <col min="350" max="355" width="14.875" style="366" hidden="1"/>
    <col min="356" max="357" width="15.875" style="366" hidden="1"/>
    <col min="358" max="363" width="16.125" style="366" hidden="1"/>
    <col min="364" max="364" width="6.125" style="366" hidden="1"/>
    <col min="365" max="365" width="3" style="366" hidden="1"/>
    <col min="366" max="605" width="8.625" style="366" hidden="1"/>
    <col min="606" max="611" width="14.875" style="366" hidden="1"/>
    <col min="612" max="613" width="15.875" style="366" hidden="1"/>
    <col min="614" max="619" width="16.125" style="366" hidden="1"/>
    <col min="620" max="620" width="6.125" style="366" hidden="1"/>
    <col min="621" max="621" width="3" style="366" hidden="1"/>
    <col min="622" max="861" width="8.625" style="366" hidden="1"/>
    <col min="862" max="867" width="14.875" style="366" hidden="1"/>
    <col min="868" max="869" width="15.875" style="366" hidden="1"/>
    <col min="870" max="875" width="16.125" style="366" hidden="1"/>
    <col min="876" max="876" width="6.125" style="366" hidden="1"/>
    <col min="877" max="877" width="3" style="366" hidden="1"/>
    <col min="878" max="1117" width="8.625" style="366" hidden="1"/>
    <col min="1118" max="1123" width="14.875" style="366" hidden="1"/>
    <col min="1124" max="1125" width="15.875" style="366" hidden="1"/>
    <col min="1126" max="1131" width="16.125" style="366" hidden="1"/>
    <col min="1132" max="1132" width="6.125" style="366" hidden="1"/>
    <col min="1133" max="1133" width="3" style="366" hidden="1"/>
    <col min="1134" max="1373" width="8.625" style="366" hidden="1"/>
    <col min="1374" max="1379" width="14.875" style="366" hidden="1"/>
    <col min="1380" max="1381" width="15.875" style="366" hidden="1"/>
    <col min="1382" max="1387" width="16.125" style="366" hidden="1"/>
    <col min="1388" max="1388" width="6.125" style="366" hidden="1"/>
    <col min="1389" max="1389" width="3" style="366" hidden="1"/>
    <col min="1390" max="1629" width="8.625" style="366" hidden="1"/>
    <col min="1630" max="1635" width="14.875" style="366" hidden="1"/>
    <col min="1636" max="1637" width="15.875" style="366" hidden="1"/>
    <col min="1638" max="1643" width="16.125" style="366" hidden="1"/>
    <col min="1644" max="1644" width="6.125" style="366" hidden="1"/>
    <col min="1645" max="1645" width="3" style="366" hidden="1"/>
    <col min="1646" max="1885" width="8.625" style="366" hidden="1"/>
    <col min="1886" max="1891" width="14.875" style="366" hidden="1"/>
    <col min="1892" max="1893" width="15.875" style="366" hidden="1"/>
    <col min="1894" max="1899" width="16.125" style="366" hidden="1"/>
    <col min="1900" max="1900" width="6.125" style="366" hidden="1"/>
    <col min="1901" max="1901" width="3" style="366" hidden="1"/>
    <col min="1902" max="2141" width="8.625" style="366" hidden="1"/>
    <col min="2142" max="2147" width="14.875" style="366" hidden="1"/>
    <col min="2148" max="2149" width="15.875" style="366" hidden="1"/>
    <col min="2150" max="2155" width="16.125" style="366" hidden="1"/>
    <col min="2156" max="2156" width="6.125" style="366" hidden="1"/>
    <col min="2157" max="2157" width="3" style="366" hidden="1"/>
    <col min="2158" max="2397" width="8.625" style="366" hidden="1"/>
    <col min="2398" max="2403" width="14.875" style="366" hidden="1"/>
    <col min="2404" max="2405" width="15.875" style="366" hidden="1"/>
    <col min="2406" max="2411" width="16.125" style="366" hidden="1"/>
    <col min="2412" max="2412" width="6.125" style="366" hidden="1"/>
    <col min="2413" max="2413" width="3" style="366" hidden="1"/>
    <col min="2414" max="2653" width="8.625" style="366" hidden="1"/>
    <col min="2654" max="2659" width="14.875" style="366" hidden="1"/>
    <col min="2660" max="2661" width="15.875" style="366" hidden="1"/>
    <col min="2662" max="2667" width="16.125" style="366" hidden="1"/>
    <col min="2668" max="2668" width="6.125" style="366" hidden="1"/>
    <col min="2669" max="2669" width="3" style="366" hidden="1"/>
    <col min="2670" max="2909" width="8.625" style="366" hidden="1"/>
    <col min="2910" max="2915" width="14.875" style="366" hidden="1"/>
    <col min="2916" max="2917" width="15.875" style="366" hidden="1"/>
    <col min="2918" max="2923" width="16.125" style="366" hidden="1"/>
    <col min="2924" max="2924" width="6.125" style="366" hidden="1"/>
    <col min="2925" max="2925" width="3" style="366" hidden="1"/>
    <col min="2926" max="3165" width="8.625" style="366" hidden="1"/>
    <col min="3166" max="3171" width="14.875" style="366" hidden="1"/>
    <col min="3172" max="3173" width="15.875" style="366" hidden="1"/>
    <col min="3174" max="3179" width="16.125" style="366" hidden="1"/>
    <col min="3180" max="3180" width="6.125" style="366" hidden="1"/>
    <col min="3181" max="3181" width="3" style="366" hidden="1"/>
    <col min="3182" max="3421" width="8.625" style="366" hidden="1"/>
    <col min="3422" max="3427" width="14.875" style="366" hidden="1"/>
    <col min="3428" max="3429" width="15.875" style="366" hidden="1"/>
    <col min="3430" max="3435" width="16.125" style="366" hidden="1"/>
    <col min="3436" max="3436" width="6.125" style="366" hidden="1"/>
    <col min="3437" max="3437" width="3" style="366" hidden="1"/>
    <col min="3438" max="3677" width="8.625" style="366" hidden="1"/>
    <col min="3678" max="3683" width="14.875" style="366" hidden="1"/>
    <col min="3684" max="3685" width="15.875" style="366" hidden="1"/>
    <col min="3686" max="3691" width="16.125" style="366" hidden="1"/>
    <col min="3692" max="3692" width="6.125" style="366" hidden="1"/>
    <col min="3693" max="3693" width="3" style="366" hidden="1"/>
    <col min="3694" max="3933" width="8.625" style="366" hidden="1"/>
    <col min="3934" max="3939" width="14.875" style="366" hidden="1"/>
    <col min="3940" max="3941" width="15.875" style="366" hidden="1"/>
    <col min="3942" max="3947" width="16.125" style="366" hidden="1"/>
    <col min="3948" max="3948" width="6.125" style="366" hidden="1"/>
    <col min="3949" max="3949" width="3" style="366" hidden="1"/>
    <col min="3950" max="4189" width="8.625" style="366" hidden="1"/>
    <col min="4190" max="4195" width="14.875" style="366" hidden="1"/>
    <col min="4196" max="4197" width="15.875" style="366" hidden="1"/>
    <col min="4198" max="4203" width="16.125" style="366" hidden="1"/>
    <col min="4204" max="4204" width="6.125" style="366" hidden="1"/>
    <col min="4205" max="4205" width="3" style="366" hidden="1"/>
    <col min="4206" max="4445" width="8.625" style="366" hidden="1"/>
    <col min="4446" max="4451" width="14.875" style="366" hidden="1"/>
    <col min="4452" max="4453" width="15.875" style="366" hidden="1"/>
    <col min="4454" max="4459" width="16.125" style="366" hidden="1"/>
    <col min="4460" max="4460" width="6.125" style="366" hidden="1"/>
    <col min="4461" max="4461" width="3" style="366" hidden="1"/>
    <col min="4462" max="4701" width="8.625" style="366" hidden="1"/>
    <col min="4702" max="4707" width="14.875" style="366" hidden="1"/>
    <col min="4708" max="4709" width="15.875" style="366" hidden="1"/>
    <col min="4710" max="4715" width="16.125" style="366" hidden="1"/>
    <col min="4716" max="4716" width="6.125" style="366" hidden="1"/>
    <col min="4717" max="4717" width="3" style="366" hidden="1"/>
    <col min="4718" max="4957" width="8.625" style="366" hidden="1"/>
    <col min="4958" max="4963" width="14.875" style="366" hidden="1"/>
    <col min="4964" max="4965" width="15.875" style="366" hidden="1"/>
    <col min="4966" max="4971" width="16.125" style="366" hidden="1"/>
    <col min="4972" max="4972" width="6.125" style="366" hidden="1"/>
    <col min="4973" max="4973" width="3" style="366" hidden="1"/>
    <col min="4974" max="5213" width="8.625" style="366" hidden="1"/>
    <col min="5214" max="5219" width="14.875" style="366" hidden="1"/>
    <col min="5220" max="5221" width="15.875" style="366" hidden="1"/>
    <col min="5222" max="5227" width="16.125" style="366" hidden="1"/>
    <col min="5228" max="5228" width="6.125" style="366" hidden="1"/>
    <col min="5229" max="5229" width="3" style="366" hidden="1"/>
    <col min="5230" max="5469" width="8.625" style="366" hidden="1"/>
    <col min="5470" max="5475" width="14.875" style="366" hidden="1"/>
    <col min="5476" max="5477" width="15.875" style="366" hidden="1"/>
    <col min="5478" max="5483" width="16.125" style="366" hidden="1"/>
    <col min="5484" max="5484" width="6.125" style="366" hidden="1"/>
    <col min="5485" max="5485" width="3" style="366" hidden="1"/>
    <col min="5486" max="5725" width="8.625" style="366" hidden="1"/>
    <col min="5726" max="5731" width="14.875" style="366" hidden="1"/>
    <col min="5732" max="5733" width="15.875" style="366" hidden="1"/>
    <col min="5734" max="5739" width="16.125" style="366" hidden="1"/>
    <col min="5740" max="5740" width="6.125" style="366" hidden="1"/>
    <col min="5741" max="5741" width="3" style="366" hidden="1"/>
    <col min="5742" max="5981" width="8.625" style="366" hidden="1"/>
    <col min="5982" max="5987" width="14.875" style="366" hidden="1"/>
    <col min="5988" max="5989" width="15.875" style="366" hidden="1"/>
    <col min="5990" max="5995" width="16.125" style="366" hidden="1"/>
    <col min="5996" max="5996" width="6.125" style="366" hidden="1"/>
    <col min="5997" max="5997" width="3" style="366" hidden="1"/>
    <col min="5998" max="6237" width="8.625" style="366" hidden="1"/>
    <col min="6238" max="6243" width="14.875" style="366" hidden="1"/>
    <col min="6244" max="6245" width="15.875" style="366" hidden="1"/>
    <col min="6246" max="6251" width="16.125" style="366" hidden="1"/>
    <col min="6252" max="6252" width="6.125" style="366" hidden="1"/>
    <col min="6253" max="6253" width="3" style="366" hidden="1"/>
    <col min="6254" max="6493" width="8.625" style="366" hidden="1"/>
    <col min="6494" max="6499" width="14.875" style="366" hidden="1"/>
    <col min="6500" max="6501" width="15.875" style="366" hidden="1"/>
    <col min="6502" max="6507" width="16.125" style="366" hidden="1"/>
    <col min="6508" max="6508" width="6.125" style="366" hidden="1"/>
    <col min="6509" max="6509" width="3" style="366" hidden="1"/>
    <col min="6510" max="6749" width="8.625" style="366" hidden="1"/>
    <col min="6750" max="6755" width="14.875" style="366" hidden="1"/>
    <col min="6756" max="6757" width="15.875" style="366" hidden="1"/>
    <col min="6758" max="6763" width="16.125" style="366" hidden="1"/>
    <col min="6764" max="6764" width="6.125" style="366" hidden="1"/>
    <col min="6765" max="6765" width="3" style="366" hidden="1"/>
    <col min="6766" max="7005" width="8.625" style="366" hidden="1"/>
    <col min="7006" max="7011" width="14.875" style="366" hidden="1"/>
    <col min="7012" max="7013" width="15.875" style="366" hidden="1"/>
    <col min="7014" max="7019" width="16.125" style="366" hidden="1"/>
    <col min="7020" max="7020" width="6.125" style="366" hidden="1"/>
    <col min="7021" max="7021" width="3" style="366" hidden="1"/>
    <col min="7022" max="7261" width="8.625" style="366" hidden="1"/>
    <col min="7262" max="7267" width="14.875" style="366" hidden="1"/>
    <col min="7268" max="7269" width="15.875" style="366" hidden="1"/>
    <col min="7270" max="7275" width="16.125" style="366" hidden="1"/>
    <col min="7276" max="7276" width="6.125" style="366" hidden="1"/>
    <col min="7277" max="7277" width="3" style="366" hidden="1"/>
    <col min="7278" max="7517" width="8.625" style="366" hidden="1"/>
    <col min="7518" max="7523" width="14.875" style="366" hidden="1"/>
    <col min="7524" max="7525" width="15.875" style="366" hidden="1"/>
    <col min="7526" max="7531" width="16.125" style="366" hidden="1"/>
    <col min="7532" max="7532" width="6.125" style="366" hidden="1"/>
    <col min="7533" max="7533" width="3" style="366" hidden="1"/>
    <col min="7534" max="7773" width="8.625" style="366" hidden="1"/>
    <col min="7774" max="7779" width="14.875" style="366" hidden="1"/>
    <col min="7780" max="7781" width="15.875" style="366" hidden="1"/>
    <col min="7782" max="7787" width="16.125" style="366" hidden="1"/>
    <col min="7788" max="7788" width="6.125" style="366" hidden="1"/>
    <col min="7789" max="7789" width="3" style="366" hidden="1"/>
    <col min="7790" max="8029" width="8.625" style="366" hidden="1"/>
    <col min="8030" max="8035" width="14.875" style="366" hidden="1"/>
    <col min="8036" max="8037" width="15.875" style="366" hidden="1"/>
    <col min="8038" max="8043" width="16.125" style="366" hidden="1"/>
    <col min="8044" max="8044" width="6.125" style="366" hidden="1"/>
    <col min="8045" max="8045" width="3" style="366" hidden="1"/>
    <col min="8046" max="8285" width="8.625" style="366" hidden="1"/>
    <col min="8286" max="8291" width="14.875" style="366" hidden="1"/>
    <col min="8292" max="8293" width="15.875" style="366" hidden="1"/>
    <col min="8294" max="8299" width="16.125" style="366" hidden="1"/>
    <col min="8300" max="8300" width="6.125" style="366" hidden="1"/>
    <col min="8301" max="8301" width="3" style="366" hidden="1"/>
    <col min="8302" max="8541" width="8.625" style="366" hidden="1"/>
    <col min="8542" max="8547" width="14.875" style="366" hidden="1"/>
    <col min="8548" max="8549" width="15.875" style="366" hidden="1"/>
    <col min="8550" max="8555" width="16.125" style="366" hidden="1"/>
    <col min="8556" max="8556" width="6.125" style="366" hidden="1"/>
    <col min="8557" max="8557" width="3" style="366" hidden="1"/>
    <col min="8558" max="8797" width="8.625" style="366" hidden="1"/>
    <col min="8798" max="8803" width="14.875" style="366" hidden="1"/>
    <col min="8804" max="8805" width="15.875" style="366" hidden="1"/>
    <col min="8806" max="8811" width="16.125" style="366" hidden="1"/>
    <col min="8812" max="8812" width="6.125" style="366" hidden="1"/>
    <col min="8813" max="8813" width="3" style="366" hidden="1"/>
    <col min="8814" max="9053" width="8.625" style="366" hidden="1"/>
    <col min="9054" max="9059" width="14.875" style="366" hidden="1"/>
    <col min="9060" max="9061" width="15.875" style="366" hidden="1"/>
    <col min="9062" max="9067" width="16.125" style="366" hidden="1"/>
    <col min="9068" max="9068" width="6.125" style="366" hidden="1"/>
    <col min="9069" max="9069" width="3" style="366" hidden="1"/>
    <col min="9070" max="9309" width="8.625" style="366" hidden="1"/>
    <col min="9310" max="9315" width="14.875" style="366" hidden="1"/>
    <col min="9316" max="9317" width="15.875" style="366" hidden="1"/>
    <col min="9318" max="9323" width="16.125" style="366" hidden="1"/>
    <col min="9324" max="9324" width="6.125" style="366" hidden="1"/>
    <col min="9325" max="9325" width="3" style="366" hidden="1"/>
    <col min="9326" max="9565" width="8.625" style="366" hidden="1"/>
    <col min="9566" max="9571" width="14.875" style="366" hidden="1"/>
    <col min="9572" max="9573" width="15.875" style="366" hidden="1"/>
    <col min="9574" max="9579" width="16.125" style="366" hidden="1"/>
    <col min="9580" max="9580" width="6.125" style="366" hidden="1"/>
    <col min="9581" max="9581" width="3" style="366" hidden="1"/>
    <col min="9582" max="9821" width="8.625" style="366" hidden="1"/>
    <col min="9822" max="9827" width="14.875" style="366" hidden="1"/>
    <col min="9828" max="9829" width="15.875" style="366" hidden="1"/>
    <col min="9830" max="9835" width="16.125" style="366" hidden="1"/>
    <col min="9836" max="9836" width="6.125" style="366" hidden="1"/>
    <col min="9837" max="9837" width="3" style="366" hidden="1"/>
    <col min="9838" max="10077" width="8.625" style="366" hidden="1"/>
    <col min="10078" max="10083" width="14.875" style="366" hidden="1"/>
    <col min="10084" max="10085" width="15.875" style="366" hidden="1"/>
    <col min="10086" max="10091" width="16.125" style="366" hidden="1"/>
    <col min="10092" max="10092" width="6.125" style="366" hidden="1"/>
    <col min="10093" max="10093" width="3" style="366" hidden="1"/>
    <col min="10094" max="10333" width="8.625" style="366" hidden="1"/>
    <col min="10334" max="10339" width="14.875" style="366" hidden="1"/>
    <col min="10340" max="10341" width="15.875" style="366" hidden="1"/>
    <col min="10342" max="10347" width="16.125" style="366" hidden="1"/>
    <col min="10348" max="10348" width="6.125" style="366" hidden="1"/>
    <col min="10349" max="10349" width="3" style="366" hidden="1"/>
    <col min="10350" max="10589" width="8.625" style="366" hidden="1"/>
    <col min="10590" max="10595" width="14.875" style="366" hidden="1"/>
    <col min="10596" max="10597" width="15.875" style="366" hidden="1"/>
    <col min="10598" max="10603" width="16.125" style="366" hidden="1"/>
    <col min="10604" max="10604" width="6.125" style="366" hidden="1"/>
    <col min="10605" max="10605" width="3" style="366" hidden="1"/>
    <col min="10606" max="10845" width="8.625" style="366" hidden="1"/>
    <col min="10846" max="10851" width="14.875" style="366" hidden="1"/>
    <col min="10852" max="10853" width="15.875" style="366" hidden="1"/>
    <col min="10854" max="10859" width="16.125" style="366" hidden="1"/>
    <col min="10860" max="10860" width="6.125" style="366" hidden="1"/>
    <col min="10861" max="10861" width="3" style="366" hidden="1"/>
    <col min="10862" max="11101" width="8.625" style="366" hidden="1"/>
    <col min="11102" max="11107" width="14.875" style="366" hidden="1"/>
    <col min="11108" max="11109" width="15.875" style="366" hidden="1"/>
    <col min="11110" max="11115" width="16.125" style="366" hidden="1"/>
    <col min="11116" max="11116" width="6.125" style="366" hidden="1"/>
    <col min="11117" max="11117" width="3" style="366" hidden="1"/>
    <col min="11118" max="11357" width="8.625" style="366" hidden="1"/>
    <col min="11358" max="11363" width="14.875" style="366" hidden="1"/>
    <col min="11364" max="11365" width="15.875" style="366" hidden="1"/>
    <col min="11366" max="11371" width="16.125" style="366" hidden="1"/>
    <col min="11372" max="11372" width="6.125" style="366" hidden="1"/>
    <col min="11373" max="11373" width="3" style="366" hidden="1"/>
    <col min="11374" max="11613" width="8.625" style="366" hidden="1"/>
    <col min="11614" max="11619" width="14.875" style="366" hidden="1"/>
    <col min="11620" max="11621" width="15.875" style="366" hidden="1"/>
    <col min="11622" max="11627" width="16.125" style="366" hidden="1"/>
    <col min="11628" max="11628" width="6.125" style="366" hidden="1"/>
    <col min="11629" max="11629" width="3" style="366" hidden="1"/>
    <col min="11630" max="11869" width="8.625" style="366" hidden="1"/>
    <col min="11870" max="11875" width="14.875" style="366" hidden="1"/>
    <col min="11876" max="11877" width="15.875" style="366" hidden="1"/>
    <col min="11878" max="11883" width="16.125" style="366" hidden="1"/>
    <col min="11884" max="11884" width="6.125" style="366" hidden="1"/>
    <col min="11885" max="11885" width="3" style="366" hidden="1"/>
    <col min="11886" max="12125" width="8.625" style="366" hidden="1"/>
    <col min="12126" max="12131" width="14.875" style="366" hidden="1"/>
    <col min="12132" max="12133" width="15.875" style="366" hidden="1"/>
    <col min="12134" max="12139" width="16.125" style="366" hidden="1"/>
    <col min="12140" max="12140" width="6.125" style="366" hidden="1"/>
    <col min="12141" max="12141" width="3" style="366" hidden="1"/>
    <col min="12142" max="12381" width="8.625" style="366" hidden="1"/>
    <col min="12382" max="12387" width="14.875" style="366" hidden="1"/>
    <col min="12388" max="12389" width="15.875" style="366" hidden="1"/>
    <col min="12390" max="12395" width="16.125" style="366" hidden="1"/>
    <col min="12396" max="12396" width="6.125" style="366" hidden="1"/>
    <col min="12397" max="12397" width="3" style="366" hidden="1"/>
    <col min="12398" max="12637" width="8.625" style="366" hidden="1"/>
    <col min="12638" max="12643" width="14.875" style="366" hidden="1"/>
    <col min="12644" max="12645" width="15.875" style="366" hidden="1"/>
    <col min="12646" max="12651" width="16.125" style="366" hidden="1"/>
    <col min="12652" max="12652" width="6.125" style="366" hidden="1"/>
    <col min="12653" max="12653" width="3" style="366" hidden="1"/>
    <col min="12654" max="12893" width="8.625" style="366" hidden="1"/>
    <col min="12894" max="12899" width="14.875" style="366" hidden="1"/>
    <col min="12900" max="12901" width="15.875" style="366" hidden="1"/>
    <col min="12902" max="12907" width="16.125" style="366" hidden="1"/>
    <col min="12908" max="12908" width="6.125" style="366" hidden="1"/>
    <col min="12909" max="12909" width="3" style="366" hidden="1"/>
    <col min="12910" max="13149" width="8.625" style="366" hidden="1"/>
    <col min="13150" max="13155" width="14.875" style="366" hidden="1"/>
    <col min="13156" max="13157" width="15.875" style="366" hidden="1"/>
    <col min="13158" max="13163" width="16.125" style="366" hidden="1"/>
    <col min="13164" max="13164" width="6.125" style="366" hidden="1"/>
    <col min="13165" max="13165" width="3" style="366" hidden="1"/>
    <col min="13166" max="13405" width="8.625" style="366" hidden="1"/>
    <col min="13406" max="13411" width="14.875" style="366" hidden="1"/>
    <col min="13412" max="13413" width="15.875" style="366" hidden="1"/>
    <col min="13414" max="13419" width="16.125" style="366" hidden="1"/>
    <col min="13420" max="13420" width="6.125" style="366" hidden="1"/>
    <col min="13421" max="13421" width="3" style="366" hidden="1"/>
    <col min="13422" max="13661" width="8.625" style="366" hidden="1"/>
    <col min="13662" max="13667" width="14.875" style="366" hidden="1"/>
    <col min="13668" max="13669" width="15.875" style="366" hidden="1"/>
    <col min="13670" max="13675" width="16.125" style="366" hidden="1"/>
    <col min="13676" max="13676" width="6.125" style="366" hidden="1"/>
    <col min="13677" max="13677" width="3" style="366" hidden="1"/>
    <col min="13678" max="13917" width="8.625" style="366" hidden="1"/>
    <col min="13918" max="13923" width="14.875" style="366" hidden="1"/>
    <col min="13924" max="13925" width="15.875" style="366" hidden="1"/>
    <col min="13926" max="13931" width="16.125" style="366" hidden="1"/>
    <col min="13932" max="13932" width="6.125" style="366" hidden="1"/>
    <col min="13933" max="13933" width="3" style="366" hidden="1"/>
    <col min="13934" max="14173" width="8.625" style="366" hidden="1"/>
    <col min="14174" max="14179" width="14.875" style="366" hidden="1"/>
    <col min="14180" max="14181" width="15.875" style="366" hidden="1"/>
    <col min="14182" max="14187" width="16.125" style="366" hidden="1"/>
    <col min="14188" max="14188" width="6.125" style="366" hidden="1"/>
    <col min="14189" max="14189" width="3" style="366" hidden="1"/>
    <col min="14190" max="14429" width="8.625" style="366" hidden="1"/>
    <col min="14430" max="14435" width="14.875" style="366" hidden="1"/>
    <col min="14436" max="14437" width="15.875" style="366" hidden="1"/>
    <col min="14438" max="14443" width="16.125" style="366" hidden="1"/>
    <col min="14444" max="14444" width="6.125" style="366" hidden="1"/>
    <col min="14445" max="14445" width="3" style="366" hidden="1"/>
    <col min="14446" max="14685" width="8.625" style="366" hidden="1"/>
    <col min="14686" max="14691" width="14.875" style="366" hidden="1"/>
    <col min="14692" max="14693" width="15.875" style="366" hidden="1"/>
    <col min="14694" max="14699" width="16.125" style="366" hidden="1"/>
    <col min="14700" max="14700" width="6.125" style="366" hidden="1"/>
    <col min="14701" max="14701" width="3" style="366" hidden="1"/>
    <col min="14702" max="14941" width="8.625" style="366" hidden="1"/>
    <col min="14942" max="14947" width="14.875" style="366" hidden="1"/>
    <col min="14948" max="14949" width="15.875" style="366" hidden="1"/>
    <col min="14950" max="14955" width="16.125" style="366" hidden="1"/>
    <col min="14956" max="14956" width="6.125" style="366" hidden="1"/>
    <col min="14957" max="14957" width="3" style="366" hidden="1"/>
    <col min="14958" max="15197" width="8.625" style="366" hidden="1"/>
    <col min="15198" max="15203" width="14.875" style="366" hidden="1"/>
    <col min="15204" max="15205" width="15.875" style="366" hidden="1"/>
    <col min="15206" max="15211" width="16.125" style="366" hidden="1"/>
    <col min="15212" max="15212" width="6.125" style="366" hidden="1"/>
    <col min="15213" max="15213" width="3" style="366" hidden="1"/>
    <col min="15214" max="15453" width="8.625" style="366" hidden="1"/>
    <col min="15454" max="15459" width="14.875" style="366" hidden="1"/>
    <col min="15460" max="15461" width="15.875" style="366" hidden="1"/>
    <col min="15462" max="15467" width="16.125" style="366" hidden="1"/>
    <col min="15468" max="15468" width="6.125" style="366" hidden="1"/>
    <col min="15469" max="15469" width="3" style="366" hidden="1"/>
    <col min="15470" max="15709" width="8.625" style="366" hidden="1"/>
    <col min="15710" max="15715" width="14.875" style="366" hidden="1"/>
    <col min="15716" max="15717" width="15.875" style="366" hidden="1"/>
    <col min="15718" max="15723" width="16.125" style="366" hidden="1"/>
    <col min="15724" max="15724" width="6.125" style="366" hidden="1"/>
    <col min="15725" max="15725" width="3" style="366" hidden="1"/>
    <col min="15726" max="15965" width="8.625" style="366" hidden="1"/>
    <col min="15966" max="15971" width="14.875" style="366" hidden="1"/>
    <col min="15972" max="15973" width="15.875" style="366" hidden="1"/>
    <col min="15974" max="15979" width="16.125" style="366" hidden="1"/>
    <col min="15980" max="15980" width="6.125" style="366" hidden="1"/>
    <col min="15981" max="15981" width="3" style="366" hidden="1"/>
    <col min="15982" max="16221" width="8.625" style="366" hidden="1"/>
    <col min="16222" max="16227" width="14.875" style="366" hidden="1"/>
    <col min="16228" max="16229" width="15.875" style="366" hidden="1"/>
    <col min="16230" max="16235" width="16.125" style="366" hidden="1"/>
    <col min="16236" max="16236" width="6.125" style="366" hidden="1"/>
    <col min="16237" max="16237" width="3" style="366" hidden="1"/>
    <col min="16238" max="16384" width="8.625" style="366" hidden="1"/>
  </cols>
  <sheetData>
    <row r="1" spans="1:143" ht="42.75" customHeight="1" x14ac:dyDescent="0.15">
      <c r="A1" s="403"/>
      <c r="B1" s="402"/>
      <c r="DD1" s="366"/>
      <c r="DE1" s="366"/>
    </row>
    <row r="2" spans="1:143"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6"/>
      <c r="DE2" s="366"/>
    </row>
    <row r="3" spans="1:143"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6"/>
      <c r="DE3" s="366"/>
    </row>
    <row r="4" spans="1:143" s="268"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269"/>
      <c r="DG4" s="269"/>
      <c r="DH4" s="269"/>
      <c r="DI4" s="269"/>
      <c r="DJ4" s="269"/>
      <c r="DK4" s="269"/>
      <c r="DL4" s="269"/>
      <c r="DM4" s="269"/>
      <c r="DN4" s="269"/>
      <c r="DO4" s="269"/>
      <c r="DP4" s="269"/>
      <c r="DQ4" s="269"/>
      <c r="DR4" s="269"/>
      <c r="DS4" s="269"/>
      <c r="DT4" s="269"/>
      <c r="DU4" s="269"/>
      <c r="DV4" s="269"/>
      <c r="DW4" s="269"/>
    </row>
    <row r="5" spans="1:143" s="268"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269"/>
      <c r="DG5" s="269"/>
      <c r="DH5" s="269"/>
      <c r="DI5" s="269"/>
      <c r="DJ5" s="269"/>
      <c r="DK5" s="269"/>
      <c r="DL5" s="269"/>
      <c r="DM5" s="269"/>
      <c r="DN5" s="269"/>
      <c r="DO5" s="269"/>
      <c r="DP5" s="269"/>
      <c r="DQ5" s="269"/>
      <c r="DR5" s="269"/>
      <c r="DS5" s="269"/>
      <c r="DT5" s="269"/>
      <c r="DU5" s="269"/>
      <c r="DV5" s="269"/>
      <c r="DW5" s="269"/>
    </row>
    <row r="6" spans="1:143" s="268"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269"/>
      <c r="DG6" s="269"/>
      <c r="DH6" s="269"/>
      <c r="DI6" s="269"/>
      <c r="DJ6" s="269"/>
      <c r="DK6" s="269"/>
      <c r="DL6" s="269"/>
      <c r="DM6" s="269"/>
      <c r="DN6" s="269"/>
      <c r="DO6" s="269"/>
      <c r="DP6" s="269"/>
      <c r="DQ6" s="269"/>
      <c r="DR6" s="269"/>
      <c r="DS6" s="269"/>
      <c r="DT6" s="269"/>
      <c r="DU6" s="269"/>
      <c r="DV6" s="269"/>
      <c r="DW6" s="269"/>
    </row>
    <row r="7" spans="1:143" s="268"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269"/>
      <c r="DG7" s="269"/>
      <c r="DH7" s="269"/>
      <c r="DI7" s="269"/>
      <c r="DJ7" s="269"/>
      <c r="DK7" s="269"/>
      <c r="DL7" s="269"/>
      <c r="DM7" s="269"/>
      <c r="DN7" s="269"/>
      <c r="DO7" s="269"/>
      <c r="DP7" s="269"/>
      <c r="DQ7" s="269"/>
      <c r="DR7" s="269"/>
      <c r="DS7" s="269"/>
      <c r="DT7" s="269"/>
      <c r="DU7" s="269"/>
      <c r="DV7" s="269"/>
      <c r="DW7" s="269"/>
    </row>
    <row r="8" spans="1:143" s="268"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269"/>
      <c r="DG8" s="269"/>
      <c r="DH8" s="269"/>
      <c r="DI8" s="269"/>
      <c r="DJ8" s="269"/>
      <c r="DK8" s="269"/>
      <c r="DL8" s="269"/>
      <c r="DM8" s="269"/>
      <c r="DN8" s="269"/>
      <c r="DO8" s="269"/>
      <c r="DP8" s="269"/>
      <c r="DQ8" s="269"/>
      <c r="DR8" s="269"/>
      <c r="DS8" s="269"/>
      <c r="DT8" s="269"/>
      <c r="DU8" s="269"/>
      <c r="DV8" s="269"/>
      <c r="DW8" s="269"/>
    </row>
    <row r="9" spans="1:143" s="268"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269"/>
      <c r="DG9" s="269"/>
      <c r="DH9" s="269"/>
      <c r="DI9" s="269"/>
      <c r="DJ9" s="269"/>
      <c r="DK9" s="269"/>
      <c r="DL9" s="269"/>
      <c r="DM9" s="269"/>
      <c r="DN9" s="269"/>
      <c r="DO9" s="269"/>
      <c r="DP9" s="269"/>
      <c r="DQ9" s="269"/>
      <c r="DR9" s="269"/>
      <c r="DS9" s="269"/>
      <c r="DT9" s="269"/>
      <c r="DU9" s="269"/>
      <c r="DV9" s="269"/>
      <c r="DW9" s="269"/>
    </row>
    <row r="10" spans="1:143" s="268"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269"/>
      <c r="DG10" s="269"/>
      <c r="DH10" s="269"/>
      <c r="DI10" s="269"/>
      <c r="DJ10" s="269"/>
      <c r="DK10" s="269"/>
      <c r="DL10" s="269"/>
      <c r="DM10" s="269"/>
      <c r="DN10" s="269"/>
      <c r="DO10" s="269"/>
      <c r="DP10" s="269"/>
      <c r="DQ10" s="269"/>
      <c r="DR10" s="269"/>
      <c r="DS10" s="269"/>
      <c r="DT10" s="269"/>
      <c r="DU10" s="269"/>
      <c r="DV10" s="269"/>
      <c r="DW10" s="269"/>
      <c r="EM10" s="268" t="s">
        <v>591</v>
      </c>
    </row>
    <row r="11" spans="1:143" s="268"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269"/>
      <c r="DG11" s="269"/>
      <c r="DH11" s="269"/>
      <c r="DI11" s="269"/>
      <c r="DJ11" s="269"/>
      <c r="DK11" s="269"/>
      <c r="DL11" s="269"/>
      <c r="DM11" s="269"/>
      <c r="DN11" s="269"/>
      <c r="DO11" s="269"/>
      <c r="DP11" s="269"/>
      <c r="DQ11" s="269"/>
      <c r="DR11" s="269"/>
      <c r="DS11" s="269"/>
      <c r="DT11" s="269"/>
      <c r="DU11" s="269"/>
      <c r="DV11" s="269"/>
      <c r="DW11" s="269"/>
    </row>
    <row r="12" spans="1:143" s="268"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269"/>
      <c r="DG12" s="269"/>
      <c r="DH12" s="269"/>
      <c r="DI12" s="269"/>
      <c r="DJ12" s="269"/>
      <c r="DK12" s="269"/>
      <c r="DL12" s="269"/>
      <c r="DM12" s="269"/>
      <c r="DN12" s="269"/>
      <c r="DO12" s="269"/>
      <c r="DP12" s="269"/>
      <c r="DQ12" s="269"/>
      <c r="DR12" s="269"/>
      <c r="DS12" s="269"/>
      <c r="DT12" s="269"/>
      <c r="DU12" s="269"/>
      <c r="DV12" s="269"/>
      <c r="DW12" s="269"/>
      <c r="EM12" s="268" t="s">
        <v>591</v>
      </c>
    </row>
    <row r="13" spans="1:143" s="268"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269"/>
      <c r="DG13" s="269"/>
      <c r="DH13" s="269"/>
      <c r="DI13" s="269"/>
      <c r="DJ13" s="269"/>
      <c r="DK13" s="269"/>
      <c r="DL13" s="269"/>
      <c r="DM13" s="269"/>
      <c r="DN13" s="269"/>
      <c r="DO13" s="269"/>
      <c r="DP13" s="269"/>
      <c r="DQ13" s="269"/>
      <c r="DR13" s="269"/>
      <c r="DS13" s="269"/>
      <c r="DT13" s="269"/>
      <c r="DU13" s="269"/>
      <c r="DV13" s="269"/>
      <c r="DW13" s="269"/>
    </row>
    <row r="14" spans="1:143" s="268"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269"/>
      <c r="DG14" s="269"/>
      <c r="DH14" s="269"/>
      <c r="DI14" s="269"/>
      <c r="DJ14" s="269"/>
      <c r="DK14" s="269"/>
      <c r="DL14" s="269"/>
      <c r="DM14" s="269"/>
      <c r="DN14" s="269"/>
      <c r="DO14" s="269"/>
      <c r="DP14" s="269"/>
      <c r="DQ14" s="269"/>
      <c r="DR14" s="269"/>
      <c r="DS14" s="269"/>
      <c r="DT14" s="269"/>
      <c r="DU14" s="269"/>
      <c r="DV14" s="269"/>
      <c r="DW14" s="269"/>
    </row>
    <row r="15" spans="1:143" s="268" customFormat="1" ht="13.5" x14ac:dyDescent="0.15">
      <c r="A15" s="366"/>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269"/>
      <c r="DG15" s="269"/>
      <c r="DH15" s="269"/>
      <c r="DI15" s="269"/>
      <c r="DJ15" s="269"/>
      <c r="DK15" s="269"/>
      <c r="DL15" s="269"/>
      <c r="DM15" s="269"/>
      <c r="DN15" s="269"/>
      <c r="DO15" s="269"/>
      <c r="DP15" s="269"/>
      <c r="DQ15" s="269"/>
      <c r="DR15" s="269"/>
      <c r="DS15" s="269"/>
      <c r="DT15" s="269"/>
      <c r="DU15" s="269"/>
      <c r="DV15" s="269"/>
      <c r="DW15" s="269"/>
    </row>
    <row r="16" spans="1:143" s="268" customFormat="1" ht="13.5" x14ac:dyDescent="0.15">
      <c r="A16" s="366"/>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269"/>
      <c r="DG16" s="269"/>
      <c r="DH16" s="269"/>
      <c r="DI16" s="269"/>
      <c r="DJ16" s="269"/>
      <c r="DK16" s="269"/>
      <c r="DL16" s="269"/>
      <c r="DM16" s="269"/>
      <c r="DN16" s="269"/>
      <c r="DO16" s="269"/>
      <c r="DP16" s="269"/>
      <c r="DQ16" s="269"/>
      <c r="DR16" s="269"/>
      <c r="DS16" s="269"/>
      <c r="DT16" s="269"/>
      <c r="DU16" s="269"/>
      <c r="DV16" s="269"/>
      <c r="DW16" s="269"/>
    </row>
    <row r="17" spans="1:351" s="268" customFormat="1" ht="13.5" x14ac:dyDescent="0.15">
      <c r="A17" s="366"/>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269"/>
      <c r="DG17" s="269"/>
      <c r="DH17" s="269"/>
      <c r="DI17" s="269"/>
      <c r="DJ17" s="269"/>
      <c r="DK17" s="269"/>
      <c r="DL17" s="269"/>
      <c r="DM17" s="269"/>
      <c r="DN17" s="269"/>
      <c r="DO17" s="269"/>
      <c r="DP17" s="269"/>
      <c r="DQ17" s="269"/>
      <c r="DR17" s="269"/>
      <c r="DS17" s="269"/>
      <c r="DT17" s="269"/>
      <c r="DU17" s="269"/>
      <c r="DV17" s="269"/>
      <c r="DW17" s="269"/>
    </row>
    <row r="18" spans="1:351" s="268" customFormat="1" ht="13.5" x14ac:dyDescent="0.15">
      <c r="A18" s="366"/>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c r="DF18" s="269"/>
      <c r="DG18" s="269"/>
      <c r="DH18" s="269"/>
      <c r="DI18" s="269"/>
      <c r="DJ18" s="269"/>
      <c r="DK18" s="269"/>
      <c r="DL18" s="269"/>
      <c r="DM18" s="269"/>
      <c r="DN18" s="269"/>
      <c r="DO18" s="269"/>
      <c r="DP18" s="269"/>
      <c r="DQ18" s="269"/>
      <c r="DR18" s="269"/>
      <c r="DS18" s="269"/>
      <c r="DT18" s="269"/>
      <c r="DU18" s="269"/>
      <c r="DV18" s="269"/>
      <c r="DW18" s="269"/>
    </row>
    <row r="19" spans="1:351" ht="13.5" x14ac:dyDescent="0.15">
      <c r="DD19" s="366"/>
      <c r="DE19" s="366"/>
    </row>
    <row r="20" spans="1:351" ht="13.5" x14ac:dyDescent="0.15">
      <c r="DD20" s="366"/>
      <c r="DE20" s="366"/>
    </row>
    <row r="21" spans="1:351" ht="17.25" x14ac:dyDescent="0.15">
      <c r="B21" s="400"/>
      <c r="C21" s="396"/>
      <c r="D21" s="396"/>
      <c r="E21" s="396"/>
      <c r="F21" s="396"/>
      <c r="G21" s="396"/>
      <c r="H21" s="396"/>
      <c r="I21" s="396"/>
      <c r="J21" s="396"/>
      <c r="K21" s="396"/>
      <c r="L21" s="396"/>
      <c r="M21" s="396"/>
      <c r="N21" s="399"/>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9"/>
      <c r="AU21" s="396"/>
      <c r="AV21" s="396"/>
      <c r="AW21" s="396"/>
      <c r="AX21" s="396"/>
      <c r="AY21" s="396"/>
      <c r="AZ21" s="396"/>
      <c r="BA21" s="396"/>
      <c r="BB21" s="396"/>
      <c r="BC21" s="396"/>
      <c r="BD21" s="396"/>
      <c r="BE21" s="396"/>
      <c r="BF21" s="399"/>
      <c r="BG21" s="396"/>
      <c r="BH21" s="396"/>
      <c r="BI21" s="396"/>
      <c r="BJ21" s="396"/>
      <c r="BK21" s="396"/>
      <c r="BL21" s="396"/>
      <c r="BM21" s="396"/>
      <c r="BN21" s="396"/>
      <c r="BO21" s="396"/>
      <c r="BP21" s="396"/>
      <c r="BQ21" s="396"/>
      <c r="BR21" s="399"/>
      <c r="BS21" s="396"/>
      <c r="BT21" s="396"/>
      <c r="BU21" s="396"/>
      <c r="BV21" s="396"/>
      <c r="BW21" s="396"/>
      <c r="BX21" s="396"/>
      <c r="BY21" s="396"/>
      <c r="BZ21" s="396"/>
      <c r="CA21" s="396"/>
      <c r="CB21" s="396"/>
      <c r="CC21" s="396"/>
      <c r="CD21" s="399"/>
      <c r="CE21" s="396"/>
      <c r="CF21" s="396"/>
      <c r="CG21" s="396"/>
      <c r="CH21" s="396"/>
      <c r="CI21" s="396"/>
      <c r="CJ21" s="396"/>
      <c r="CK21" s="396"/>
      <c r="CL21" s="396"/>
      <c r="CM21" s="396"/>
      <c r="CN21" s="396"/>
      <c r="CO21" s="396"/>
      <c r="CP21" s="399"/>
      <c r="CQ21" s="396"/>
      <c r="CR21" s="396"/>
      <c r="CS21" s="396"/>
      <c r="CT21" s="396"/>
      <c r="CU21" s="396"/>
      <c r="CV21" s="396"/>
      <c r="CW21" s="396"/>
      <c r="CX21" s="396"/>
      <c r="CY21" s="396"/>
      <c r="CZ21" s="396"/>
      <c r="DA21" s="396"/>
      <c r="DB21" s="399"/>
      <c r="DC21" s="396"/>
      <c r="DD21" s="395"/>
      <c r="DE21" s="366"/>
      <c r="MM21" s="398"/>
    </row>
    <row r="22" spans="1:351" ht="17.25" x14ac:dyDescent="0.15">
      <c r="B22" s="367"/>
      <c r="MM22" s="398"/>
    </row>
    <row r="23" spans="1:351" ht="13.5" x14ac:dyDescent="0.15">
      <c r="B23" s="367"/>
    </row>
    <row r="24" spans="1:351" ht="13.5" x14ac:dyDescent="0.15">
      <c r="B24" s="367"/>
    </row>
    <row r="25" spans="1:351" ht="13.5" x14ac:dyDescent="0.15">
      <c r="B25" s="367"/>
    </row>
    <row r="26" spans="1:351" ht="13.5" x14ac:dyDescent="0.15">
      <c r="B26" s="367"/>
    </row>
    <row r="27" spans="1:351" ht="13.5" x14ac:dyDescent="0.15">
      <c r="B27" s="367"/>
    </row>
    <row r="28" spans="1:351" ht="13.5" x14ac:dyDescent="0.15">
      <c r="B28" s="367"/>
    </row>
    <row r="29" spans="1:351" ht="13.5" x14ac:dyDescent="0.15">
      <c r="B29" s="367"/>
    </row>
    <row r="30" spans="1:351" ht="13.5" x14ac:dyDescent="0.15">
      <c r="B30" s="367"/>
    </row>
    <row r="31" spans="1:351" ht="13.5" x14ac:dyDescent="0.15">
      <c r="B31" s="367"/>
    </row>
    <row r="32" spans="1:351" ht="13.5" x14ac:dyDescent="0.15">
      <c r="B32" s="367"/>
    </row>
    <row r="33" spans="2:109" ht="13.5" x14ac:dyDescent="0.15">
      <c r="B33" s="367"/>
    </row>
    <row r="34" spans="2:109" ht="13.5" x14ac:dyDescent="0.15">
      <c r="B34" s="367"/>
    </row>
    <row r="35" spans="2:109" ht="13.5" x14ac:dyDescent="0.15">
      <c r="B35" s="367"/>
    </row>
    <row r="36" spans="2:109" ht="13.5" x14ac:dyDescent="0.15">
      <c r="B36" s="367"/>
    </row>
    <row r="37" spans="2:109" ht="13.5" x14ac:dyDescent="0.15">
      <c r="B37" s="367"/>
    </row>
    <row r="38" spans="2:109" ht="13.5" x14ac:dyDescent="0.15">
      <c r="B38" s="367"/>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6"/>
    </row>
    <row r="41" spans="2:109" ht="17.25" x14ac:dyDescent="0.15">
      <c r="B41" s="397" t="s">
        <v>590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7"/>
      <c r="G42" s="383"/>
      <c r="I42" s="382"/>
      <c r="J42" s="382"/>
      <c r="K42" s="382"/>
      <c r="AM42" s="383"/>
      <c r="AN42" s="383" t="s">
        <v>586</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7"/>
      <c r="AN43" s="1286" t="s">
        <v>589</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5" x14ac:dyDescent="0.15">
      <c r="B44" s="36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5" x14ac:dyDescent="0.15">
      <c r="B45" s="36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5" x14ac:dyDescent="0.15">
      <c r="B46" s="36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5" x14ac:dyDescent="0.15">
      <c r="B47" s="36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5" x14ac:dyDescent="0.15">
      <c r="B48" s="367"/>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7"/>
      <c r="AN49" s="366" t="s">
        <v>584</v>
      </c>
    </row>
    <row r="50" spans="1:109" ht="13.5" x14ac:dyDescent="0.15">
      <c r="B50" s="367"/>
      <c r="G50" s="1273"/>
      <c r="H50" s="1273"/>
      <c r="I50" s="1273"/>
      <c r="J50" s="1273"/>
      <c r="K50" s="376"/>
      <c r="L50" s="376"/>
      <c r="M50" s="375"/>
      <c r="N50" s="37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76" t="s">
        <v>547</v>
      </c>
      <c r="BQ50" s="1276"/>
      <c r="BR50" s="1276"/>
      <c r="BS50" s="1276"/>
      <c r="BT50" s="1276"/>
      <c r="BU50" s="1276"/>
      <c r="BV50" s="1276"/>
      <c r="BW50" s="1276"/>
      <c r="BX50" s="1276" t="s">
        <v>548</v>
      </c>
      <c r="BY50" s="1276"/>
      <c r="BZ50" s="1276"/>
      <c r="CA50" s="1276"/>
      <c r="CB50" s="1276"/>
      <c r="CC50" s="1276"/>
      <c r="CD50" s="1276"/>
      <c r="CE50" s="1276"/>
      <c r="CF50" s="1276" t="s">
        <v>549</v>
      </c>
      <c r="CG50" s="1276"/>
      <c r="CH50" s="1276"/>
      <c r="CI50" s="1276"/>
      <c r="CJ50" s="1276"/>
      <c r="CK50" s="1276"/>
      <c r="CL50" s="1276"/>
      <c r="CM50" s="1276"/>
      <c r="CN50" s="1276" t="s">
        <v>550</v>
      </c>
      <c r="CO50" s="1276"/>
      <c r="CP50" s="1276"/>
      <c r="CQ50" s="1276"/>
      <c r="CR50" s="1276"/>
      <c r="CS50" s="1276"/>
      <c r="CT50" s="1276"/>
      <c r="CU50" s="1276"/>
      <c r="CV50" s="1276" t="s">
        <v>551</v>
      </c>
      <c r="CW50" s="1276"/>
      <c r="CX50" s="1276"/>
      <c r="CY50" s="1276"/>
      <c r="CZ50" s="1276"/>
      <c r="DA50" s="1276"/>
      <c r="DB50" s="1276"/>
      <c r="DC50" s="1276"/>
    </row>
    <row r="51" spans="1:109" ht="13.5" customHeight="1" x14ac:dyDescent="0.15">
      <c r="B51" s="367"/>
      <c r="G51" s="1285"/>
      <c r="H51" s="1285"/>
      <c r="I51" s="1295"/>
      <c r="J51" s="1295"/>
      <c r="K51" s="1278"/>
      <c r="L51" s="1278"/>
      <c r="M51" s="1278"/>
      <c r="N51" s="1278"/>
      <c r="AM51" s="374"/>
      <c r="AN51" s="1277" t="s">
        <v>583</v>
      </c>
      <c r="AO51" s="1277"/>
      <c r="AP51" s="1277"/>
      <c r="AQ51" s="1277"/>
      <c r="AR51" s="1277"/>
      <c r="AS51" s="1277"/>
      <c r="AT51" s="1277"/>
      <c r="AU51" s="1277"/>
      <c r="AV51" s="1277"/>
      <c r="AW51" s="1277"/>
      <c r="AX51" s="1277"/>
      <c r="AY51" s="1277"/>
      <c r="AZ51" s="1277"/>
      <c r="BA51" s="1277"/>
      <c r="BB51" s="1277" t="s">
        <v>581</v>
      </c>
      <c r="BC51" s="1277"/>
      <c r="BD51" s="1277"/>
      <c r="BE51" s="1277"/>
      <c r="BF51" s="1277"/>
      <c r="BG51" s="1277"/>
      <c r="BH51" s="1277"/>
      <c r="BI51" s="1277"/>
      <c r="BJ51" s="1277"/>
      <c r="BK51" s="1277"/>
      <c r="BL51" s="1277"/>
      <c r="BM51" s="1277"/>
      <c r="BN51" s="1277"/>
      <c r="BO51" s="1277"/>
      <c r="BP51" s="1281"/>
      <c r="BQ51" s="1275"/>
      <c r="BR51" s="1275"/>
      <c r="BS51" s="1275"/>
      <c r="BT51" s="1275"/>
      <c r="BU51" s="1275"/>
      <c r="BV51" s="1275"/>
      <c r="BW51" s="1275"/>
      <c r="BX51" s="1281"/>
      <c r="BY51" s="1275"/>
      <c r="BZ51" s="1275"/>
      <c r="CA51" s="1275"/>
      <c r="CB51" s="1275"/>
      <c r="CC51" s="1275"/>
      <c r="CD51" s="1275"/>
      <c r="CE51" s="1275"/>
      <c r="CF51" s="1275">
        <v>19.3</v>
      </c>
      <c r="CG51" s="1275"/>
      <c r="CH51" s="1275"/>
      <c r="CI51" s="1275"/>
      <c r="CJ51" s="1275"/>
      <c r="CK51" s="1275"/>
      <c r="CL51" s="1275"/>
      <c r="CM51" s="1275"/>
      <c r="CN51" s="1275"/>
      <c r="CO51" s="1275"/>
      <c r="CP51" s="1275"/>
      <c r="CQ51" s="1275"/>
      <c r="CR51" s="1275"/>
      <c r="CS51" s="1275"/>
      <c r="CT51" s="1275"/>
      <c r="CU51" s="1275"/>
      <c r="CV51" s="1281"/>
      <c r="CW51" s="1275"/>
      <c r="CX51" s="1275"/>
      <c r="CY51" s="1275"/>
      <c r="CZ51" s="1275"/>
      <c r="DA51" s="1275"/>
      <c r="DB51" s="1275"/>
      <c r="DC51" s="1275"/>
    </row>
    <row r="52" spans="1:109" ht="13.5" x14ac:dyDescent="0.15">
      <c r="B52" s="367"/>
      <c r="G52" s="1285"/>
      <c r="H52" s="1285"/>
      <c r="I52" s="1295"/>
      <c r="J52" s="1295"/>
      <c r="K52" s="1278"/>
      <c r="L52" s="1278"/>
      <c r="M52" s="1278"/>
      <c r="N52" s="1278"/>
      <c r="AM52" s="374"/>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2"/>
      <c r="B53" s="367"/>
      <c r="G53" s="1285"/>
      <c r="H53" s="1285"/>
      <c r="I53" s="1273"/>
      <c r="J53" s="1273"/>
      <c r="K53" s="1278"/>
      <c r="L53" s="1278"/>
      <c r="M53" s="1278"/>
      <c r="N53" s="1278"/>
      <c r="AM53" s="374"/>
      <c r="AN53" s="1277"/>
      <c r="AO53" s="1277"/>
      <c r="AP53" s="1277"/>
      <c r="AQ53" s="1277"/>
      <c r="AR53" s="1277"/>
      <c r="AS53" s="1277"/>
      <c r="AT53" s="1277"/>
      <c r="AU53" s="1277"/>
      <c r="AV53" s="1277"/>
      <c r="AW53" s="1277"/>
      <c r="AX53" s="1277"/>
      <c r="AY53" s="1277"/>
      <c r="AZ53" s="1277"/>
      <c r="BA53" s="1277"/>
      <c r="BB53" s="1277" t="s">
        <v>588</v>
      </c>
      <c r="BC53" s="1277"/>
      <c r="BD53" s="1277"/>
      <c r="BE53" s="1277"/>
      <c r="BF53" s="1277"/>
      <c r="BG53" s="1277"/>
      <c r="BH53" s="1277"/>
      <c r="BI53" s="1277"/>
      <c r="BJ53" s="1277"/>
      <c r="BK53" s="1277"/>
      <c r="BL53" s="1277"/>
      <c r="BM53" s="1277"/>
      <c r="BN53" s="1277"/>
      <c r="BO53" s="1277"/>
      <c r="BP53" s="1281"/>
      <c r="BQ53" s="1275"/>
      <c r="BR53" s="1275"/>
      <c r="BS53" s="1275"/>
      <c r="BT53" s="1275"/>
      <c r="BU53" s="1275"/>
      <c r="BV53" s="1275"/>
      <c r="BW53" s="1275"/>
      <c r="BX53" s="1281"/>
      <c r="BY53" s="1275"/>
      <c r="BZ53" s="1275"/>
      <c r="CA53" s="1275"/>
      <c r="CB53" s="1275"/>
      <c r="CC53" s="1275"/>
      <c r="CD53" s="1275"/>
      <c r="CE53" s="1275"/>
      <c r="CF53" s="1275">
        <v>59.9</v>
      </c>
      <c r="CG53" s="1275"/>
      <c r="CH53" s="1275"/>
      <c r="CI53" s="1275"/>
      <c r="CJ53" s="1275"/>
      <c r="CK53" s="1275"/>
      <c r="CL53" s="1275"/>
      <c r="CM53" s="1275"/>
      <c r="CN53" s="1275">
        <v>61.6</v>
      </c>
      <c r="CO53" s="1275"/>
      <c r="CP53" s="1275"/>
      <c r="CQ53" s="1275"/>
      <c r="CR53" s="1275"/>
      <c r="CS53" s="1275"/>
      <c r="CT53" s="1275"/>
      <c r="CU53" s="1275"/>
      <c r="CV53" s="1281"/>
      <c r="CW53" s="1275"/>
      <c r="CX53" s="1275"/>
      <c r="CY53" s="1275"/>
      <c r="CZ53" s="1275"/>
      <c r="DA53" s="1275"/>
      <c r="DB53" s="1275"/>
      <c r="DC53" s="1275"/>
    </row>
    <row r="54" spans="1:109" ht="13.5" x14ac:dyDescent="0.15">
      <c r="A54" s="382"/>
      <c r="B54" s="367"/>
      <c r="G54" s="1285"/>
      <c r="H54" s="1285"/>
      <c r="I54" s="1273"/>
      <c r="J54" s="1273"/>
      <c r="K54" s="1278"/>
      <c r="L54" s="1278"/>
      <c r="M54" s="1278"/>
      <c r="N54" s="1278"/>
      <c r="AM54" s="374"/>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2"/>
      <c r="B55" s="367"/>
      <c r="G55" s="1273"/>
      <c r="H55" s="1273"/>
      <c r="I55" s="1273"/>
      <c r="J55" s="1273"/>
      <c r="K55" s="1278"/>
      <c r="L55" s="1278"/>
      <c r="M55" s="1278"/>
      <c r="N55" s="1278"/>
      <c r="AN55" s="1276" t="s">
        <v>582</v>
      </c>
      <c r="AO55" s="1276"/>
      <c r="AP55" s="1276"/>
      <c r="AQ55" s="1276"/>
      <c r="AR55" s="1276"/>
      <c r="AS55" s="1276"/>
      <c r="AT55" s="1276"/>
      <c r="AU55" s="1276"/>
      <c r="AV55" s="1276"/>
      <c r="AW55" s="1276"/>
      <c r="AX55" s="1276"/>
      <c r="AY55" s="1276"/>
      <c r="AZ55" s="1276"/>
      <c r="BA55" s="1276"/>
      <c r="BB55" s="1277" t="s">
        <v>581</v>
      </c>
      <c r="BC55" s="1277"/>
      <c r="BD55" s="1277"/>
      <c r="BE55" s="1277"/>
      <c r="BF55" s="1277"/>
      <c r="BG55" s="1277"/>
      <c r="BH55" s="1277"/>
      <c r="BI55" s="1277"/>
      <c r="BJ55" s="1277"/>
      <c r="BK55" s="1277"/>
      <c r="BL55" s="1277"/>
      <c r="BM55" s="1277"/>
      <c r="BN55" s="1277"/>
      <c r="BO55" s="1277"/>
      <c r="BP55" s="1281"/>
      <c r="BQ55" s="1275"/>
      <c r="BR55" s="1275"/>
      <c r="BS55" s="1275"/>
      <c r="BT55" s="1275"/>
      <c r="BU55" s="1275"/>
      <c r="BV55" s="1275"/>
      <c r="BW55" s="1275"/>
      <c r="BX55" s="1281"/>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81"/>
      <c r="CW55" s="1275"/>
      <c r="CX55" s="1275"/>
      <c r="CY55" s="1275"/>
      <c r="CZ55" s="1275"/>
      <c r="DA55" s="1275"/>
      <c r="DB55" s="1275"/>
      <c r="DC55" s="1275"/>
    </row>
    <row r="56" spans="1:109" ht="13.5" x14ac:dyDescent="0.15">
      <c r="A56" s="382"/>
      <c r="B56" s="367"/>
      <c r="G56" s="1273"/>
      <c r="H56" s="1273"/>
      <c r="I56" s="1273"/>
      <c r="J56" s="1273"/>
      <c r="K56" s="1278"/>
      <c r="L56" s="1278"/>
      <c r="M56" s="1278"/>
      <c r="N56" s="1278"/>
      <c r="AN56" s="1276"/>
      <c r="AO56" s="1276"/>
      <c r="AP56" s="1276"/>
      <c r="AQ56" s="1276"/>
      <c r="AR56" s="1276"/>
      <c r="AS56" s="1276"/>
      <c r="AT56" s="1276"/>
      <c r="AU56" s="1276"/>
      <c r="AV56" s="1276"/>
      <c r="AW56" s="1276"/>
      <c r="AX56" s="1276"/>
      <c r="AY56" s="1276"/>
      <c r="AZ56" s="1276"/>
      <c r="BA56" s="1276"/>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5" x14ac:dyDescent="0.15">
      <c r="B57" s="388"/>
      <c r="G57" s="1273"/>
      <c r="H57" s="1273"/>
      <c r="I57" s="1279"/>
      <c r="J57" s="1279"/>
      <c r="K57" s="1278"/>
      <c r="L57" s="1278"/>
      <c r="M57" s="1278"/>
      <c r="N57" s="1278"/>
      <c r="AM57" s="366"/>
      <c r="AN57" s="1276"/>
      <c r="AO57" s="1276"/>
      <c r="AP57" s="1276"/>
      <c r="AQ57" s="1276"/>
      <c r="AR57" s="1276"/>
      <c r="AS57" s="1276"/>
      <c r="AT57" s="1276"/>
      <c r="AU57" s="1276"/>
      <c r="AV57" s="1276"/>
      <c r="AW57" s="1276"/>
      <c r="AX57" s="1276"/>
      <c r="AY57" s="1276"/>
      <c r="AZ57" s="1276"/>
      <c r="BA57" s="1276"/>
      <c r="BB57" s="1277" t="s">
        <v>588</v>
      </c>
      <c r="BC57" s="1277"/>
      <c r="BD57" s="1277"/>
      <c r="BE57" s="1277"/>
      <c r="BF57" s="1277"/>
      <c r="BG57" s="1277"/>
      <c r="BH57" s="1277"/>
      <c r="BI57" s="1277"/>
      <c r="BJ57" s="1277"/>
      <c r="BK57" s="1277"/>
      <c r="BL57" s="1277"/>
      <c r="BM57" s="1277"/>
      <c r="BN57" s="1277"/>
      <c r="BO57" s="1277"/>
      <c r="BP57" s="1281"/>
      <c r="BQ57" s="1275"/>
      <c r="BR57" s="1275"/>
      <c r="BS57" s="1275"/>
      <c r="BT57" s="1275"/>
      <c r="BU57" s="1275"/>
      <c r="BV57" s="1275"/>
      <c r="BW57" s="1275"/>
      <c r="BX57" s="1281"/>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81"/>
      <c r="CW57" s="1275"/>
      <c r="CX57" s="1275"/>
      <c r="CY57" s="1275"/>
      <c r="CZ57" s="1275"/>
      <c r="DA57" s="1275"/>
      <c r="DB57" s="1275"/>
      <c r="DC57" s="1275"/>
      <c r="DD57" s="393"/>
      <c r="DE57" s="388"/>
    </row>
    <row r="58" spans="1:109" s="382" customFormat="1" ht="13.5" x14ac:dyDescent="0.15">
      <c r="A58" s="366"/>
      <c r="B58" s="388"/>
      <c r="G58" s="1273"/>
      <c r="H58" s="1273"/>
      <c r="I58" s="1279"/>
      <c r="J58" s="1279"/>
      <c r="K58" s="1278"/>
      <c r="L58" s="1278"/>
      <c r="M58" s="1278"/>
      <c r="N58" s="1278"/>
      <c r="AM58" s="366"/>
      <c r="AN58" s="1276"/>
      <c r="AO58" s="1276"/>
      <c r="AP58" s="1276"/>
      <c r="AQ58" s="1276"/>
      <c r="AR58" s="1276"/>
      <c r="AS58" s="1276"/>
      <c r="AT58" s="1276"/>
      <c r="AU58" s="1276"/>
      <c r="AV58" s="1276"/>
      <c r="AW58" s="1276"/>
      <c r="AX58" s="1276"/>
      <c r="AY58" s="1276"/>
      <c r="AZ58" s="1276"/>
      <c r="BA58" s="1276"/>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3"/>
      <c r="DE58" s="388"/>
    </row>
    <row r="59" spans="1:109" s="382" customFormat="1" ht="13.5" x14ac:dyDescent="0.15">
      <c r="A59" s="366"/>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6"/>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6"/>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6"/>
    </row>
    <row r="63" spans="1:109" ht="17.25" x14ac:dyDescent="0.15">
      <c r="B63" s="386" t="s">
        <v>587</v>
      </c>
    </row>
    <row r="64" spans="1:109" ht="13.5" x14ac:dyDescent="0.15">
      <c r="B64" s="367"/>
      <c r="G64" s="383"/>
      <c r="I64" s="385"/>
      <c r="J64" s="385"/>
      <c r="K64" s="385"/>
      <c r="L64" s="385"/>
      <c r="M64" s="385"/>
      <c r="N64" s="384"/>
      <c r="AM64" s="383"/>
      <c r="AN64" s="383" t="s">
        <v>586</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7"/>
      <c r="AN65" s="1286" t="s">
        <v>585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5" x14ac:dyDescent="0.15">
      <c r="B66" s="36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5" x14ac:dyDescent="0.15">
      <c r="B67" s="36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5" x14ac:dyDescent="0.15">
      <c r="B68" s="36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5" x14ac:dyDescent="0.15">
      <c r="B69" s="36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5" x14ac:dyDescent="0.15">
      <c r="B70" s="367"/>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7"/>
      <c r="G71" s="377"/>
      <c r="I71" s="380"/>
      <c r="J71" s="379"/>
      <c r="K71" s="379"/>
      <c r="L71" s="378"/>
      <c r="M71" s="379"/>
      <c r="N71" s="378"/>
      <c r="AM71" s="377"/>
      <c r="AN71" s="366" t="s">
        <v>584</v>
      </c>
    </row>
    <row r="72" spans="2:107" ht="13.5" x14ac:dyDescent="0.15">
      <c r="B72" s="367"/>
      <c r="G72" s="1273"/>
      <c r="H72" s="1273"/>
      <c r="I72" s="1273"/>
      <c r="J72" s="1273"/>
      <c r="K72" s="376"/>
      <c r="L72" s="376"/>
      <c r="M72" s="375"/>
      <c r="N72" s="37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76" t="s">
        <v>547</v>
      </c>
      <c r="BQ72" s="1276"/>
      <c r="BR72" s="1276"/>
      <c r="BS72" s="1276"/>
      <c r="BT72" s="1276"/>
      <c r="BU72" s="1276"/>
      <c r="BV72" s="1276"/>
      <c r="BW72" s="1276"/>
      <c r="BX72" s="1276" t="s">
        <v>548</v>
      </c>
      <c r="BY72" s="1276"/>
      <c r="BZ72" s="1276"/>
      <c r="CA72" s="1276"/>
      <c r="CB72" s="1276"/>
      <c r="CC72" s="1276"/>
      <c r="CD72" s="1276"/>
      <c r="CE72" s="1276"/>
      <c r="CF72" s="1276" t="s">
        <v>549</v>
      </c>
      <c r="CG72" s="1276"/>
      <c r="CH72" s="1276"/>
      <c r="CI72" s="1276"/>
      <c r="CJ72" s="1276"/>
      <c r="CK72" s="1276"/>
      <c r="CL72" s="1276"/>
      <c r="CM72" s="1276"/>
      <c r="CN72" s="1276" t="s">
        <v>550</v>
      </c>
      <c r="CO72" s="1276"/>
      <c r="CP72" s="1276"/>
      <c r="CQ72" s="1276"/>
      <c r="CR72" s="1276"/>
      <c r="CS72" s="1276"/>
      <c r="CT72" s="1276"/>
      <c r="CU72" s="1276"/>
      <c r="CV72" s="1276" t="s">
        <v>551</v>
      </c>
      <c r="CW72" s="1276"/>
      <c r="CX72" s="1276"/>
      <c r="CY72" s="1276"/>
      <c r="CZ72" s="1276"/>
      <c r="DA72" s="1276"/>
      <c r="DB72" s="1276"/>
      <c r="DC72" s="1276"/>
    </row>
    <row r="73" spans="2:107" ht="13.5" x14ac:dyDescent="0.15">
      <c r="B73" s="367"/>
      <c r="G73" s="1285"/>
      <c r="H73" s="1285"/>
      <c r="I73" s="1285"/>
      <c r="J73" s="1285"/>
      <c r="K73" s="1274"/>
      <c r="L73" s="1274"/>
      <c r="M73" s="1274"/>
      <c r="N73" s="1274"/>
      <c r="AM73" s="374"/>
      <c r="AN73" s="1277" t="s">
        <v>583</v>
      </c>
      <c r="AO73" s="1277"/>
      <c r="AP73" s="1277"/>
      <c r="AQ73" s="1277"/>
      <c r="AR73" s="1277"/>
      <c r="AS73" s="1277"/>
      <c r="AT73" s="1277"/>
      <c r="AU73" s="1277"/>
      <c r="AV73" s="1277"/>
      <c r="AW73" s="1277"/>
      <c r="AX73" s="1277"/>
      <c r="AY73" s="1277"/>
      <c r="AZ73" s="1277"/>
      <c r="BA73" s="1277"/>
      <c r="BB73" s="1277" t="s">
        <v>581</v>
      </c>
      <c r="BC73" s="1277"/>
      <c r="BD73" s="1277"/>
      <c r="BE73" s="1277"/>
      <c r="BF73" s="1277"/>
      <c r="BG73" s="1277"/>
      <c r="BH73" s="1277"/>
      <c r="BI73" s="1277"/>
      <c r="BJ73" s="1277"/>
      <c r="BK73" s="1277"/>
      <c r="BL73" s="1277"/>
      <c r="BM73" s="1277"/>
      <c r="BN73" s="1277"/>
      <c r="BO73" s="1277"/>
      <c r="BP73" s="1275">
        <v>21.8</v>
      </c>
      <c r="BQ73" s="1275"/>
      <c r="BR73" s="1275"/>
      <c r="BS73" s="1275"/>
      <c r="BT73" s="1275"/>
      <c r="BU73" s="1275"/>
      <c r="BV73" s="1275"/>
      <c r="BW73" s="1275"/>
      <c r="BX73" s="1275">
        <v>12</v>
      </c>
      <c r="BY73" s="1275"/>
      <c r="BZ73" s="1275"/>
      <c r="CA73" s="1275"/>
      <c r="CB73" s="1275"/>
      <c r="CC73" s="1275"/>
      <c r="CD73" s="1275"/>
      <c r="CE73" s="1275"/>
      <c r="CF73" s="1275">
        <v>19.3</v>
      </c>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7"/>
      <c r="G74" s="1285"/>
      <c r="H74" s="1285"/>
      <c r="I74" s="1285"/>
      <c r="J74" s="1285"/>
      <c r="K74" s="1274"/>
      <c r="L74" s="1274"/>
      <c r="M74" s="1274"/>
      <c r="N74" s="1274"/>
      <c r="AM74" s="374"/>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7"/>
      <c r="G75" s="1285"/>
      <c r="H75" s="1285"/>
      <c r="I75" s="1273"/>
      <c r="J75" s="1273"/>
      <c r="K75" s="1278"/>
      <c r="L75" s="1278"/>
      <c r="M75" s="1278"/>
      <c r="N75" s="1278"/>
      <c r="AM75" s="374"/>
      <c r="AN75" s="1277"/>
      <c r="AO75" s="1277"/>
      <c r="AP75" s="1277"/>
      <c r="AQ75" s="1277"/>
      <c r="AR75" s="1277"/>
      <c r="AS75" s="1277"/>
      <c r="AT75" s="1277"/>
      <c r="AU75" s="1277"/>
      <c r="AV75" s="1277"/>
      <c r="AW75" s="1277"/>
      <c r="AX75" s="1277"/>
      <c r="AY75" s="1277"/>
      <c r="AZ75" s="1277"/>
      <c r="BA75" s="1277"/>
      <c r="BB75" s="1277" t="s">
        <v>580</v>
      </c>
      <c r="BC75" s="1277"/>
      <c r="BD75" s="1277"/>
      <c r="BE75" s="1277"/>
      <c r="BF75" s="1277"/>
      <c r="BG75" s="1277"/>
      <c r="BH75" s="1277"/>
      <c r="BI75" s="1277"/>
      <c r="BJ75" s="1277"/>
      <c r="BK75" s="1277"/>
      <c r="BL75" s="1277"/>
      <c r="BM75" s="1277"/>
      <c r="BN75" s="1277"/>
      <c r="BO75" s="1277"/>
      <c r="BP75" s="1275">
        <v>13.3</v>
      </c>
      <c r="BQ75" s="1275"/>
      <c r="BR75" s="1275"/>
      <c r="BS75" s="1275"/>
      <c r="BT75" s="1275"/>
      <c r="BU75" s="1275"/>
      <c r="BV75" s="1275"/>
      <c r="BW75" s="1275"/>
      <c r="BX75" s="1275">
        <v>12.4</v>
      </c>
      <c r="BY75" s="1275"/>
      <c r="BZ75" s="1275"/>
      <c r="CA75" s="1275"/>
      <c r="CB75" s="1275"/>
      <c r="CC75" s="1275"/>
      <c r="CD75" s="1275"/>
      <c r="CE75" s="1275"/>
      <c r="CF75" s="1275">
        <v>11.5</v>
      </c>
      <c r="CG75" s="1275"/>
      <c r="CH75" s="1275"/>
      <c r="CI75" s="1275"/>
      <c r="CJ75" s="1275"/>
      <c r="CK75" s="1275"/>
      <c r="CL75" s="1275"/>
      <c r="CM75" s="1275"/>
      <c r="CN75" s="1275">
        <v>10.5</v>
      </c>
      <c r="CO75" s="1275"/>
      <c r="CP75" s="1275"/>
      <c r="CQ75" s="1275"/>
      <c r="CR75" s="1275"/>
      <c r="CS75" s="1275"/>
      <c r="CT75" s="1275"/>
      <c r="CU75" s="1275"/>
      <c r="CV75" s="1275">
        <v>10</v>
      </c>
      <c r="CW75" s="1275"/>
      <c r="CX75" s="1275"/>
      <c r="CY75" s="1275"/>
      <c r="CZ75" s="1275"/>
      <c r="DA75" s="1275"/>
      <c r="DB75" s="1275"/>
      <c r="DC75" s="1275"/>
    </row>
    <row r="76" spans="2:107" ht="13.5" x14ac:dyDescent="0.15">
      <c r="B76" s="367"/>
      <c r="G76" s="1285"/>
      <c r="H76" s="1285"/>
      <c r="I76" s="1273"/>
      <c r="J76" s="1273"/>
      <c r="K76" s="1278"/>
      <c r="L76" s="1278"/>
      <c r="M76" s="1278"/>
      <c r="N76" s="1278"/>
      <c r="AM76" s="374"/>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7"/>
      <c r="G77" s="1273"/>
      <c r="H77" s="1273"/>
      <c r="I77" s="1273"/>
      <c r="J77" s="1273"/>
      <c r="K77" s="1274"/>
      <c r="L77" s="1274"/>
      <c r="M77" s="1274"/>
      <c r="N77" s="1274"/>
      <c r="AN77" s="1276" t="s">
        <v>582</v>
      </c>
      <c r="AO77" s="1276"/>
      <c r="AP77" s="1276"/>
      <c r="AQ77" s="1276"/>
      <c r="AR77" s="1276"/>
      <c r="AS77" s="1276"/>
      <c r="AT77" s="1276"/>
      <c r="AU77" s="1276"/>
      <c r="AV77" s="1276"/>
      <c r="AW77" s="1276"/>
      <c r="AX77" s="1276"/>
      <c r="AY77" s="1276"/>
      <c r="AZ77" s="1276"/>
      <c r="BA77" s="1276"/>
      <c r="BB77" s="1277" t="s">
        <v>581</v>
      </c>
      <c r="BC77" s="1277"/>
      <c r="BD77" s="1277"/>
      <c r="BE77" s="1277"/>
      <c r="BF77" s="1277"/>
      <c r="BG77" s="1277"/>
      <c r="BH77" s="1277"/>
      <c r="BI77" s="1277"/>
      <c r="BJ77" s="1277"/>
      <c r="BK77" s="1277"/>
      <c r="BL77" s="1277"/>
      <c r="BM77" s="1277"/>
      <c r="BN77" s="1277"/>
      <c r="BO77" s="1277"/>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ht="13.5" x14ac:dyDescent="0.15">
      <c r="B78" s="367"/>
      <c r="G78" s="1273"/>
      <c r="H78" s="1273"/>
      <c r="I78" s="1273"/>
      <c r="J78" s="1273"/>
      <c r="K78" s="1274"/>
      <c r="L78" s="1274"/>
      <c r="M78" s="1274"/>
      <c r="N78" s="1274"/>
      <c r="AN78" s="1276"/>
      <c r="AO78" s="1276"/>
      <c r="AP78" s="1276"/>
      <c r="AQ78" s="1276"/>
      <c r="AR78" s="1276"/>
      <c r="AS78" s="1276"/>
      <c r="AT78" s="1276"/>
      <c r="AU78" s="1276"/>
      <c r="AV78" s="1276"/>
      <c r="AW78" s="1276"/>
      <c r="AX78" s="1276"/>
      <c r="AY78" s="1276"/>
      <c r="AZ78" s="1276"/>
      <c r="BA78" s="1276"/>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7"/>
      <c r="G79" s="1273"/>
      <c r="H79" s="1273"/>
      <c r="I79" s="1279"/>
      <c r="J79" s="1279"/>
      <c r="K79" s="1280"/>
      <c r="L79" s="1280"/>
      <c r="M79" s="1280"/>
      <c r="N79" s="1280"/>
      <c r="AN79" s="1276"/>
      <c r="AO79" s="1276"/>
      <c r="AP79" s="1276"/>
      <c r="AQ79" s="1276"/>
      <c r="AR79" s="1276"/>
      <c r="AS79" s="1276"/>
      <c r="AT79" s="1276"/>
      <c r="AU79" s="1276"/>
      <c r="AV79" s="1276"/>
      <c r="AW79" s="1276"/>
      <c r="AX79" s="1276"/>
      <c r="AY79" s="1276"/>
      <c r="AZ79" s="1276"/>
      <c r="BA79" s="1276"/>
      <c r="BB79" s="1277" t="s">
        <v>580</v>
      </c>
      <c r="BC79" s="1277"/>
      <c r="BD79" s="1277"/>
      <c r="BE79" s="1277"/>
      <c r="BF79" s="1277"/>
      <c r="BG79" s="1277"/>
      <c r="BH79" s="1277"/>
      <c r="BI79" s="1277"/>
      <c r="BJ79" s="1277"/>
      <c r="BK79" s="1277"/>
      <c r="BL79" s="1277"/>
      <c r="BM79" s="1277"/>
      <c r="BN79" s="1277"/>
      <c r="BO79" s="1277"/>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ht="13.5" x14ac:dyDescent="0.15">
      <c r="B80" s="367"/>
      <c r="G80" s="1273"/>
      <c r="H80" s="1273"/>
      <c r="I80" s="1279"/>
      <c r="J80" s="1279"/>
      <c r="K80" s="1280"/>
      <c r="L80" s="1280"/>
      <c r="M80" s="1280"/>
      <c r="N80" s="1280"/>
      <c r="AN80" s="1276"/>
      <c r="AO80" s="1276"/>
      <c r="AP80" s="1276"/>
      <c r="AQ80" s="1276"/>
      <c r="AR80" s="1276"/>
      <c r="AS80" s="1276"/>
      <c r="AT80" s="1276"/>
      <c r="AU80" s="1276"/>
      <c r="AV80" s="1276"/>
      <c r="AW80" s="1276"/>
      <c r="AX80" s="1276"/>
      <c r="AY80" s="1276"/>
      <c r="AZ80" s="1276"/>
      <c r="BA80" s="1276"/>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7"/>
    </row>
    <row r="82" spans="2:109" ht="17.25" x14ac:dyDescent="0.15">
      <c r="B82" s="367"/>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6"/>
      <c r="DE84" s="366"/>
    </row>
    <row r="85" spans="2:109" ht="13.5" x14ac:dyDescent="0.15">
      <c r="DD85" s="366"/>
      <c r="DE85" s="366"/>
    </row>
    <row r="86" spans="2:109" ht="13.5" hidden="1" x14ac:dyDescent="0.15">
      <c r="DD86" s="366"/>
      <c r="DE86" s="366"/>
    </row>
    <row r="87" spans="2:109" ht="13.5" hidden="1" x14ac:dyDescent="0.15">
      <c r="K87" s="369"/>
      <c r="AQ87" s="369"/>
      <c r="BC87" s="369"/>
      <c r="BO87" s="369"/>
      <c r="CA87" s="369"/>
      <c r="CM87" s="369"/>
      <c r="CY87" s="369"/>
      <c r="DD87" s="366"/>
      <c r="DE87" s="366"/>
    </row>
    <row r="88" spans="2:109" ht="13.5" hidden="1" x14ac:dyDescent="0.15">
      <c r="DD88" s="366"/>
      <c r="DE88" s="366"/>
    </row>
    <row r="89" spans="2:109" ht="13.5" hidden="1" x14ac:dyDescent="0.15">
      <c r="DD89" s="366"/>
      <c r="DE89" s="366"/>
    </row>
    <row r="90" spans="2:109" ht="13.5" hidden="1" x14ac:dyDescent="0.15">
      <c r="DD90" s="366"/>
      <c r="DE90" s="366"/>
    </row>
    <row r="91" spans="2:109" ht="13.5" hidden="1" x14ac:dyDescent="0.15">
      <c r="DD91" s="366"/>
      <c r="DE91" s="366"/>
    </row>
    <row r="92" spans="2:109" ht="13.5" hidden="1" customHeight="1" x14ac:dyDescent="0.15">
      <c r="DD92" s="366"/>
      <c r="DE92" s="366"/>
    </row>
    <row r="93" spans="2:109" ht="13.5" hidden="1" customHeight="1" x14ac:dyDescent="0.15">
      <c r="DD93" s="366"/>
      <c r="DE93" s="366"/>
    </row>
    <row r="94" spans="2:109" ht="13.5" hidden="1" customHeight="1" x14ac:dyDescent="0.15">
      <c r="DD94" s="366"/>
      <c r="DE94" s="366"/>
    </row>
    <row r="95" spans="2:109" ht="13.5" hidden="1" customHeight="1" x14ac:dyDescent="0.15">
      <c r="DD95" s="366"/>
      <c r="DE95" s="366"/>
    </row>
    <row r="96" spans="2:109" ht="13.5" hidden="1" customHeight="1" x14ac:dyDescent="0.15">
      <c r="DD96" s="366"/>
      <c r="DE96" s="366"/>
    </row>
    <row r="97" spans="108:109" ht="13.5" hidden="1" customHeight="1" x14ac:dyDescent="0.15">
      <c r="DD97" s="366"/>
      <c r="DE97" s="366"/>
    </row>
    <row r="98" spans="108:109" ht="13.5" hidden="1" customHeight="1" x14ac:dyDescent="0.15">
      <c r="DD98" s="366"/>
      <c r="DE98" s="366"/>
    </row>
    <row r="99" spans="108:109" ht="13.5" hidden="1" customHeight="1" x14ac:dyDescent="0.15">
      <c r="DD99" s="366"/>
      <c r="DE99" s="366"/>
    </row>
    <row r="100" spans="108:109" ht="13.5" hidden="1" customHeight="1" x14ac:dyDescent="0.15">
      <c r="DD100" s="366"/>
      <c r="DE100" s="366"/>
    </row>
    <row r="101" spans="108:109" ht="13.5" hidden="1" customHeight="1" x14ac:dyDescent="0.15">
      <c r="DD101" s="366"/>
      <c r="DE101" s="366"/>
    </row>
    <row r="102" spans="108:109" ht="13.5" hidden="1" customHeight="1" x14ac:dyDescent="0.15">
      <c r="DD102" s="366"/>
      <c r="DE102" s="366"/>
    </row>
    <row r="103" spans="108:109" ht="13.5" hidden="1" customHeight="1" x14ac:dyDescent="0.15">
      <c r="DD103" s="366"/>
      <c r="DE103" s="366"/>
    </row>
    <row r="104" spans="108:109" ht="13.5" hidden="1" customHeight="1" x14ac:dyDescent="0.15">
      <c r="DD104" s="366"/>
      <c r="DE104" s="366"/>
    </row>
    <row r="105" spans="108:109" ht="13.5" hidden="1" customHeight="1" x14ac:dyDescent="0.15">
      <c r="DD105" s="366"/>
      <c r="DE105" s="366"/>
    </row>
    <row r="106" spans="108:109" ht="13.5" hidden="1" customHeight="1" x14ac:dyDescent="0.15">
      <c r="DD106" s="366"/>
      <c r="DE106" s="366"/>
    </row>
    <row r="107" spans="108:109" ht="13.5" hidden="1" customHeight="1" x14ac:dyDescent="0.15">
      <c r="DD107" s="366"/>
      <c r="DE107" s="366"/>
    </row>
    <row r="108" spans="108:109" ht="13.5" hidden="1" customHeight="1" x14ac:dyDescent="0.15">
      <c r="DD108" s="366"/>
      <c r="DE108" s="366"/>
    </row>
    <row r="109" spans="108:109" ht="13.5" hidden="1" customHeight="1" x14ac:dyDescent="0.15">
      <c r="DD109" s="366"/>
      <c r="DE109" s="366"/>
    </row>
    <row r="110" spans="108:109" ht="13.5" hidden="1" customHeight="1" x14ac:dyDescent="0.15">
      <c r="DD110" s="366"/>
      <c r="DE110" s="366"/>
    </row>
    <row r="111" spans="108:109" ht="13.5" hidden="1" customHeight="1" x14ac:dyDescent="0.15">
      <c r="DD111" s="366"/>
      <c r="DE111" s="366"/>
    </row>
    <row r="112" spans="108:109" ht="13.5" hidden="1" customHeight="1" x14ac:dyDescent="0.15">
      <c r="DD112" s="366"/>
      <c r="DE112" s="366"/>
    </row>
    <row r="113" spans="108:109" ht="13.5" hidden="1" customHeight="1" x14ac:dyDescent="0.15">
      <c r="DD113" s="366"/>
      <c r="DE113" s="366"/>
    </row>
    <row r="114" spans="108:109" ht="13.5" hidden="1" customHeight="1" x14ac:dyDescent="0.15">
      <c r="DD114" s="366"/>
      <c r="DE114" s="366"/>
    </row>
    <row r="115" spans="108:109" ht="13.5" hidden="1" customHeight="1" x14ac:dyDescent="0.15">
      <c r="DD115" s="366"/>
      <c r="DE115" s="366"/>
    </row>
    <row r="116" spans="108:109" ht="13.5" hidden="1" customHeight="1" x14ac:dyDescent="0.15">
      <c r="DD116" s="366"/>
      <c r="DE116" s="366"/>
    </row>
    <row r="117" spans="108:109" ht="13.5" hidden="1" customHeight="1" x14ac:dyDescent="0.15">
      <c r="DD117" s="366"/>
      <c r="DE117" s="366"/>
    </row>
    <row r="118" spans="108:109" ht="13.5" hidden="1" customHeight="1" x14ac:dyDescent="0.15">
      <c r="DD118" s="366"/>
      <c r="DE118" s="366"/>
    </row>
    <row r="119" spans="108:109" ht="13.5" hidden="1" customHeight="1" x14ac:dyDescent="0.15">
      <c r="DD119" s="366"/>
      <c r="DE119" s="366"/>
    </row>
    <row r="120" spans="108:109" ht="13.5" hidden="1" customHeight="1" x14ac:dyDescent="0.15">
      <c r="DD120" s="366"/>
      <c r="DE120" s="366"/>
    </row>
    <row r="121" spans="108:109" ht="13.5" hidden="1" customHeight="1" x14ac:dyDescent="0.15">
      <c r="DD121" s="366"/>
      <c r="DE121" s="366"/>
    </row>
    <row r="122" spans="108:109" ht="13.5" hidden="1" customHeight="1" x14ac:dyDescent="0.15">
      <c r="DD122" s="366"/>
      <c r="DE122" s="366"/>
    </row>
    <row r="123" spans="108:109" ht="13.5" hidden="1" customHeight="1" x14ac:dyDescent="0.15">
      <c r="DD123" s="366"/>
      <c r="DE123" s="366"/>
    </row>
    <row r="124" spans="108:109" ht="13.5" hidden="1" customHeight="1" x14ac:dyDescent="0.15">
      <c r="DD124" s="366"/>
      <c r="DE124" s="366"/>
    </row>
    <row r="125" spans="108:109" ht="13.5" hidden="1" customHeight="1" x14ac:dyDescent="0.15">
      <c r="DD125" s="366"/>
      <c r="DE125" s="366"/>
    </row>
    <row r="126" spans="108:109" ht="13.5" hidden="1" customHeight="1" x14ac:dyDescent="0.15">
      <c r="DD126" s="366"/>
      <c r="DE126" s="366"/>
    </row>
    <row r="127" spans="108:109" ht="13.5" hidden="1" customHeight="1" x14ac:dyDescent="0.15">
      <c r="DD127" s="366"/>
      <c r="DE127" s="366"/>
    </row>
    <row r="128" spans="108:109" ht="13.5" hidden="1" customHeight="1" x14ac:dyDescent="0.15">
      <c r="DD128" s="366"/>
      <c r="DE128" s="366"/>
    </row>
    <row r="129" spans="108:109" ht="13.5" hidden="1" customHeight="1" x14ac:dyDescent="0.15">
      <c r="DD129" s="366"/>
      <c r="DE129" s="366"/>
    </row>
    <row r="130" spans="108:109" ht="13.5" hidden="1" customHeight="1" x14ac:dyDescent="0.15">
      <c r="DD130" s="366"/>
      <c r="DE130" s="366"/>
    </row>
    <row r="131" spans="108:109" ht="13.5" hidden="1" customHeight="1" x14ac:dyDescent="0.15">
      <c r="DD131" s="366"/>
      <c r="DE131" s="366"/>
    </row>
    <row r="132" spans="108:109" ht="13.5" hidden="1" customHeight="1" x14ac:dyDescent="0.15">
      <c r="DD132" s="366"/>
      <c r="DE132" s="366"/>
    </row>
    <row r="133" spans="108:109" ht="13.5" hidden="1" customHeight="1" x14ac:dyDescent="0.15">
      <c r="DD133" s="366"/>
      <c r="DE133" s="366"/>
    </row>
    <row r="134" spans="108:109" ht="13.5" hidden="1" customHeight="1" x14ac:dyDescent="0.15">
      <c r="DD134" s="366"/>
      <c r="DE134" s="366"/>
    </row>
    <row r="135" spans="108:109" ht="13.5" hidden="1" customHeight="1" x14ac:dyDescent="0.15">
      <c r="DD135" s="366"/>
      <c r="DE135" s="366"/>
    </row>
    <row r="136" spans="108:109" ht="13.5" hidden="1" customHeight="1" x14ac:dyDescent="0.15">
      <c r="DD136" s="366"/>
      <c r="DE136" s="366"/>
    </row>
    <row r="137" spans="108:109" ht="13.5" hidden="1" customHeight="1" x14ac:dyDescent="0.15">
      <c r="DD137" s="366"/>
      <c r="DE137" s="366"/>
    </row>
    <row r="138" spans="108:109" ht="13.5" hidden="1" customHeight="1" x14ac:dyDescent="0.15">
      <c r="DD138" s="366"/>
      <c r="DE138" s="366"/>
    </row>
    <row r="139" spans="108:109" ht="13.5" hidden="1" customHeight="1" x14ac:dyDescent="0.15">
      <c r="DD139" s="366"/>
      <c r="DE139" s="366"/>
    </row>
    <row r="140" spans="108:109" ht="13.5" hidden="1" customHeight="1" x14ac:dyDescent="0.15">
      <c r="DD140" s="366"/>
      <c r="DE140" s="366"/>
    </row>
    <row r="141" spans="108:109" ht="13.5" hidden="1" customHeight="1" x14ac:dyDescent="0.15">
      <c r="DD141" s="366"/>
      <c r="DE141" s="366"/>
    </row>
    <row r="142" spans="108:109" ht="13.5" hidden="1" customHeight="1" x14ac:dyDescent="0.15">
      <c r="DD142" s="366"/>
      <c r="DE142" s="366"/>
    </row>
    <row r="143" spans="108:109" ht="13.5" hidden="1" customHeight="1" x14ac:dyDescent="0.15">
      <c r="DD143" s="366"/>
      <c r="DE143" s="366"/>
    </row>
    <row r="144" spans="108:109" ht="13.5" hidden="1" customHeight="1" x14ac:dyDescent="0.15">
      <c r="DD144" s="366"/>
      <c r="DE144" s="366"/>
    </row>
    <row r="145" spans="108:109" ht="13.5" hidden="1" customHeight="1" x14ac:dyDescent="0.15">
      <c r="DD145" s="366"/>
      <c r="DE145" s="366"/>
    </row>
    <row r="146" spans="108:109" ht="13.5" hidden="1" customHeight="1" x14ac:dyDescent="0.15">
      <c r="DD146" s="366"/>
      <c r="DE146" s="366"/>
    </row>
    <row r="147" spans="108:109" ht="13.5" hidden="1" customHeight="1" x14ac:dyDescent="0.15">
      <c r="DD147" s="366"/>
      <c r="DE147" s="366"/>
    </row>
    <row r="148" spans="108:109" ht="13.5" hidden="1" customHeight="1" x14ac:dyDescent="0.15">
      <c r="DD148" s="366"/>
      <c r="DE148" s="366"/>
    </row>
    <row r="149" spans="108:109" ht="13.5" hidden="1" customHeight="1" x14ac:dyDescent="0.15">
      <c r="DD149" s="366"/>
      <c r="DE149" s="366"/>
    </row>
    <row r="150" spans="108:109" ht="13.5" hidden="1" customHeight="1" x14ac:dyDescent="0.15">
      <c r="DD150" s="366"/>
      <c r="DE150" s="366"/>
    </row>
    <row r="151" spans="108:109" ht="13.5" hidden="1" customHeight="1" x14ac:dyDescent="0.15">
      <c r="DD151" s="366"/>
      <c r="DE151" s="366"/>
    </row>
    <row r="152" spans="108:109" ht="13.5" hidden="1" customHeight="1" x14ac:dyDescent="0.15">
      <c r="DD152" s="366"/>
      <c r="DE152" s="366"/>
    </row>
    <row r="153" spans="108:109" ht="13.5" hidden="1" customHeight="1" x14ac:dyDescent="0.15">
      <c r="DD153" s="366"/>
      <c r="DE153" s="366"/>
    </row>
    <row r="154" spans="108:109" ht="13.5" hidden="1" customHeight="1" x14ac:dyDescent="0.15">
      <c r="DD154" s="366"/>
      <c r="DE154" s="366"/>
    </row>
    <row r="155" spans="108:109" ht="13.5" hidden="1" customHeight="1" x14ac:dyDescent="0.15">
      <c r="DD155" s="366"/>
      <c r="DE155" s="366"/>
    </row>
    <row r="156" spans="108:109" ht="13.5" hidden="1" customHeight="1" x14ac:dyDescent="0.15">
      <c r="DD156" s="366"/>
      <c r="DE156" s="366"/>
    </row>
    <row r="157" spans="108:109" ht="13.5" hidden="1" customHeight="1" x14ac:dyDescent="0.15">
      <c r="DD157" s="366"/>
      <c r="DE157" s="366"/>
    </row>
    <row r="158" spans="108:109" ht="13.5" hidden="1" customHeight="1" x14ac:dyDescent="0.15">
      <c r="DD158" s="366"/>
      <c r="DE158" s="366"/>
    </row>
    <row r="159" spans="108:109" ht="13.5" hidden="1" customHeight="1" x14ac:dyDescent="0.15">
      <c r="DD159" s="366"/>
      <c r="DE159" s="366"/>
    </row>
    <row r="160" spans="108:109" ht="13.5" hidden="1" customHeight="1" x14ac:dyDescent="0.15">
      <c r="DD160" s="366"/>
      <c r="DE160" s="3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jJiKiolnEOi/8tsC6EAP59ByNkgyeb7hrI7NrlAKWqV8AaZljXB2mMcRJHS4Q1Ufxyymt7P2IYyXVSDVHVEdQ==" saltValue="7hhS48uRU1y5eWjLxF/Jm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y0w5wwu8YiqzpljNI0JH2ooJw+MBpGotWFQOWeh56GFuwNvSjdTUFtJxcp94w/OAceNDOM6dfyrjrz+eBSbmg==" saltValue="xs5FYYQ9KJ9Pl75/982A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ZjLAm82EyE66gtZgNLvZHeo8fOfqqm5s/grcQ3h0ZS+mAV2lM6OVWW/s3eeY3e46b1n1g9ang2qrhQU7gD1uA==" saltValue="apweDUeZsIE65LmnVik3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544</v>
      </c>
      <c r="G2" s="134"/>
      <c r="H2" s="135"/>
    </row>
    <row r="3" spans="1:8" x14ac:dyDescent="0.15">
      <c r="A3" s="131" t="s">
        <v>537</v>
      </c>
      <c r="B3" s="136"/>
      <c r="C3" s="137"/>
      <c r="D3" s="138">
        <v>47736</v>
      </c>
      <c r="E3" s="139"/>
      <c r="F3" s="140">
        <v>136577</v>
      </c>
      <c r="G3" s="141"/>
      <c r="H3" s="142"/>
    </row>
    <row r="4" spans="1:8" x14ac:dyDescent="0.15">
      <c r="A4" s="143"/>
      <c r="B4" s="144"/>
      <c r="C4" s="145"/>
      <c r="D4" s="146">
        <v>24676</v>
      </c>
      <c r="E4" s="147"/>
      <c r="F4" s="148">
        <v>59645</v>
      </c>
      <c r="G4" s="149"/>
      <c r="H4" s="150"/>
    </row>
    <row r="5" spans="1:8" x14ac:dyDescent="0.15">
      <c r="A5" s="131" t="s">
        <v>539</v>
      </c>
      <c r="B5" s="136"/>
      <c r="C5" s="137"/>
      <c r="D5" s="138">
        <v>60011</v>
      </c>
      <c r="E5" s="139"/>
      <c r="F5" s="140">
        <v>132212</v>
      </c>
      <c r="G5" s="141"/>
      <c r="H5" s="142"/>
    </row>
    <row r="6" spans="1:8" x14ac:dyDescent="0.15">
      <c r="A6" s="143"/>
      <c r="B6" s="144"/>
      <c r="C6" s="145"/>
      <c r="D6" s="146">
        <v>32480</v>
      </c>
      <c r="E6" s="147"/>
      <c r="F6" s="148">
        <v>67114</v>
      </c>
      <c r="G6" s="149"/>
      <c r="H6" s="150"/>
    </row>
    <row r="7" spans="1:8" x14ac:dyDescent="0.15">
      <c r="A7" s="131" t="s">
        <v>540</v>
      </c>
      <c r="B7" s="136"/>
      <c r="C7" s="137"/>
      <c r="D7" s="138">
        <v>73930</v>
      </c>
      <c r="E7" s="139"/>
      <c r="F7" s="140">
        <v>93741</v>
      </c>
      <c r="G7" s="141"/>
      <c r="H7" s="142"/>
    </row>
    <row r="8" spans="1:8" x14ac:dyDescent="0.15">
      <c r="A8" s="143"/>
      <c r="B8" s="144"/>
      <c r="C8" s="145"/>
      <c r="D8" s="146">
        <v>34445</v>
      </c>
      <c r="E8" s="147"/>
      <c r="F8" s="148">
        <v>46285</v>
      </c>
      <c r="G8" s="149"/>
      <c r="H8" s="150"/>
    </row>
    <row r="9" spans="1:8" x14ac:dyDescent="0.15">
      <c r="A9" s="131" t="s">
        <v>541</v>
      </c>
      <c r="B9" s="136"/>
      <c r="C9" s="137"/>
      <c r="D9" s="138">
        <v>65353</v>
      </c>
      <c r="E9" s="139"/>
      <c r="F9" s="140">
        <v>107537</v>
      </c>
      <c r="G9" s="141"/>
      <c r="H9" s="142"/>
    </row>
    <row r="10" spans="1:8" x14ac:dyDescent="0.15">
      <c r="A10" s="143"/>
      <c r="B10" s="144"/>
      <c r="C10" s="145"/>
      <c r="D10" s="146">
        <v>25304</v>
      </c>
      <c r="E10" s="147"/>
      <c r="F10" s="148">
        <v>57923</v>
      </c>
      <c r="G10" s="149"/>
      <c r="H10" s="150"/>
    </row>
    <row r="11" spans="1:8" x14ac:dyDescent="0.15">
      <c r="A11" s="131" t="s">
        <v>542</v>
      </c>
      <c r="B11" s="136"/>
      <c r="C11" s="137"/>
      <c r="D11" s="138">
        <v>49295</v>
      </c>
      <c r="E11" s="139"/>
      <c r="F11" s="140">
        <v>113913</v>
      </c>
      <c r="G11" s="141"/>
      <c r="H11" s="142"/>
    </row>
    <row r="12" spans="1:8" x14ac:dyDescent="0.15">
      <c r="A12" s="143"/>
      <c r="B12" s="144"/>
      <c r="C12" s="151"/>
      <c r="D12" s="146">
        <v>32413</v>
      </c>
      <c r="E12" s="147"/>
      <c r="F12" s="148">
        <v>53160</v>
      </c>
      <c r="G12" s="149"/>
      <c r="H12" s="150"/>
    </row>
    <row r="13" spans="1:8" x14ac:dyDescent="0.15">
      <c r="A13" s="131"/>
      <c r="B13" s="136"/>
      <c r="C13" s="152"/>
      <c r="D13" s="153">
        <v>59265</v>
      </c>
      <c r="E13" s="154"/>
      <c r="F13" s="155">
        <v>116796</v>
      </c>
      <c r="G13" s="156"/>
      <c r="H13" s="142"/>
    </row>
    <row r="14" spans="1:8" x14ac:dyDescent="0.15">
      <c r="A14" s="143"/>
      <c r="B14" s="144"/>
      <c r="C14" s="145"/>
      <c r="D14" s="146">
        <v>29864</v>
      </c>
      <c r="E14" s="147"/>
      <c r="F14" s="148">
        <v>56825</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7.3</v>
      </c>
      <c r="C19" s="157">
        <f>ROUND(VALUE(SUBSTITUTE(実質収支比率等に係る経年分析!G$48,"▲","-")),2)</f>
        <v>5.2</v>
      </c>
      <c r="D19" s="157">
        <f>ROUND(VALUE(SUBSTITUTE(実質収支比率等に係る経年分析!H$48,"▲","-")),2)</f>
        <v>9.2899999999999991</v>
      </c>
      <c r="E19" s="157">
        <f>ROUND(VALUE(SUBSTITUTE(実質収支比率等に係る経年分析!I$48,"▲","-")),2)</f>
        <v>4.71</v>
      </c>
      <c r="F19" s="157">
        <f>ROUND(VALUE(SUBSTITUTE(実質収支比率等に係る経年分析!J$48,"▲","-")),2)</f>
        <v>4.62</v>
      </c>
    </row>
    <row r="20" spans="1:11" x14ac:dyDescent="0.15">
      <c r="A20" s="157" t="s">
        <v>49</v>
      </c>
      <c r="B20" s="157">
        <f>ROUND(VALUE(SUBSTITUTE(実質収支比率等に係る経年分析!F$47,"▲","-")),2)</f>
        <v>18.47</v>
      </c>
      <c r="C20" s="157">
        <f>ROUND(VALUE(SUBSTITUTE(実質収支比率等に係る経年分析!G$47,"▲","-")),2)</f>
        <v>23.21</v>
      </c>
      <c r="D20" s="157">
        <f>ROUND(VALUE(SUBSTITUTE(実質収支比率等に係る経年分析!H$47,"▲","-")),2)</f>
        <v>25.62</v>
      </c>
      <c r="E20" s="157">
        <f>ROUND(VALUE(SUBSTITUTE(実質収支比率等に係る経年分析!I$47,"▲","-")),2)</f>
        <v>24.04</v>
      </c>
      <c r="F20" s="157">
        <f>ROUND(VALUE(SUBSTITUTE(実質収支比率等に係る経年分析!J$47,"▲","-")),2)</f>
        <v>21.05</v>
      </c>
    </row>
    <row r="21" spans="1:11" x14ac:dyDescent="0.15">
      <c r="A21" s="157" t="s">
        <v>50</v>
      </c>
      <c r="B21" s="157">
        <f>IF(ISNUMBER(VALUE(SUBSTITUTE(実質収支比率等に係る経年分析!F$49,"▲","-"))),ROUND(VALUE(SUBSTITUTE(実質収支比率等に係る経年分析!F$49,"▲","-")),2),NA())</f>
        <v>5.77</v>
      </c>
      <c r="C21" s="157">
        <f>IF(ISNUMBER(VALUE(SUBSTITUTE(実質収支比率等に係る経年分析!G$49,"▲","-"))),ROUND(VALUE(SUBSTITUTE(実質収支比率等に係る経年分析!G$49,"▲","-")),2),NA())</f>
        <v>-2.1800000000000002</v>
      </c>
      <c r="D21" s="157">
        <f>IF(ISNUMBER(VALUE(SUBSTITUTE(実質収支比率等に係る経年分析!H$49,"▲","-"))),ROUND(VALUE(SUBSTITUTE(実質収支比率等に係る経年分析!H$49,"▲","-")),2),NA())</f>
        <v>4.2</v>
      </c>
      <c r="E21" s="157">
        <f>IF(ISNUMBER(VALUE(SUBSTITUTE(実質収支比率等に係る経年分析!I$49,"▲","-"))),ROUND(VALUE(SUBSTITUTE(実質収支比率等に係る経年分析!I$49,"▲","-")),2),NA())</f>
        <v>-5.91</v>
      </c>
      <c r="F21" s="157">
        <f>IF(ISNUMBER(VALUE(SUBSTITUTE(実質収支比率等に係る経年分析!J$49,"▲","-"))),ROUND(VALUE(SUBSTITUTE(実質収支比率等に係る経年分析!J$49,"▲","-")),2),NA())</f>
        <v>-2.83</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#VALUE!</v>
      </c>
      <c r="C27" s="158" t="e">
        <f>IF(ROUND(VALUE(SUBSTITUTE(連結実質赤字比率に係る赤字・黒字の構成分析!F$43,"▲", "-")), 2) &gt;= 0, ABS(ROUND(VALUE(SUBSTITUTE(連結実質赤字比率に係る赤字・黒字の構成分析!F$43,"▲", "-")), 2)), NA())</f>
        <v>#VALUE!</v>
      </c>
      <c r="D27" s="158" t="e">
        <f>IF(ROUND(VALUE(SUBSTITUTE(連結実質赤字比率に係る赤字・黒字の構成分析!G$43,"▲", "-")), 2) &lt; 0, ABS(ROUND(VALUE(SUBSTITUTE(連結実質赤字比率に係る赤字・黒字の構成分析!G$43,"▲", "-")), 2)), NA())</f>
        <v>#VALUE!</v>
      </c>
      <c r="E27" s="158" t="e">
        <f>IF(ROUND(VALUE(SUBSTITUTE(連結実質赤字比率に係る赤字・黒字の構成分析!G$43,"▲", "-")), 2) &gt;= 0, ABS(ROUND(VALUE(SUBSTITUTE(連結実質赤字比率に係る赤字・黒字の構成分析!G$43,"▲", "-")), 2)), NA())</f>
        <v>#VALUE!</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0.26</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農業集落排水事業特別会計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下水道事業特別会計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国民健康保険診療所事業特別会計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0.73</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0.75</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v>
      </c>
    </row>
    <row r="32" spans="1:11" x14ac:dyDescent="0.15">
      <c r="A32" s="158" t="str">
        <f>IF(連結実質赤字比率に係る赤字・黒字の構成分析!C$38="",NA(),連結実質赤字比率に係る赤字・黒字の構成分析!C$38)</f>
        <v>霊園事業特別会計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v>
      </c>
    </row>
    <row r="33" spans="1:16" x14ac:dyDescent="0.15">
      <c r="A33" s="158" t="str">
        <f>IF(連結実質赤字比率に係る赤字・黒字の構成分析!C$37="",NA(),連結実質赤字比率に係る赤字・黒字の構成分析!C$37)</f>
        <v>後期高齢者医療特別会計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0.02</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0.02</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0.02</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v>
      </c>
    </row>
    <row r="34" spans="1:16" x14ac:dyDescent="0.15">
      <c r="A34" s="158" t="str">
        <f>IF(連結実質赤字比率に係る赤字・黒字の構成分析!C$36="",NA(),連結実質赤字比率に係る赤字・黒字の構成分析!C$36)</f>
        <v>国民健康保険事業特別会計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0.83</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0.15</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0.16</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0.53</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0.85</v>
      </c>
    </row>
    <row r="35" spans="1:16" x14ac:dyDescent="0.15">
      <c r="A35" s="158" t="str">
        <f>IF(連結実質赤字比率に係る赤字・黒字の構成分析!C$35="",NA(),連結実質赤字比率に係る赤字・黒字の構成分析!C$35)</f>
        <v>介護保険事業特別会計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0.49</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0.5</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0.02</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0.42</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v>
      </c>
    </row>
    <row r="36" spans="1:16" x14ac:dyDescent="0.15">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7.29</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5.2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9.2799999999999994</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4.71</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4.62</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534</v>
      </c>
      <c r="E42" s="159"/>
      <c r="F42" s="159"/>
      <c r="G42" s="159">
        <f>'実質公債費比率（分子）の構造'!L$52</f>
        <v>569</v>
      </c>
      <c r="H42" s="159"/>
      <c r="I42" s="159"/>
      <c r="J42" s="159">
        <f>'実質公債費比率（分子）の構造'!M$52</f>
        <v>561</v>
      </c>
      <c r="K42" s="159"/>
      <c r="L42" s="159"/>
      <c r="M42" s="159">
        <f>'実質公債費比率（分子）の構造'!N$52</f>
        <v>558</v>
      </c>
      <c r="N42" s="159"/>
      <c r="O42" s="159"/>
      <c r="P42" s="159">
        <f>'実質公債費比率（分子）の構造'!O$52</f>
        <v>557</v>
      </c>
    </row>
    <row r="43" spans="1:16" x14ac:dyDescent="0.15">
      <c r="A43" s="159" t="s">
        <v>58</v>
      </c>
      <c r="B43" s="159">
        <f>'実質公債費比率（分子）の構造'!K$51</f>
        <v>0</v>
      </c>
      <c r="C43" s="159"/>
      <c r="D43" s="159"/>
      <c r="E43" s="159">
        <f>'実質公債費比率（分子）の構造'!L$51</f>
        <v>0</v>
      </c>
      <c r="F43" s="159"/>
      <c r="G43" s="159"/>
      <c r="H43" s="159">
        <f>'実質公債費比率（分子）の構造'!M$51</f>
        <v>0</v>
      </c>
      <c r="I43" s="159"/>
      <c r="J43" s="159"/>
      <c r="K43" s="159">
        <f>'実質公債費比率（分子）の構造'!N$51</f>
        <v>0</v>
      </c>
      <c r="L43" s="159"/>
      <c r="M43" s="159"/>
      <c r="N43" s="159">
        <f>'実質公債費比率（分子）の構造'!O$51</f>
        <v>0</v>
      </c>
      <c r="O43" s="159"/>
      <c r="P43" s="159"/>
    </row>
    <row r="44" spans="1:16" x14ac:dyDescent="0.15">
      <c r="A44" s="159" t="s">
        <v>59</v>
      </c>
      <c r="B44" s="159">
        <f>'実質公債費比率（分子）の構造'!K$50</f>
        <v>0</v>
      </c>
      <c r="C44" s="159"/>
      <c r="D44" s="159"/>
      <c r="E44" s="159">
        <f>'実質公債費比率（分子）の構造'!L$50</f>
        <v>0</v>
      </c>
      <c r="F44" s="159"/>
      <c r="G44" s="159"/>
      <c r="H44" s="159">
        <f>'実質公債費比率（分子）の構造'!M$50</f>
        <v>0</v>
      </c>
      <c r="I44" s="159"/>
      <c r="J44" s="159"/>
      <c r="K44" s="159" t="str">
        <f>'実質公債費比率（分子）の構造'!N$50</f>
        <v>-</v>
      </c>
      <c r="L44" s="159"/>
      <c r="M44" s="159"/>
      <c r="N44" s="159" t="str">
        <f>'実質公債費比率（分子）の構造'!O$50</f>
        <v>-</v>
      </c>
      <c r="O44" s="159"/>
      <c r="P44" s="159"/>
    </row>
    <row r="45" spans="1:16" x14ac:dyDescent="0.15">
      <c r="A45" s="159" t="s">
        <v>60</v>
      </c>
      <c r="B45" s="159">
        <f>'実質公債費比率（分子）の構造'!K$49</f>
        <v>28</v>
      </c>
      <c r="C45" s="159"/>
      <c r="D45" s="159"/>
      <c r="E45" s="159">
        <f>'実質公債費比率（分子）の構造'!L$49</f>
        <v>28</v>
      </c>
      <c r="F45" s="159"/>
      <c r="G45" s="159"/>
      <c r="H45" s="159">
        <f>'実質公債費比率（分子）の構造'!M$49</f>
        <v>29</v>
      </c>
      <c r="I45" s="159"/>
      <c r="J45" s="159"/>
      <c r="K45" s="159">
        <f>'実質公債費比率（分子）の構造'!N$49</f>
        <v>26</v>
      </c>
      <c r="L45" s="159"/>
      <c r="M45" s="159"/>
      <c r="N45" s="159">
        <f>'実質公債費比率（分子）の構造'!O$49</f>
        <v>28</v>
      </c>
      <c r="O45" s="159"/>
      <c r="P45" s="159"/>
    </row>
    <row r="46" spans="1:16" x14ac:dyDescent="0.15">
      <c r="A46" s="159" t="s">
        <v>61</v>
      </c>
      <c r="B46" s="159">
        <f>'実質公債費比率（分子）の構造'!K$48</f>
        <v>339</v>
      </c>
      <c r="C46" s="159"/>
      <c r="D46" s="159"/>
      <c r="E46" s="159">
        <f>'実質公債費比率（分子）の構造'!L$48</f>
        <v>334</v>
      </c>
      <c r="F46" s="159"/>
      <c r="G46" s="159"/>
      <c r="H46" s="159">
        <f>'実質公債費比率（分子）の構造'!M$48</f>
        <v>335</v>
      </c>
      <c r="I46" s="159"/>
      <c r="J46" s="159"/>
      <c r="K46" s="159">
        <f>'実質公債費比率（分子）の構造'!N$48</f>
        <v>316</v>
      </c>
      <c r="L46" s="159"/>
      <c r="M46" s="159"/>
      <c r="N46" s="159">
        <f>'実質公債費比率（分子）の構造'!O$48</f>
        <v>317</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541</v>
      </c>
      <c r="C49" s="159"/>
      <c r="D49" s="159"/>
      <c r="E49" s="159">
        <f>'実質公債費比率（分子）の構造'!L$45</f>
        <v>536</v>
      </c>
      <c r="F49" s="159"/>
      <c r="G49" s="159"/>
      <c r="H49" s="159">
        <f>'実質公債費比率（分子）の構造'!M$45</f>
        <v>521</v>
      </c>
      <c r="I49" s="159"/>
      <c r="J49" s="159"/>
      <c r="K49" s="159">
        <f>'実質公債費比率（分子）の構造'!N$45</f>
        <v>507</v>
      </c>
      <c r="L49" s="159"/>
      <c r="M49" s="159"/>
      <c r="N49" s="159">
        <f>'実質公債費比率（分子）の構造'!O$45</f>
        <v>511</v>
      </c>
      <c r="O49" s="159"/>
      <c r="P49" s="159"/>
    </row>
    <row r="50" spans="1:16" x14ac:dyDescent="0.15">
      <c r="A50" s="159" t="s">
        <v>65</v>
      </c>
      <c r="B50" s="159" t="e">
        <f>NA()</f>
        <v>#N/A</v>
      </c>
      <c r="C50" s="159">
        <f>IF(ISNUMBER('実質公債費比率（分子）の構造'!K$53),'実質公債費比率（分子）の構造'!K$53,NA())</f>
        <v>374</v>
      </c>
      <c r="D50" s="159" t="e">
        <f>NA()</f>
        <v>#N/A</v>
      </c>
      <c r="E50" s="159" t="e">
        <f>NA()</f>
        <v>#N/A</v>
      </c>
      <c r="F50" s="159">
        <f>IF(ISNUMBER('実質公債費比率（分子）の構造'!L$53),'実質公債費比率（分子）の構造'!L$53,NA())</f>
        <v>329</v>
      </c>
      <c r="G50" s="159" t="e">
        <f>NA()</f>
        <v>#N/A</v>
      </c>
      <c r="H50" s="159" t="e">
        <f>NA()</f>
        <v>#N/A</v>
      </c>
      <c r="I50" s="159">
        <f>IF(ISNUMBER('実質公債費比率（分子）の構造'!M$53),'実質公債費比率（分子）の構造'!M$53,NA())</f>
        <v>324</v>
      </c>
      <c r="J50" s="159" t="e">
        <f>NA()</f>
        <v>#N/A</v>
      </c>
      <c r="K50" s="159" t="e">
        <f>NA()</f>
        <v>#N/A</v>
      </c>
      <c r="L50" s="159">
        <f>IF(ISNUMBER('実質公債費比率（分子）の構造'!N$53),'実質公債費比率（分子）の構造'!N$53,NA())</f>
        <v>291</v>
      </c>
      <c r="M50" s="159" t="e">
        <f>NA()</f>
        <v>#N/A</v>
      </c>
      <c r="N50" s="159" t="e">
        <f>NA()</f>
        <v>#N/A</v>
      </c>
      <c r="O50" s="159">
        <f>IF(ISNUMBER('実質公債費比率（分子）の構造'!O$53),'実質公債費比率（分子）の構造'!O$53,NA())</f>
        <v>299</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5898</v>
      </c>
      <c r="E56" s="158"/>
      <c r="F56" s="158"/>
      <c r="G56" s="158">
        <f>'将来負担比率（分子）の構造'!J$52</f>
        <v>5602</v>
      </c>
      <c r="H56" s="158"/>
      <c r="I56" s="158"/>
      <c r="J56" s="158">
        <f>'将来負担比率（分子）の構造'!K$52</f>
        <v>5202</v>
      </c>
      <c r="K56" s="158"/>
      <c r="L56" s="158"/>
      <c r="M56" s="158">
        <f>'将来負担比率（分子）の構造'!L$52</f>
        <v>5126</v>
      </c>
      <c r="N56" s="158"/>
      <c r="O56" s="158"/>
      <c r="P56" s="158">
        <f>'将来負担比率（分子）の構造'!M$52</f>
        <v>4884</v>
      </c>
    </row>
    <row r="57" spans="1:16" x14ac:dyDescent="0.15">
      <c r="A57" s="158" t="s">
        <v>36</v>
      </c>
      <c r="B57" s="158"/>
      <c r="C57" s="158"/>
      <c r="D57" s="158">
        <f>'将来負担比率（分子）の構造'!I$51</f>
        <v>499</v>
      </c>
      <c r="E57" s="158"/>
      <c r="F57" s="158"/>
      <c r="G57" s="158">
        <f>'将来負担比率（分子）の構造'!J$51</f>
        <v>521</v>
      </c>
      <c r="H57" s="158"/>
      <c r="I57" s="158"/>
      <c r="J57" s="158">
        <f>'将来負担比率（分子）の構造'!K$51</f>
        <v>439</v>
      </c>
      <c r="K57" s="158"/>
      <c r="L57" s="158"/>
      <c r="M57" s="158">
        <f>'将来負担比率（分子）の構造'!L$51</f>
        <v>367</v>
      </c>
      <c r="N57" s="158"/>
      <c r="O57" s="158"/>
      <c r="P57" s="158">
        <f>'将来負担比率（分子）の構造'!M$51</f>
        <v>286</v>
      </c>
    </row>
    <row r="58" spans="1:16" x14ac:dyDescent="0.15">
      <c r="A58" s="158" t="s">
        <v>35</v>
      </c>
      <c r="B58" s="158"/>
      <c r="C58" s="158"/>
      <c r="D58" s="158">
        <f>'将来負担比率（分子）の構造'!I$50</f>
        <v>2732</v>
      </c>
      <c r="E58" s="158"/>
      <c r="F58" s="158"/>
      <c r="G58" s="158">
        <f>'将来負担比率（分子）の構造'!J$50</f>
        <v>2795</v>
      </c>
      <c r="H58" s="158"/>
      <c r="I58" s="158"/>
      <c r="J58" s="158">
        <f>'将来負担比率（分子）の構造'!K$50</f>
        <v>2663</v>
      </c>
      <c r="K58" s="158"/>
      <c r="L58" s="158"/>
      <c r="M58" s="158">
        <f>'将来負担比率（分子）の構造'!L$50</f>
        <v>2961</v>
      </c>
      <c r="N58" s="158"/>
      <c r="O58" s="158"/>
      <c r="P58" s="158">
        <f>'将来負担比率（分子）の構造'!M$50</f>
        <v>3039</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29</v>
      </c>
      <c r="B62" s="158">
        <f>'将来負担比率（分子）の構造'!I$45</f>
        <v>625</v>
      </c>
      <c r="C62" s="158"/>
      <c r="D62" s="158"/>
      <c r="E62" s="158">
        <f>'将来負担比率（分子）の構造'!J$45</f>
        <v>550</v>
      </c>
      <c r="F62" s="158"/>
      <c r="G62" s="158"/>
      <c r="H62" s="158">
        <f>'将来負担比率（分子）の構造'!K$45</f>
        <v>482</v>
      </c>
      <c r="I62" s="158"/>
      <c r="J62" s="158"/>
      <c r="K62" s="158">
        <f>'将来負担比率（分子）の構造'!L$45</f>
        <v>338</v>
      </c>
      <c r="L62" s="158"/>
      <c r="M62" s="158"/>
      <c r="N62" s="158">
        <f>'将来負担比率（分子）の構造'!M$45</f>
        <v>275</v>
      </c>
      <c r="O62" s="158"/>
      <c r="P62" s="158"/>
    </row>
    <row r="63" spans="1:16" x14ac:dyDescent="0.15">
      <c r="A63" s="158" t="s">
        <v>28</v>
      </c>
      <c r="B63" s="158">
        <f>'将来負担比率（分子）の構造'!I$44</f>
        <v>170</v>
      </c>
      <c r="C63" s="158"/>
      <c r="D63" s="158"/>
      <c r="E63" s="158">
        <f>'将来負担比率（分子）の構造'!J$44</f>
        <v>159</v>
      </c>
      <c r="F63" s="158"/>
      <c r="G63" s="158"/>
      <c r="H63" s="158">
        <f>'将来負担比率（分子）の構造'!K$44</f>
        <v>192</v>
      </c>
      <c r="I63" s="158"/>
      <c r="J63" s="158"/>
      <c r="K63" s="158">
        <f>'将来負担比率（分子）の構造'!L$44</f>
        <v>177</v>
      </c>
      <c r="L63" s="158"/>
      <c r="M63" s="158"/>
      <c r="N63" s="158">
        <f>'将来負担比率（分子）の構造'!M$44</f>
        <v>170</v>
      </c>
      <c r="O63" s="158"/>
      <c r="P63" s="158"/>
    </row>
    <row r="64" spans="1:16" x14ac:dyDescent="0.15">
      <c r="A64" s="158" t="s">
        <v>27</v>
      </c>
      <c r="B64" s="158">
        <f>'将来負担比率（分子）の構造'!I$43</f>
        <v>3806</v>
      </c>
      <c r="C64" s="158"/>
      <c r="D64" s="158"/>
      <c r="E64" s="158">
        <f>'将来負担比率（分子）の構造'!J$43</f>
        <v>3559</v>
      </c>
      <c r="F64" s="158"/>
      <c r="G64" s="158"/>
      <c r="H64" s="158">
        <f>'将来負担比率（分子）の構造'!K$43</f>
        <v>3315</v>
      </c>
      <c r="I64" s="158"/>
      <c r="J64" s="158"/>
      <c r="K64" s="158">
        <f>'将来負担比率（分子）の構造'!L$43</f>
        <v>3102</v>
      </c>
      <c r="L64" s="158"/>
      <c r="M64" s="158"/>
      <c r="N64" s="158">
        <f>'将来負担比率（分子）の構造'!M$43</f>
        <v>2890</v>
      </c>
      <c r="O64" s="158"/>
      <c r="P64" s="158"/>
    </row>
    <row r="65" spans="1:16" x14ac:dyDescent="0.15">
      <c r="A65" s="158" t="s">
        <v>26</v>
      </c>
      <c r="B65" s="158" t="str">
        <f>'将来負担比率（分子）の構造'!I$42</f>
        <v>-</v>
      </c>
      <c r="C65" s="158"/>
      <c r="D65" s="158"/>
      <c r="E65" s="158" t="str">
        <f>'将来負担比率（分子）の構造'!J$42</f>
        <v>-</v>
      </c>
      <c r="F65" s="158"/>
      <c r="G65" s="158"/>
      <c r="H65" s="158" t="str">
        <f>'将来負担比率（分子）の構造'!K$42</f>
        <v>-</v>
      </c>
      <c r="I65" s="158"/>
      <c r="J65" s="158"/>
      <c r="K65" s="158" t="str">
        <f>'将来負担比率（分子）の構造'!L$42</f>
        <v>-</v>
      </c>
      <c r="L65" s="158"/>
      <c r="M65" s="158"/>
      <c r="N65" s="158" t="str">
        <f>'将来負担比率（分子）の構造'!M$42</f>
        <v>-</v>
      </c>
      <c r="O65" s="158"/>
      <c r="P65" s="158"/>
    </row>
    <row r="66" spans="1:16" x14ac:dyDescent="0.15">
      <c r="A66" s="158" t="s">
        <v>25</v>
      </c>
      <c r="B66" s="158">
        <f>'将来負担比率（分子）の構造'!I$41</f>
        <v>5183</v>
      </c>
      <c r="C66" s="158"/>
      <c r="D66" s="158"/>
      <c r="E66" s="158">
        <f>'将来負担比率（分子）の構造'!J$41</f>
        <v>5002</v>
      </c>
      <c r="F66" s="158"/>
      <c r="G66" s="158"/>
      <c r="H66" s="158">
        <f>'将来負担比率（分子）の構造'!K$41</f>
        <v>4896</v>
      </c>
      <c r="I66" s="158"/>
      <c r="J66" s="158"/>
      <c r="K66" s="158">
        <f>'将来負担比率（分子）の構造'!L$41</f>
        <v>4779</v>
      </c>
      <c r="L66" s="158"/>
      <c r="M66" s="158"/>
      <c r="N66" s="158">
        <f>'将来負担比率（分子）の構造'!M$41</f>
        <v>4554</v>
      </c>
      <c r="O66" s="158"/>
      <c r="P66" s="158"/>
    </row>
    <row r="67" spans="1:16" x14ac:dyDescent="0.15">
      <c r="A67" s="158" t="s">
        <v>69</v>
      </c>
      <c r="B67" s="158" t="e">
        <f>NA()</f>
        <v>#N/A</v>
      </c>
      <c r="C67" s="158">
        <f>IF(ISNUMBER('将来負担比率（分子）の構造'!I$53), IF('将来負担比率（分子）の構造'!I$53 &lt; 0, 0, '将来負担比率（分子）の構造'!I$53), NA())</f>
        <v>655</v>
      </c>
      <c r="D67" s="158" t="e">
        <f>NA()</f>
        <v>#N/A</v>
      </c>
      <c r="E67" s="158" t="e">
        <f>NA()</f>
        <v>#N/A</v>
      </c>
      <c r="F67" s="158">
        <f>IF(ISNUMBER('将来負担比率（分子）の構造'!J$53), IF('将来負担比率（分子）の構造'!J$53 &lt; 0, 0, '将来負担比率（分子）の構造'!J$53), NA())</f>
        <v>353</v>
      </c>
      <c r="G67" s="158" t="e">
        <f>NA()</f>
        <v>#N/A</v>
      </c>
      <c r="H67" s="158" t="e">
        <f>NA()</f>
        <v>#N/A</v>
      </c>
      <c r="I67" s="158">
        <f>IF(ISNUMBER('将来負担比率（分子）の構造'!K$53), IF('将来負担比率（分子）の構造'!K$53 &lt; 0, 0, '将来負担比率（分子）の構造'!K$53), NA())</f>
        <v>581</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905</v>
      </c>
      <c r="C72" s="162">
        <f>基金残高に係る経年分析!G55</f>
        <v>855</v>
      </c>
      <c r="D72" s="162">
        <f>基金残高に係る経年分析!H55</f>
        <v>755</v>
      </c>
    </row>
    <row r="73" spans="1:16" x14ac:dyDescent="0.15">
      <c r="A73" s="161" t="s">
        <v>72</v>
      </c>
      <c r="B73" s="162">
        <f>基金残高に係る経年分析!F56</f>
        <v>946</v>
      </c>
      <c r="C73" s="162">
        <f>基金残高に係る経年分析!G56</f>
        <v>881</v>
      </c>
      <c r="D73" s="162">
        <f>基金残高に係る経年分析!H56</f>
        <v>875</v>
      </c>
    </row>
    <row r="74" spans="1:16" x14ac:dyDescent="0.15">
      <c r="A74" s="161" t="s">
        <v>73</v>
      </c>
      <c r="B74" s="162">
        <f>基金残高に係る経年分析!F57</f>
        <v>621</v>
      </c>
      <c r="C74" s="162">
        <f>基金残高に係る経年分析!G57</f>
        <v>1027</v>
      </c>
      <c r="D74" s="162">
        <f>基金残高に係る経年分析!H57</f>
        <v>1198</v>
      </c>
    </row>
  </sheetData>
  <sheetProtection algorithmName="SHA-512" hashValue="5mDHQd8jfl+twm00hIKnRJZr5Pf+1WSZMGTKt47pYRPV7VmM8dsd/ht1v3kF5msDJYevLA3KM3CIOwzLxu16vA==" saltValue="G7JVxCozpJt4JICQpt9W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4" t="s">
        <v>212</v>
      </c>
      <c r="DI1" s="775"/>
      <c r="DJ1" s="775"/>
      <c r="DK1" s="775"/>
      <c r="DL1" s="775"/>
      <c r="DM1" s="775"/>
      <c r="DN1" s="776"/>
      <c r="DO1" s="203"/>
      <c r="DP1" s="774" t="s">
        <v>213</v>
      </c>
      <c r="DQ1" s="775"/>
      <c r="DR1" s="775"/>
      <c r="DS1" s="775"/>
      <c r="DT1" s="775"/>
      <c r="DU1" s="775"/>
      <c r="DV1" s="775"/>
      <c r="DW1" s="775"/>
      <c r="DX1" s="775"/>
      <c r="DY1" s="775"/>
      <c r="DZ1" s="775"/>
      <c r="EA1" s="775"/>
      <c r="EB1" s="775"/>
      <c r="EC1" s="776"/>
      <c r="ED1" s="201"/>
      <c r="EE1" s="201"/>
      <c r="EF1" s="201"/>
      <c r="EG1" s="201"/>
      <c r="EH1" s="201"/>
      <c r="EI1" s="201"/>
      <c r="EJ1" s="201"/>
      <c r="EK1" s="201"/>
      <c r="EL1" s="201"/>
      <c r="EM1" s="201"/>
    </row>
    <row r="2" spans="2:143" ht="22.5" customHeight="1" x14ac:dyDescent="0.15">
      <c r="B2" s="204" t="s">
        <v>214</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6" t="s">
        <v>215</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6" t="s">
        <v>216</v>
      </c>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8"/>
      <c r="CD3" s="759" t="s">
        <v>217</v>
      </c>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1"/>
    </row>
    <row r="4" spans="2:143" ht="11.25" customHeight="1" x14ac:dyDescent="0.15">
      <c r="B4" s="716" t="s">
        <v>1</v>
      </c>
      <c r="C4" s="717"/>
      <c r="D4" s="717"/>
      <c r="E4" s="717"/>
      <c r="F4" s="717"/>
      <c r="G4" s="717"/>
      <c r="H4" s="717"/>
      <c r="I4" s="717"/>
      <c r="J4" s="717"/>
      <c r="K4" s="717"/>
      <c r="L4" s="717"/>
      <c r="M4" s="717"/>
      <c r="N4" s="717"/>
      <c r="O4" s="717"/>
      <c r="P4" s="717"/>
      <c r="Q4" s="718"/>
      <c r="R4" s="716" t="s">
        <v>218</v>
      </c>
      <c r="S4" s="717"/>
      <c r="T4" s="717"/>
      <c r="U4" s="717"/>
      <c r="V4" s="717"/>
      <c r="W4" s="717"/>
      <c r="X4" s="717"/>
      <c r="Y4" s="718"/>
      <c r="Z4" s="716" t="s">
        <v>219</v>
      </c>
      <c r="AA4" s="717"/>
      <c r="AB4" s="717"/>
      <c r="AC4" s="718"/>
      <c r="AD4" s="716" t="s">
        <v>220</v>
      </c>
      <c r="AE4" s="717"/>
      <c r="AF4" s="717"/>
      <c r="AG4" s="717"/>
      <c r="AH4" s="717"/>
      <c r="AI4" s="717"/>
      <c r="AJ4" s="717"/>
      <c r="AK4" s="718"/>
      <c r="AL4" s="716" t="s">
        <v>219</v>
      </c>
      <c r="AM4" s="717"/>
      <c r="AN4" s="717"/>
      <c r="AO4" s="718"/>
      <c r="AP4" s="777" t="s">
        <v>221</v>
      </c>
      <c r="AQ4" s="777"/>
      <c r="AR4" s="777"/>
      <c r="AS4" s="777"/>
      <c r="AT4" s="777"/>
      <c r="AU4" s="777"/>
      <c r="AV4" s="777"/>
      <c r="AW4" s="777"/>
      <c r="AX4" s="777"/>
      <c r="AY4" s="777"/>
      <c r="AZ4" s="777"/>
      <c r="BA4" s="777"/>
      <c r="BB4" s="777"/>
      <c r="BC4" s="777"/>
      <c r="BD4" s="777"/>
      <c r="BE4" s="777"/>
      <c r="BF4" s="777"/>
      <c r="BG4" s="777" t="s">
        <v>222</v>
      </c>
      <c r="BH4" s="777"/>
      <c r="BI4" s="777"/>
      <c r="BJ4" s="777"/>
      <c r="BK4" s="777"/>
      <c r="BL4" s="777"/>
      <c r="BM4" s="777"/>
      <c r="BN4" s="777"/>
      <c r="BO4" s="777" t="s">
        <v>219</v>
      </c>
      <c r="BP4" s="777"/>
      <c r="BQ4" s="777"/>
      <c r="BR4" s="777"/>
      <c r="BS4" s="777" t="s">
        <v>223</v>
      </c>
      <c r="BT4" s="777"/>
      <c r="BU4" s="777"/>
      <c r="BV4" s="777"/>
      <c r="BW4" s="777"/>
      <c r="BX4" s="777"/>
      <c r="BY4" s="777"/>
      <c r="BZ4" s="777"/>
      <c r="CA4" s="777"/>
      <c r="CB4" s="777"/>
      <c r="CD4" s="759" t="s">
        <v>224</v>
      </c>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760"/>
      <c r="EB4" s="760"/>
      <c r="EC4" s="761"/>
    </row>
    <row r="5" spans="2:143" s="207" customFormat="1" ht="11.25" customHeight="1" x14ac:dyDescent="0.15">
      <c r="B5" s="741" t="s">
        <v>225</v>
      </c>
      <c r="C5" s="742"/>
      <c r="D5" s="742"/>
      <c r="E5" s="742"/>
      <c r="F5" s="742"/>
      <c r="G5" s="742"/>
      <c r="H5" s="742"/>
      <c r="I5" s="742"/>
      <c r="J5" s="742"/>
      <c r="K5" s="742"/>
      <c r="L5" s="742"/>
      <c r="M5" s="742"/>
      <c r="N5" s="742"/>
      <c r="O5" s="742"/>
      <c r="P5" s="742"/>
      <c r="Q5" s="743"/>
      <c r="R5" s="707">
        <v>1298497</v>
      </c>
      <c r="S5" s="708"/>
      <c r="T5" s="708"/>
      <c r="U5" s="708"/>
      <c r="V5" s="708"/>
      <c r="W5" s="708"/>
      <c r="X5" s="708"/>
      <c r="Y5" s="754"/>
      <c r="Z5" s="772">
        <v>23</v>
      </c>
      <c r="AA5" s="772"/>
      <c r="AB5" s="772"/>
      <c r="AC5" s="772"/>
      <c r="AD5" s="773">
        <v>1298497</v>
      </c>
      <c r="AE5" s="773"/>
      <c r="AF5" s="773"/>
      <c r="AG5" s="773"/>
      <c r="AH5" s="773"/>
      <c r="AI5" s="773"/>
      <c r="AJ5" s="773"/>
      <c r="AK5" s="773"/>
      <c r="AL5" s="755">
        <v>37.1</v>
      </c>
      <c r="AM5" s="724"/>
      <c r="AN5" s="724"/>
      <c r="AO5" s="756"/>
      <c r="AP5" s="741" t="s">
        <v>226</v>
      </c>
      <c r="AQ5" s="742"/>
      <c r="AR5" s="742"/>
      <c r="AS5" s="742"/>
      <c r="AT5" s="742"/>
      <c r="AU5" s="742"/>
      <c r="AV5" s="742"/>
      <c r="AW5" s="742"/>
      <c r="AX5" s="742"/>
      <c r="AY5" s="742"/>
      <c r="AZ5" s="742"/>
      <c r="BA5" s="742"/>
      <c r="BB5" s="742"/>
      <c r="BC5" s="742"/>
      <c r="BD5" s="742"/>
      <c r="BE5" s="742"/>
      <c r="BF5" s="743"/>
      <c r="BG5" s="642">
        <v>1276227</v>
      </c>
      <c r="BH5" s="645"/>
      <c r="BI5" s="645"/>
      <c r="BJ5" s="645"/>
      <c r="BK5" s="645"/>
      <c r="BL5" s="645"/>
      <c r="BM5" s="645"/>
      <c r="BN5" s="646"/>
      <c r="BO5" s="704">
        <v>98.3</v>
      </c>
      <c r="BP5" s="704"/>
      <c r="BQ5" s="704"/>
      <c r="BR5" s="704"/>
      <c r="BS5" s="705" t="s">
        <v>133</v>
      </c>
      <c r="BT5" s="705"/>
      <c r="BU5" s="705"/>
      <c r="BV5" s="705"/>
      <c r="BW5" s="705"/>
      <c r="BX5" s="705"/>
      <c r="BY5" s="705"/>
      <c r="BZ5" s="705"/>
      <c r="CA5" s="705"/>
      <c r="CB5" s="746"/>
      <c r="CD5" s="759" t="s">
        <v>221</v>
      </c>
      <c r="CE5" s="760"/>
      <c r="CF5" s="760"/>
      <c r="CG5" s="760"/>
      <c r="CH5" s="760"/>
      <c r="CI5" s="760"/>
      <c r="CJ5" s="760"/>
      <c r="CK5" s="760"/>
      <c r="CL5" s="760"/>
      <c r="CM5" s="760"/>
      <c r="CN5" s="760"/>
      <c r="CO5" s="760"/>
      <c r="CP5" s="760"/>
      <c r="CQ5" s="761"/>
      <c r="CR5" s="759" t="s">
        <v>227</v>
      </c>
      <c r="CS5" s="760"/>
      <c r="CT5" s="760"/>
      <c r="CU5" s="760"/>
      <c r="CV5" s="760"/>
      <c r="CW5" s="760"/>
      <c r="CX5" s="760"/>
      <c r="CY5" s="761"/>
      <c r="CZ5" s="759" t="s">
        <v>219</v>
      </c>
      <c r="DA5" s="760"/>
      <c r="DB5" s="760"/>
      <c r="DC5" s="761"/>
      <c r="DD5" s="759" t="s">
        <v>228</v>
      </c>
      <c r="DE5" s="760"/>
      <c r="DF5" s="760"/>
      <c r="DG5" s="760"/>
      <c r="DH5" s="760"/>
      <c r="DI5" s="760"/>
      <c r="DJ5" s="760"/>
      <c r="DK5" s="760"/>
      <c r="DL5" s="760"/>
      <c r="DM5" s="760"/>
      <c r="DN5" s="760"/>
      <c r="DO5" s="760"/>
      <c r="DP5" s="761"/>
      <c r="DQ5" s="759" t="s">
        <v>229</v>
      </c>
      <c r="DR5" s="760"/>
      <c r="DS5" s="760"/>
      <c r="DT5" s="760"/>
      <c r="DU5" s="760"/>
      <c r="DV5" s="760"/>
      <c r="DW5" s="760"/>
      <c r="DX5" s="760"/>
      <c r="DY5" s="760"/>
      <c r="DZ5" s="760"/>
      <c r="EA5" s="760"/>
      <c r="EB5" s="760"/>
      <c r="EC5" s="761"/>
    </row>
    <row r="6" spans="2:143" ht="11.25" customHeight="1" x14ac:dyDescent="0.15">
      <c r="B6" s="639" t="s">
        <v>230</v>
      </c>
      <c r="C6" s="640"/>
      <c r="D6" s="640"/>
      <c r="E6" s="640"/>
      <c r="F6" s="640"/>
      <c r="G6" s="640"/>
      <c r="H6" s="640"/>
      <c r="I6" s="640"/>
      <c r="J6" s="640"/>
      <c r="K6" s="640"/>
      <c r="L6" s="640"/>
      <c r="M6" s="640"/>
      <c r="N6" s="640"/>
      <c r="O6" s="640"/>
      <c r="P6" s="640"/>
      <c r="Q6" s="641"/>
      <c r="R6" s="642">
        <v>72982</v>
      </c>
      <c r="S6" s="645"/>
      <c r="T6" s="645"/>
      <c r="U6" s="645"/>
      <c r="V6" s="645"/>
      <c r="W6" s="645"/>
      <c r="X6" s="645"/>
      <c r="Y6" s="646"/>
      <c r="Z6" s="704">
        <v>1.3</v>
      </c>
      <c r="AA6" s="704"/>
      <c r="AB6" s="704"/>
      <c r="AC6" s="704"/>
      <c r="AD6" s="705">
        <v>72982</v>
      </c>
      <c r="AE6" s="705"/>
      <c r="AF6" s="705"/>
      <c r="AG6" s="705"/>
      <c r="AH6" s="705"/>
      <c r="AI6" s="705"/>
      <c r="AJ6" s="705"/>
      <c r="AK6" s="705"/>
      <c r="AL6" s="647">
        <v>2.1</v>
      </c>
      <c r="AM6" s="648"/>
      <c r="AN6" s="648"/>
      <c r="AO6" s="706"/>
      <c r="AP6" s="639" t="s">
        <v>231</v>
      </c>
      <c r="AQ6" s="640"/>
      <c r="AR6" s="640"/>
      <c r="AS6" s="640"/>
      <c r="AT6" s="640"/>
      <c r="AU6" s="640"/>
      <c r="AV6" s="640"/>
      <c r="AW6" s="640"/>
      <c r="AX6" s="640"/>
      <c r="AY6" s="640"/>
      <c r="AZ6" s="640"/>
      <c r="BA6" s="640"/>
      <c r="BB6" s="640"/>
      <c r="BC6" s="640"/>
      <c r="BD6" s="640"/>
      <c r="BE6" s="640"/>
      <c r="BF6" s="641"/>
      <c r="BG6" s="642">
        <v>1276227</v>
      </c>
      <c r="BH6" s="645"/>
      <c r="BI6" s="645"/>
      <c r="BJ6" s="645"/>
      <c r="BK6" s="645"/>
      <c r="BL6" s="645"/>
      <c r="BM6" s="645"/>
      <c r="BN6" s="646"/>
      <c r="BO6" s="704">
        <v>98.3</v>
      </c>
      <c r="BP6" s="704"/>
      <c r="BQ6" s="704"/>
      <c r="BR6" s="704"/>
      <c r="BS6" s="705" t="s">
        <v>232</v>
      </c>
      <c r="BT6" s="705"/>
      <c r="BU6" s="705"/>
      <c r="BV6" s="705"/>
      <c r="BW6" s="705"/>
      <c r="BX6" s="705"/>
      <c r="BY6" s="705"/>
      <c r="BZ6" s="705"/>
      <c r="CA6" s="705"/>
      <c r="CB6" s="746"/>
      <c r="CD6" s="713" t="s">
        <v>233</v>
      </c>
      <c r="CE6" s="714"/>
      <c r="CF6" s="714"/>
      <c r="CG6" s="714"/>
      <c r="CH6" s="714"/>
      <c r="CI6" s="714"/>
      <c r="CJ6" s="714"/>
      <c r="CK6" s="714"/>
      <c r="CL6" s="714"/>
      <c r="CM6" s="714"/>
      <c r="CN6" s="714"/>
      <c r="CO6" s="714"/>
      <c r="CP6" s="714"/>
      <c r="CQ6" s="715"/>
      <c r="CR6" s="642">
        <v>88438</v>
      </c>
      <c r="CS6" s="645"/>
      <c r="CT6" s="645"/>
      <c r="CU6" s="645"/>
      <c r="CV6" s="645"/>
      <c r="CW6" s="645"/>
      <c r="CX6" s="645"/>
      <c r="CY6" s="646"/>
      <c r="CZ6" s="755">
        <v>1.6</v>
      </c>
      <c r="DA6" s="724"/>
      <c r="DB6" s="724"/>
      <c r="DC6" s="758"/>
      <c r="DD6" s="650">
        <v>4104</v>
      </c>
      <c r="DE6" s="645"/>
      <c r="DF6" s="645"/>
      <c r="DG6" s="645"/>
      <c r="DH6" s="645"/>
      <c r="DI6" s="645"/>
      <c r="DJ6" s="645"/>
      <c r="DK6" s="645"/>
      <c r="DL6" s="645"/>
      <c r="DM6" s="645"/>
      <c r="DN6" s="645"/>
      <c r="DO6" s="645"/>
      <c r="DP6" s="646"/>
      <c r="DQ6" s="650">
        <v>88438</v>
      </c>
      <c r="DR6" s="645"/>
      <c r="DS6" s="645"/>
      <c r="DT6" s="645"/>
      <c r="DU6" s="645"/>
      <c r="DV6" s="645"/>
      <c r="DW6" s="645"/>
      <c r="DX6" s="645"/>
      <c r="DY6" s="645"/>
      <c r="DZ6" s="645"/>
      <c r="EA6" s="645"/>
      <c r="EB6" s="645"/>
      <c r="EC6" s="685"/>
    </row>
    <row r="7" spans="2:143" ht="11.25" customHeight="1" x14ac:dyDescent="0.15">
      <c r="B7" s="639" t="s">
        <v>234</v>
      </c>
      <c r="C7" s="640"/>
      <c r="D7" s="640"/>
      <c r="E7" s="640"/>
      <c r="F7" s="640"/>
      <c r="G7" s="640"/>
      <c r="H7" s="640"/>
      <c r="I7" s="640"/>
      <c r="J7" s="640"/>
      <c r="K7" s="640"/>
      <c r="L7" s="640"/>
      <c r="M7" s="640"/>
      <c r="N7" s="640"/>
      <c r="O7" s="640"/>
      <c r="P7" s="640"/>
      <c r="Q7" s="641"/>
      <c r="R7" s="642">
        <v>1805</v>
      </c>
      <c r="S7" s="645"/>
      <c r="T7" s="645"/>
      <c r="U7" s="645"/>
      <c r="V7" s="645"/>
      <c r="W7" s="645"/>
      <c r="X7" s="645"/>
      <c r="Y7" s="646"/>
      <c r="Z7" s="704">
        <v>0</v>
      </c>
      <c r="AA7" s="704"/>
      <c r="AB7" s="704"/>
      <c r="AC7" s="704"/>
      <c r="AD7" s="705">
        <v>1805</v>
      </c>
      <c r="AE7" s="705"/>
      <c r="AF7" s="705"/>
      <c r="AG7" s="705"/>
      <c r="AH7" s="705"/>
      <c r="AI7" s="705"/>
      <c r="AJ7" s="705"/>
      <c r="AK7" s="705"/>
      <c r="AL7" s="647">
        <v>0.1</v>
      </c>
      <c r="AM7" s="648"/>
      <c r="AN7" s="648"/>
      <c r="AO7" s="706"/>
      <c r="AP7" s="639" t="s">
        <v>235</v>
      </c>
      <c r="AQ7" s="640"/>
      <c r="AR7" s="640"/>
      <c r="AS7" s="640"/>
      <c r="AT7" s="640"/>
      <c r="AU7" s="640"/>
      <c r="AV7" s="640"/>
      <c r="AW7" s="640"/>
      <c r="AX7" s="640"/>
      <c r="AY7" s="640"/>
      <c r="AZ7" s="640"/>
      <c r="BA7" s="640"/>
      <c r="BB7" s="640"/>
      <c r="BC7" s="640"/>
      <c r="BD7" s="640"/>
      <c r="BE7" s="640"/>
      <c r="BF7" s="641"/>
      <c r="BG7" s="642">
        <v>481558</v>
      </c>
      <c r="BH7" s="645"/>
      <c r="BI7" s="645"/>
      <c r="BJ7" s="645"/>
      <c r="BK7" s="645"/>
      <c r="BL7" s="645"/>
      <c r="BM7" s="645"/>
      <c r="BN7" s="646"/>
      <c r="BO7" s="704">
        <v>37.1</v>
      </c>
      <c r="BP7" s="704"/>
      <c r="BQ7" s="704"/>
      <c r="BR7" s="704"/>
      <c r="BS7" s="705" t="s">
        <v>133</v>
      </c>
      <c r="BT7" s="705"/>
      <c r="BU7" s="705"/>
      <c r="BV7" s="705"/>
      <c r="BW7" s="705"/>
      <c r="BX7" s="705"/>
      <c r="BY7" s="705"/>
      <c r="BZ7" s="705"/>
      <c r="CA7" s="705"/>
      <c r="CB7" s="746"/>
      <c r="CD7" s="686" t="s">
        <v>236</v>
      </c>
      <c r="CE7" s="683"/>
      <c r="CF7" s="683"/>
      <c r="CG7" s="683"/>
      <c r="CH7" s="683"/>
      <c r="CI7" s="683"/>
      <c r="CJ7" s="683"/>
      <c r="CK7" s="683"/>
      <c r="CL7" s="683"/>
      <c r="CM7" s="683"/>
      <c r="CN7" s="683"/>
      <c r="CO7" s="683"/>
      <c r="CP7" s="683"/>
      <c r="CQ7" s="684"/>
      <c r="CR7" s="642">
        <v>998602</v>
      </c>
      <c r="CS7" s="645"/>
      <c r="CT7" s="645"/>
      <c r="CU7" s="645"/>
      <c r="CV7" s="645"/>
      <c r="CW7" s="645"/>
      <c r="CX7" s="645"/>
      <c r="CY7" s="646"/>
      <c r="CZ7" s="704">
        <v>18.2</v>
      </c>
      <c r="DA7" s="704"/>
      <c r="DB7" s="704"/>
      <c r="DC7" s="704"/>
      <c r="DD7" s="650">
        <v>33855</v>
      </c>
      <c r="DE7" s="645"/>
      <c r="DF7" s="645"/>
      <c r="DG7" s="645"/>
      <c r="DH7" s="645"/>
      <c r="DI7" s="645"/>
      <c r="DJ7" s="645"/>
      <c r="DK7" s="645"/>
      <c r="DL7" s="645"/>
      <c r="DM7" s="645"/>
      <c r="DN7" s="645"/>
      <c r="DO7" s="645"/>
      <c r="DP7" s="646"/>
      <c r="DQ7" s="650">
        <v>929400</v>
      </c>
      <c r="DR7" s="645"/>
      <c r="DS7" s="645"/>
      <c r="DT7" s="645"/>
      <c r="DU7" s="645"/>
      <c r="DV7" s="645"/>
      <c r="DW7" s="645"/>
      <c r="DX7" s="645"/>
      <c r="DY7" s="645"/>
      <c r="DZ7" s="645"/>
      <c r="EA7" s="645"/>
      <c r="EB7" s="645"/>
      <c r="EC7" s="685"/>
    </row>
    <row r="8" spans="2:143" ht="11.25" customHeight="1" x14ac:dyDescent="0.15">
      <c r="B8" s="639" t="s">
        <v>237</v>
      </c>
      <c r="C8" s="640"/>
      <c r="D8" s="640"/>
      <c r="E8" s="640"/>
      <c r="F8" s="640"/>
      <c r="G8" s="640"/>
      <c r="H8" s="640"/>
      <c r="I8" s="640"/>
      <c r="J8" s="640"/>
      <c r="K8" s="640"/>
      <c r="L8" s="640"/>
      <c r="M8" s="640"/>
      <c r="N8" s="640"/>
      <c r="O8" s="640"/>
      <c r="P8" s="640"/>
      <c r="Q8" s="641"/>
      <c r="R8" s="642">
        <v>1958</v>
      </c>
      <c r="S8" s="645"/>
      <c r="T8" s="645"/>
      <c r="U8" s="645"/>
      <c r="V8" s="645"/>
      <c r="W8" s="645"/>
      <c r="X8" s="645"/>
      <c r="Y8" s="646"/>
      <c r="Z8" s="704">
        <v>0</v>
      </c>
      <c r="AA8" s="704"/>
      <c r="AB8" s="704"/>
      <c r="AC8" s="704"/>
      <c r="AD8" s="705">
        <v>1958</v>
      </c>
      <c r="AE8" s="705"/>
      <c r="AF8" s="705"/>
      <c r="AG8" s="705"/>
      <c r="AH8" s="705"/>
      <c r="AI8" s="705"/>
      <c r="AJ8" s="705"/>
      <c r="AK8" s="705"/>
      <c r="AL8" s="647">
        <v>0.1</v>
      </c>
      <c r="AM8" s="648"/>
      <c r="AN8" s="648"/>
      <c r="AO8" s="706"/>
      <c r="AP8" s="639" t="s">
        <v>238</v>
      </c>
      <c r="AQ8" s="640"/>
      <c r="AR8" s="640"/>
      <c r="AS8" s="640"/>
      <c r="AT8" s="640"/>
      <c r="AU8" s="640"/>
      <c r="AV8" s="640"/>
      <c r="AW8" s="640"/>
      <c r="AX8" s="640"/>
      <c r="AY8" s="640"/>
      <c r="AZ8" s="640"/>
      <c r="BA8" s="640"/>
      <c r="BB8" s="640"/>
      <c r="BC8" s="640"/>
      <c r="BD8" s="640"/>
      <c r="BE8" s="640"/>
      <c r="BF8" s="641"/>
      <c r="BG8" s="642">
        <v>17957</v>
      </c>
      <c r="BH8" s="645"/>
      <c r="BI8" s="645"/>
      <c r="BJ8" s="645"/>
      <c r="BK8" s="645"/>
      <c r="BL8" s="645"/>
      <c r="BM8" s="645"/>
      <c r="BN8" s="646"/>
      <c r="BO8" s="704">
        <v>1.4</v>
      </c>
      <c r="BP8" s="704"/>
      <c r="BQ8" s="704"/>
      <c r="BR8" s="704"/>
      <c r="BS8" s="650" t="s">
        <v>232</v>
      </c>
      <c r="BT8" s="645"/>
      <c r="BU8" s="645"/>
      <c r="BV8" s="645"/>
      <c r="BW8" s="645"/>
      <c r="BX8" s="645"/>
      <c r="BY8" s="645"/>
      <c r="BZ8" s="645"/>
      <c r="CA8" s="645"/>
      <c r="CB8" s="685"/>
      <c r="CD8" s="686" t="s">
        <v>239</v>
      </c>
      <c r="CE8" s="683"/>
      <c r="CF8" s="683"/>
      <c r="CG8" s="683"/>
      <c r="CH8" s="683"/>
      <c r="CI8" s="683"/>
      <c r="CJ8" s="683"/>
      <c r="CK8" s="683"/>
      <c r="CL8" s="683"/>
      <c r="CM8" s="683"/>
      <c r="CN8" s="683"/>
      <c r="CO8" s="683"/>
      <c r="CP8" s="683"/>
      <c r="CQ8" s="684"/>
      <c r="CR8" s="642">
        <v>1694200</v>
      </c>
      <c r="CS8" s="645"/>
      <c r="CT8" s="645"/>
      <c r="CU8" s="645"/>
      <c r="CV8" s="645"/>
      <c r="CW8" s="645"/>
      <c r="CX8" s="645"/>
      <c r="CY8" s="646"/>
      <c r="CZ8" s="704">
        <v>30.9</v>
      </c>
      <c r="DA8" s="704"/>
      <c r="DB8" s="704"/>
      <c r="DC8" s="704"/>
      <c r="DD8" s="650">
        <v>27119</v>
      </c>
      <c r="DE8" s="645"/>
      <c r="DF8" s="645"/>
      <c r="DG8" s="645"/>
      <c r="DH8" s="645"/>
      <c r="DI8" s="645"/>
      <c r="DJ8" s="645"/>
      <c r="DK8" s="645"/>
      <c r="DL8" s="645"/>
      <c r="DM8" s="645"/>
      <c r="DN8" s="645"/>
      <c r="DO8" s="645"/>
      <c r="DP8" s="646"/>
      <c r="DQ8" s="650">
        <v>858820</v>
      </c>
      <c r="DR8" s="645"/>
      <c r="DS8" s="645"/>
      <c r="DT8" s="645"/>
      <c r="DU8" s="645"/>
      <c r="DV8" s="645"/>
      <c r="DW8" s="645"/>
      <c r="DX8" s="645"/>
      <c r="DY8" s="645"/>
      <c r="DZ8" s="645"/>
      <c r="EA8" s="645"/>
      <c r="EB8" s="645"/>
      <c r="EC8" s="685"/>
    </row>
    <row r="9" spans="2:143" ht="11.25" customHeight="1" x14ac:dyDescent="0.15">
      <c r="B9" s="639" t="s">
        <v>240</v>
      </c>
      <c r="C9" s="640"/>
      <c r="D9" s="640"/>
      <c r="E9" s="640"/>
      <c r="F9" s="640"/>
      <c r="G9" s="640"/>
      <c r="H9" s="640"/>
      <c r="I9" s="640"/>
      <c r="J9" s="640"/>
      <c r="K9" s="640"/>
      <c r="L9" s="640"/>
      <c r="M9" s="640"/>
      <c r="N9" s="640"/>
      <c r="O9" s="640"/>
      <c r="P9" s="640"/>
      <c r="Q9" s="641"/>
      <c r="R9" s="642">
        <v>1767</v>
      </c>
      <c r="S9" s="645"/>
      <c r="T9" s="645"/>
      <c r="U9" s="645"/>
      <c r="V9" s="645"/>
      <c r="W9" s="645"/>
      <c r="X9" s="645"/>
      <c r="Y9" s="646"/>
      <c r="Z9" s="704">
        <v>0</v>
      </c>
      <c r="AA9" s="704"/>
      <c r="AB9" s="704"/>
      <c r="AC9" s="704"/>
      <c r="AD9" s="705">
        <v>1767</v>
      </c>
      <c r="AE9" s="705"/>
      <c r="AF9" s="705"/>
      <c r="AG9" s="705"/>
      <c r="AH9" s="705"/>
      <c r="AI9" s="705"/>
      <c r="AJ9" s="705"/>
      <c r="AK9" s="705"/>
      <c r="AL9" s="647">
        <v>0.1</v>
      </c>
      <c r="AM9" s="648"/>
      <c r="AN9" s="648"/>
      <c r="AO9" s="706"/>
      <c r="AP9" s="639" t="s">
        <v>241</v>
      </c>
      <c r="AQ9" s="640"/>
      <c r="AR9" s="640"/>
      <c r="AS9" s="640"/>
      <c r="AT9" s="640"/>
      <c r="AU9" s="640"/>
      <c r="AV9" s="640"/>
      <c r="AW9" s="640"/>
      <c r="AX9" s="640"/>
      <c r="AY9" s="640"/>
      <c r="AZ9" s="640"/>
      <c r="BA9" s="640"/>
      <c r="BB9" s="640"/>
      <c r="BC9" s="640"/>
      <c r="BD9" s="640"/>
      <c r="BE9" s="640"/>
      <c r="BF9" s="641"/>
      <c r="BG9" s="642">
        <v>416039</v>
      </c>
      <c r="BH9" s="645"/>
      <c r="BI9" s="645"/>
      <c r="BJ9" s="645"/>
      <c r="BK9" s="645"/>
      <c r="BL9" s="645"/>
      <c r="BM9" s="645"/>
      <c r="BN9" s="646"/>
      <c r="BO9" s="704">
        <v>32</v>
      </c>
      <c r="BP9" s="704"/>
      <c r="BQ9" s="704"/>
      <c r="BR9" s="704"/>
      <c r="BS9" s="650" t="s">
        <v>133</v>
      </c>
      <c r="BT9" s="645"/>
      <c r="BU9" s="645"/>
      <c r="BV9" s="645"/>
      <c r="BW9" s="645"/>
      <c r="BX9" s="645"/>
      <c r="BY9" s="645"/>
      <c r="BZ9" s="645"/>
      <c r="CA9" s="645"/>
      <c r="CB9" s="685"/>
      <c r="CD9" s="686" t="s">
        <v>242</v>
      </c>
      <c r="CE9" s="683"/>
      <c r="CF9" s="683"/>
      <c r="CG9" s="683"/>
      <c r="CH9" s="683"/>
      <c r="CI9" s="683"/>
      <c r="CJ9" s="683"/>
      <c r="CK9" s="683"/>
      <c r="CL9" s="683"/>
      <c r="CM9" s="683"/>
      <c r="CN9" s="683"/>
      <c r="CO9" s="683"/>
      <c r="CP9" s="683"/>
      <c r="CQ9" s="684"/>
      <c r="CR9" s="642">
        <v>372348</v>
      </c>
      <c r="CS9" s="645"/>
      <c r="CT9" s="645"/>
      <c r="CU9" s="645"/>
      <c r="CV9" s="645"/>
      <c r="CW9" s="645"/>
      <c r="CX9" s="645"/>
      <c r="CY9" s="646"/>
      <c r="CZ9" s="704">
        <v>6.8</v>
      </c>
      <c r="DA9" s="704"/>
      <c r="DB9" s="704"/>
      <c r="DC9" s="704"/>
      <c r="DD9" s="650">
        <v>38881</v>
      </c>
      <c r="DE9" s="645"/>
      <c r="DF9" s="645"/>
      <c r="DG9" s="645"/>
      <c r="DH9" s="645"/>
      <c r="DI9" s="645"/>
      <c r="DJ9" s="645"/>
      <c r="DK9" s="645"/>
      <c r="DL9" s="645"/>
      <c r="DM9" s="645"/>
      <c r="DN9" s="645"/>
      <c r="DO9" s="645"/>
      <c r="DP9" s="646"/>
      <c r="DQ9" s="650">
        <v>322786</v>
      </c>
      <c r="DR9" s="645"/>
      <c r="DS9" s="645"/>
      <c r="DT9" s="645"/>
      <c r="DU9" s="645"/>
      <c r="DV9" s="645"/>
      <c r="DW9" s="645"/>
      <c r="DX9" s="645"/>
      <c r="DY9" s="645"/>
      <c r="DZ9" s="645"/>
      <c r="EA9" s="645"/>
      <c r="EB9" s="645"/>
      <c r="EC9" s="685"/>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5"/>
      <c r="T10" s="645"/>
      <c r="U10" s="645"/>
      <c r="V10" s="645"/>
      <c r="W10" s="645"/>
      <c r="X10" s="645"/>
      <c r="Y10" s="646"/>
      <c r="Z10" s="704" t="s">
        <v>142</v>
      </c>
      <c r="AA10" s="704"/>
      <c r="AB10" s="704"/>
      <c r="AC10" s="704"/>
      <c r="AD10" s="705" t="s">
        <v>232</v>
      </c>
      <c r="AE10" s="705"/>
      <c r="AF10" s="705"/>
      <c r="AG10" s="705"/>
      <c r="AH10" s="705"/>
      <c r="AI10" s="705"/>
      <c r="AJ10" s="705"/>
      <c r="AK10" s="705"/>
      <c r="AL10" s="647" t="s">
        <v>133</v>
      </c>
      <c r="AM10" s="648"/>
      <c r="AN10" s="648"/>
      <c r="AO10" s="706"/>
      <c r="AP10" s="639" t="s">
        <v>244</v>
      </c>
      <c r="AQ10" s="640"/>
      <c r="AR10" s="640"/>
      <c r="AS10" s="640"/>
      <c r="AT10" s="640"/>
      <c r="AU10" s="640"/>
      <c r="AV10" s="640"/>
      <c r="AW10" s="640"/>
      <c r="AX10" s="640"/>
      <c r="AY10" s="640"/>
      <c r="AZ10" s="640"/>
      <c r="BA10" s="640"/>
      <c r="BB10" s="640"/>
      <c r="BC10" s="640"/>
      <c r="BD10" s="640"/>
      <c r="BE10" s="640"/>
      <c r="BF10" s="641"/>
      <c r="BG10" s="642">
        <v>17869</v>
      </c>
      <c r="BH10" s="645"/>
      <c r="BI10" s="645"/>
      <c r="BJ10" s="645"/>
      <c r="BK10" s="645"/>
      <c r="BL10" s="645"/>
      <c r="BM10" s="645"/>
      <c r="BN10" s="646"/>
      <c r="BO10" s="704">
        <v>1.4</v>
      </c>
      <c r="BP10" s="704"/>
      <c r="BQ10" s="704"/>
      <c r="BR10" s="704"/>
      <c r="BS10" s="650" t="s">
        <v>133</v>
      </c>
      <c r="BT10" s="645"/>
      <c r="BU10" s="645"/>
      <c r="BV10" s="645"/>
      <c r="BW10" s="645"/>
      <c r="BX10" s="645"/>
      <c r="BY10" s="645"/>
      <c r="BZ10" s="645"/>
      <c r="CA10" s="645"/>
      <c r="CB10" s="685"/>
      <c r="CD10" s="686" t="s">
        <v>245</v>
      </c>
      <c r="CE10" s="683"/>
      <c r="CF10" s="683"/>
      <c r="CG10" s="683"/>
      <c r="CH10" s="683"/>
      <c r="CI10" s="683"/>
      <c r="CJ10" s="683"/>
      <c r="CK10" s="683"/>
      <c r="CL10" s="683"/>
      <c r="CM10" s="683"/>
      <c r="CN10" s="683"/>
      <c r="CO10" s="683"/>
      <c r="CP10" s="683"/>
      <c r="CQ10" s="684"/>
      <c r="CR10" s="642">
        <v>79</v>
      </c>
      <c r="CS10" s="645"/>
      <c r="CT10" s="645"/>
      <c r="CU10" s="645"/>
      <c r="CV10" s="645"/>
      <c r="CW10" s="645"/>
      <c r="CX10" s="645"/>
      <c r="CY10" s="646"/>
      <c r="CZ10" s="704">
        <v>0</v>
      </c>
      <c r="DA10" s="704"/>
      <c r="DB10" s="704"/>
      <c r="DC10" s="704"/>
      <c r="DD10" s="650" t="s">
        <v>133</v>
      </c>
      <c r="DE10" s="645"/>
      <c r="DF10" s="645"/>
      <c r="DG10" s="645"/>
      <c r="DH10" s="645"/>
      <c r="DI10" s="645"/>
      <c r="DJ10" s="645"/>
      <c r="DK10" s="645"/>
      <c r="DL10" s="645"/>
      <c r="DM10" s="645"/>
      <c r="DN10" s="645"/>
      <c r="DO10" s="645"/>
      <c r="DP10" s="646"/>
      <c r="DQ10" s="650">
        <v>79</v>
      </c>
      <c r="DR10" s="645"/>
      <c r="DS10" s="645"/>
      <c r="DT10" s="645"/>
      <c r="DU10" s="645"/>
      <c r="DV10" s="645"/>
      <c r="DW10" s="645"/>
      <c r="DX10" s="645"/>
      <c r="DY10" s="645"/>
      <c r="DZ10" s="645"/>
      <c r="EA10" s="645"/>
      <c r="EB10" s="645"/>
      <c r="EC10" s="685"/>
    </row>
    <row r="11" spans="2:143" ht="11.25" customHeight="1" x14ac:dyDescent="0.15">
      <c r="B11" s="639" t="s">
        <v>246</v>
      </c>
      <c r="C11" s="640"/>
      <c r="D11" s="640"/>
      <c r="E11" s="640"/>
      <c r="F11" s="640"/>
      <c r="G11" s="640"/>
      <c r="H11" s="640"/>
      <c r="I11" s="640"/>
      <c r="J11" s="640"/>
      <c r="K11" s="640"/>
      <c r="L11" s="640"/>
      <c r="M11" s="640"/>
      <c r="N11" s="640"/>
      <c r="O11" s="640"/>
      <c r="P11" s="640"/>
      <c r="Q11" s="641"/>
      <c r="R11" s="642" t="s">
        <v>133</v>
      </c>
      <c r="S11" s="645"/>
      <c r="T11" s="645"/>
      <c r="U11" s="645"/>
      <c r="V11" s="645"/>
      <c r="W11" s="645"/>
      <c r="X11" s="645"/>
      <c r="Y11" s="646"/>
      <c r="Z11" s="704" t="s">
        <v>133</v>
      </c>
      <c r="AA11" s="704"/>
      <c r="AB11" s="704"/>
      <c r="AC11" s="704"/>
      <c r="AD11" s="705" t="s">
        <v>232</v>
      </c>
      <c r="AE11" s="705"/>
      <c r="AF11" s="705"/>
      <c r="AG11" s="705"/>
      <c r="AH11" s="705"/>
      <c r="AI11" s="705"/>
      <c r="AJ11" s="705"/>
      <c r="AK11" s="705"/>
      <c r="AL11" s="647" t="s">
        <v>232</v>
      </c>
      <c r="AM11" s="648"/>
      <c r="AN11" s="648"/>
      <c r="AO11" s="706"/>
      <c r="AP11" s="639" t="s">
        <v>247</v>
      </c>
      <c r="AQ11" s="640"/>
      <c r="AR11" s="640"/>
      <c r="AS11" s="640"/>
      <c r="AT11" s="640"/>
      <c r="AU11" s="640"/>
      <c r="AV11" s="640"/>
      <c r="AW11" s="640"/>
      <c r="AX11" s="640"/>
      <c r="AY11" s="640"/>
      <c r="AZ11" s="640"/>
      <c r="BA11" s="640"/>
      <c r="BB11" s="640"/>
      <c r="BC11" s="640"/>
      <c r="BD11" s="640"/>
      <c r="BE11" s="640"/>
      <c r="BF11" s="641"/>
      <c r="BG11" s="642">
        <v>29693</v>
      </c>
      <c r="BH11" s="645"/>
      <c r="BI11" s="645"/>
      <c r="BJ11" s="645"/>
      <c r="BK11" s="645"/>
      <c r="BL11" s="645"/>
      <c r="BM11" s="645"/>
      <c r="BN11" s="646"/>
      <c r="BO11" s="704">
        <v>2.2999999999999998</v>
      </c>
      <c r="BP11" s="704"/>
      <c r="BQ11" s="704"/>
      <c r="BR11" s="704"/>
      <c r="BS11" s="650" t="s">
        <v>133</v>
      </c>
      <c r="BT11" s="645"/>
      <c r="BU11" s="645"/>
      <c r="BV11" s="645"/>
      <c r="BW11" s="645"/>
      <c r="BX11" s="645"/>
      <c r="BY11" s="645"/>
      <c r="BZ11" s="645"/>
      <c r="CA11" s="645"/>
      <c r="CB11" s="685"/>
      <c r="CD11" s="686" t="s">
        <v>248</v>
      </c>
      <c r="CE11" s="683"/>
      <c r="CF11" s="683"/>
      <c r="CG11" s="683"/>
      <c r="CH11" s="683"/>
      <c r="CI11" s="683"/>
      <c r="CJ11" s="683"/>
      <c r="CK11" s="683"/>
      <c r="CL11" s="683"/>
      <c r="CM11" s="683"/>
      <c r="CN11" s="683"/>
      <c r="CO11" s="683"/>
      <c r="CP11" s="683"/>
      <c r="CQ11" s="684"/>
      <c r="CR11" s="642">
        <v>354698</v>
      </c>
      <c r="CS11" s="645"/>
      <c r="CT11" s="645"/>
      <c r="CU11" s="645"/>
      <c r="CV11" s="645"/>
      <c r="CW11" s="645"/>
      <c r="CX11" s="645"/>
      <c r="CY11" s="646"/>
      <c r="CZ11" s="704">
        <v>6.5</v>
      </c>
      <c r="DA11" s="704"/>
      <c r="DB11" s="704"/>
      <c r="DC11" s="704"/>
      <c r="DD11" s="650">
        <v>53282</v>
      </c>
      <c r="DE11" s="645"/>
      <c r="DF11" s="645"/>
      <c r="DG11" s="645"/>
      <c r="DH11" s="645"/>
      <c r="DI11" s="645"/>
      <c r="DJ11" s="645"/>
      <c r="DK11" s="645"/>
      <c r="DL11" s="645"/>
      <c r="DM11" s="645"/>
      <c r="DN11" s="645"/>
      <c r="DO11" s="645"/>
      <c r="DP11" s="646"/>
      <c r="DQ11" s="650">
        <v>248011</v>
      </c>
      <c r="DR11" s="645"/>
      <c r="DS11" s="645"/>
      <c r="DT11" s="645"/>
      <c r="DU11" s="645"/>
      <c r="DV11" s="645"/>
      <c r="DW11" s="645"/>
      <c r="DX11" s="645"/>
      <c r="DY11" s="645"/>
      <c r="DZ11" s="645"/>
      <c r="EA11" s="645"/>
      <c r="EB11" s="645"/>
      <c r="EC11" s="685"/>
    </row>
    <row r="12" spans="2:143" ht="11.25" customHeight="1" x14ac:dyDescent="0.15">
      <c r="B12" s="639" t="s">
        <v>249</v>
      </c>
      <c r="C12" s="640"/>
      <c r="D12" s="640"/>
      <c r="E12" s="640"/>
      <c r="F12" s="640"/>
      <c r="G12" s="640"/>
      <c r="H12" s="640"/>
      <c r="I12" s="640"/>
      <c r="J12" s="640"/>
      <c r="K12" s="640"/>
      <c r="L12" s="640"/>
      <c r="M12" s="640"/>
      <c r="N12" s="640"/>
      <c r="O12" s="640"/>
      <c r="P12" s="640"/>
      <c r="Q12" s="641"/>
      <c r="R12" s="642">
        <v>166713</v>
      </c>
      <c r="S12" s="645"/>
      <c r="T12" s="645"/>
      <c r="U12" s="645"/>
      <c r="V12" s="645"/>
      <c r="W12" s="645"/>
      <c r="X12" s="645"/>
      <c r="Y12" s="646"/>
      <c r="Z12" s="704">
        <v>3</v>
      </c>
      <c r="AA12" s="704"/>
      <c r="AB12" s="704"/>
      <c r="AC12" s="704"/>
      <c r="AD12" s="705">
        <v>166713</v>
      </c>
      <c r="AE12" s="705"/>
      <c r="AF12" s="705"/>
      <c r="AG12" s="705"/>
      <c r="AH12" s="705"/>
      <c r="AI12" s="705"/>
      <c r="AJ12" s="705"/>
      <c r="AK12" s="705"/>
      <c r="AL12" s="647">
        <v>4.8</v>
      </c>
      <c r="AM12" s="648"/>
      <c r="AN12" s="648"/>
      <c r="AO12" s="706"/>
      <c r="AP12" s="639" t="s">
        <v>250</v>
      </c>
      <c r="AQ12" s="640"/>
      <c r="AR12" s="640"/>
      <c r="AS12" s="640"/>
      <c r="AT12" s="640"/>
      <c r="AU12" s="640"/>
      <c r="AV12" s="640"/>
      <c r="AW12" s="640"/>
      <c r="AX12" s="640"/>
      <c r="AY12" s="640"/>
      <c r="AZ12" s="640"/>
      <c r="BA12" s="640"/>
      <c r="BB12" s="640"/>
      <c r="BC12" s="640"/>
      <c r="BD12" s="640"/>
      <c r="BE12" s="640"/>
      <c r="BF12" s="641"/>
      <c r="BG12" s="642">
        <v>681702</v>
      </c>
      <c r="BH12" s="645"/>
      <c r="BI12" s="645"/>
      <c r="BJ12" s="645"/>
      <c r="BK12" s="645"/>
      <c r="BL12" s="645"/>
      <c r="BM12" s="645"/>
      <c r="BN12" s="646"/>
      <c r="BO12" s="704">
        <v>52.5</v>
      </c>
      <c r="BP12" s="704"/>
      <c r="BQ12" s="704"/>
      <c r="BR12" s="704"/>
      <c r="BS12" s="650" t="s">
        <v>133</v>
      </c>
      <c r="BT12" s="645"/>
      <c r="BU12" s="645"/>
      <c r="BV12" s="645"/>
      <c r="BW12" s="645"/>
      <c r="BX12" s="645"/>
      <c r="BY12" s="645"/>
      <c r="BZ12" s="645"/>
      <c r="CA12" s="645"/>
      <c r="CB12" s="685"/>
      <c r="CD12" s="686" t="s">
        <v>251</v>
      </c>
      <c r="CE12" s="683"/>
      <c r="CF12" s="683"/>
      <c r="CG12" s="683"/>
      <c r="CH12" s="683"/>
      <c r="CI12" s="683"/>
      <c r="CJ12" s="683"/>
      <c r="CK12" s="683"/>
      <c r="CL12" s="683"/>
      <c r="CM12" s="683"/>
      <c r="CN12" s="683"/>
      <c r="CO12" s="683"/>
      <c r="CP12" s="683"/>
      <c r="CQ12" s="684"/>
      <c r="CR12" s="642">
        <v>54742</v>
      </c>
      <c r="CS12" s="645"/>
      <c r="CT12" s="645"/>
      <c r="CU12" s="645"/>
      <c r="CV12" s="645"/>
      <c r="CW12" s="645"/>
      <c r="CX12" s="645"/>
      <c r="CY12" s="646"/>
      <c r="CZ12" s="704">
        <v>1</v>
      </c>
      <c r="DA12" s="704"/>
      <c r="DB12" s="704"/>
      <c r="DC12" s="704"/>
      <c r="DD12" s="650">
        <v>149</v>
      </c>
      <c r="DE12" s="645"/>
      <c r="DF12" s="645"/>
      <c r="DG12" s="645"/>
      <c r="DH12" s="645"/>
      <c r="DI12" s="645"/>
      <c r="DJ12" s="645"/>
      <c r="DK12" s="645"/>
      <c r="DL12" s="645"/>
      <c r="DM12" s="645"/>
      <c r="DN12" s="645"/>
      <c r="DO12" s="645"/>
      <c r="DP12" s="646"/>
      <c r="DQ12" s="650">
        <v>47625</v>
      </c>
      <c r="DR12" s="645"/>
      <c r="DS12" s="645"/>
      <c r="DT12" s="645"/>
      <c r="DU12" s="645"/>
      <c r="DV12" s="645"/>
      <c r="DW12" s="645"/>
      <c r="DX12" s="645"/>
      <c r="DY12" s="645"/>
      <c r="DZ12" s="645"/>
      <c r="EA12" s="645"/>
      <c r="EB12" s="645"/>
      <c r="EC12" s="685"/>
    </row>
    <row r="13" spans="2:143" ht="11.25" customHeight="1" x14ac:dyDescent="0.15">
      <c r="B13" s="639" t="s">
        <v>252</v>
      </c>
      <c r="C13" s="640"/>
      <c r="D13" s="640"/>
      <c r="E13" s="640"/>
      <c r="F13" s="640"/>
      <c r="G13" s="640"/>
      <c r="H13" s="640"/>
      <c r="I13" s="640"/>
      <c r="J13" s="640"/>
      <c r="K13" s="640"/>
      <c r="L13" s="640"/>
      <c r="M13" s="640"/>
      <c r="N13" s="640"/>
      <c r="O13" s="640"/>
      <c r="P13" s="640"/>
      <c r="Q13" s="641"/>
      <c r="R13" s="642">
        <v>4997</v>
      </c>
      <c r="S13" s="645"/>
      <c r="T13" s="645"/>
      <c r="U13" s="645"/>
      <c r="V13" s="645"/>
      <c r="W13" s="645"/>
      <c r="X13" s="645"/>
      <c r="Y13" s="646"/>
      <c r="Z13" s="704">
        <v>0.1</v>
      </c>
      <c r="AA13" s="704"/>
      <c r="AB13" s="704"/>
      <c r="AC13" s="704"/>
      <c r="AD13" s="705">
        <v>4997</v>
      </c>
      <c r="AE13" s="705"/>
      <c r="AF13" s="705"/>
      <c r="AG13" s="705"/>
      <c r="AH13" s="705"/>
      <c r="AI13" s="705"/>
      <c r="AJ13" s="705"/>
      <c r="AK13" s="705"/>
      <c r="AL13" s="647">
        <v>0.1</v>
      </c>
      <c r="AM13" s="648"/>
      <c r="AN13" s="648"/>
      <c r="AO13" s="706"/>
      <c r="AP13" s="639" t="s">
        <v>253</v>
      </c>
      <c r="AQ13" s="640"/>
      <c r="AR13" s="640"/>
      <c r="AS13" s="640"/>
      <c r="AT13" s="640"/>
      <c r="AU13" s="640"/>
      <c r="AV13" s="640"/>
      <c r="AW13" s="640"/>
      <c r="AX13" s="640"/>
      <c r="AY13" s="640"/>
      <c r="AZ13" s="640"/>
      <c r="BA13" s="640"/>
      <c r="BB13" s="640"/>
      <c r="BC13" s="640"/>
      <c r="BD13" s="640"/>
      <c r="BE13" s="640"/>
      <c r="BF13" s="641"/>
      <c r="BG13" s="642">
        <v>681695</v>
      </c>
      <c r="BH13" s="645"/>
      <c r="BI13" s="645"/>
      <c r="BJ13" s="645"/>
      <c r="BK13" s="645"/>
      <c r="BL13" s="645"/>
      <c r="BM13" s="645"/>
      <c r="BN13" s="646"/>
      <c r="BO13" s="704">
        <v>52.5</v>
      </c>
      <c r="BP13" s="704"/>
      <c r="BQ13" s="704"/>
      <c r="BR13" s="704"/>
      <c r="BS13" s="650" t="s">
        <v>133</v>
      </c>
      <c r="BT13" s="645"/>
      <c r="BU13" s="645"/>
      <c r="BV13" s="645"/>
      <c r="BW13" s="645"/>
      <c r="BX13" s="645"/>
      <c r="BY13" s="645"/>
      <c r="BZ13" s="645"/>
      <c r="CA13" s="645"/>
      <c r="CB13" s="685"/>
      <c r="CD13" s="686" t="s">
        <v>254</v>
      </c>
      <c r="CE13" s="683"/>
      <c r="CF13" s="683"/>
      <c r="CG13" s="683"/>
      <c r="CH13" s="683"/>
      <c r="CI13" s="683"/>
      <c r="CJ13" s="683"/>
      <c r="CK13" s="683"/>
      <c r="CL13" s="683"/>
      <c r="CM13" s="683"/>
      <c r="CN13" s="683"/>
      <c r="CO13" s="683"/>
      <c r="CP13" s="683"/>
      <c r="CQ13" s="684"/>
      <c r="CR13" s="642">
        <v>573875</v>
      </c>
      <c r="CS13" s="645"/>
      <c r="CT13" s="645"/>
      <c r="CU13" s="645"/>
      <c r="CV13" s="645"/>
      <c r="CW13" s="645"/>
      <c r="CX13" s="645"/>
      <c r="CY13" s="646"/>
      <c r="CZ13" s="704">
        <v>10.5</v>
      </c>
      <c r="DA13" s="704"/>
      <c r="DB13" s="704"/>
      <c r="DC13" s="704"/>
      <c r="DD13" s="650">
        <v>204912</v>
      </c>
      <c r="DE13" s="645"/>
      <c r="DF13" s="645"/>
      <c r="DG13" s="645"/>
      <c r="DH13" s="645"/>
      <c r="DI13" s="645"/>
      <c r="DJ13" s="645"/>
      <c r="DK13" s="645"/>
      <c r="DL13" s="645"/>
      <c r="DM13" s="645"/>
      <c r="DN13" s="645"/>
      <c r="DO13" s="645"/>
      <c r="DP13" s="646"/>
      <c r="DQ13" s="650">
        <v>482349</v>
      </c>
      <c r="DR13" s="645"/>
      <c r="DS13" s="645"/>
      <c r="DT13" s="645"/>
      <c r="DU13" s="645"/>
      <c r="DV13" s="645"/>
      <c r="DW13" s="645"/>
      <c r="DX13" s="645"/>
      <c r="DY13" s="645"/>
      <c r="DZ13" s="645"/>
      <c r="EA13" s="645"/>
      <c r="EB13" s="645"/>
      <c r="EC13" s="685"/>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232</v>
      </c>
      <c r="S14" s="645"/>
      <c r="T14" s="645"/>
      <c r="U14" s="645"/>
      <c r="V14" s="645"/>
      <c r="W14" s="645"/>
      <c r="X14" s="645"/>
      <c r="Y14" s="646"/>
      <c r="Z14" s="704" t="s">
        <v>133</v>
      </c>
      <c r="AA14" s="704"/>
      <c r="AB14" s="704"/>
      <c r="AC14" s="704"/>
      <c r="AD14" s="705" t="s">
        <v>232</v>
      </c>
      <c r="AE14" s="705"/>
      <c r="AF14" s="705"/>
      <c r="AG14" s="705"/>
      <c r="AH14" s="705"/>
      <c r="AI14" s="705"/>
      <c r="AJ14" s="705"/>
      <c r="AK14" s="705"/>
      <c r="AL14" s="647" t="s">
        <v>232</v>
      </c>
      <c r="AM14" s="648"/>
      <c r="AN14" s="648"/>
      <c r="AO14" s="706"/>
      <c r="AP14" s="639" t="s">
        <v>256</v>
      </c>
      <c r="AQ14" s="640"/>
      <c r="AR14" s="640"/>
      <c r="AS14" s="640"/>
      <c r="AT14" s="640"/>
      <c r="AU14" s="640"/>
      <c r="AV14" s="640"/>
      <c r="AW14" s="640"/>
      <c r="AX14" s="640"/>
      <c r="AY14" s="640"/>
      <c r="AZ14" s="640"/>
      <c r="BA14" s="640"/>
      <c r="BB14" s="640"/>
      <c r="BC14" s="640"/>
      <c r="BD14" s="640"/>
      <c r="BE14" s="640"/>
      <c r="BF14" s="641"/>
      <c r="BG14" s="642">
        <v>37856</v>
      </c>
      <c r="BH14" s="645"/>
      <c r="BI14" s="645"/>
      <c r="BJ14" s="645"/>
      <c r="BK14" s="645"/>
      <c r="BL14" s="645"/>
      <c r="BM14" s="645"/>
      <c r="BN14" s="646"/>
      <c r="BO14" s="704">
        <v>2.9</v>
      </c>
      <c r="BP14" s="704"/>
      <c r="BQ14" s="704"/>
      <c r="BR14" s="704"/>
      <c r="BS14" s="650" t="s">
        <v>232</v>
      </c>
      <c r="BT14" s="645"/>
      <c r="BU14" s="645"/>
      <c r="BV14" s="645"/>
      <c r="BW14" s="645"/>
      <c r="BX14" s="645"/>
      <c r="BY14" s="645"/>
      <c r="BZ14" s="645"/>
      <c r="CA14" s="645"/>
      <c r="CB14" s="685"/>
      <c r="CD14" s="686" t="s">
        <v>257</v>
      </c>
      <c r="CE14" s="683"/>
      <c r="CF14" s="683"/>
      <c r="CG14" s="683"/>
      <c r="CH14" s="683"/>
      <c r="CI14" s="683"/>
      <c r="CJ14" s="683"/>
      <c r="CK14" s="683"/>
      <c r="CL14" s="683"/>
      <c r="CM14" s="683"/>
      <c r="CN14" s="683"/>
      <c r="CO14" s="683"/>
      <c r="CP14" s="683"/>
      <c r="CQ14" s="684"/>
      <c r="CR14" s="642">
        <v>276594</v>
      </c>
      <c r="CS14" s="645"/>
      <c r="CT14" s="645"/>
      <c r="CU14" s="645"/>
      <c r="CV14" s="645"/>
      <c r="CW14" s="645"/>
      <c r="CX14" s="645"/>
      <c r="CY14" s="646"/>
      <c r="CZ14" s="704">
        <v>5</v>
      </c>
      <c r="DA14" s="704"/>
      <c r="DB14" s="704"/>
      <c r="DC14" s="704"/>
      <c r="DD14" s="650">
        <v>22582</v>
      </c>
      <c r="DE14" s="645"/>
      <c r="DF14" s="645"/>
      <c r="DG14" s="645"/>
      <c r="DH14" s="645"/>
      <c r="DI14" s="645"/>
      <c r="DJ14" s="645"/>
      <c r="DK14" s="645"/>
      <c r="DL14" s="645"/>
      <c r="DM14" s="645"/>
      <c r="DN14" s="645"/>
      <c r="DO14" s="645"/>
      <c r="DP14" s="646"/>
      <c r="DQ14" s="650">
        <v>273094</v>
      </c>
      <c r="DR14" s="645"/>
      <c r="DS14" s="645"/>
      <c r="DT14" s="645"/>
      <c r="DU14" s="645"/>
      <c r="DV14" s="645"/>
      <c r="DW14" s="645"/>
      <c r="DX14" s="645"/>
      <c r="DY14" s="645"/>
      <c r="DZ14" s="645"/>
      <c r="EA14" s="645"/>
      <c r="EB14" s="645"/>
      <c r="EC14" s="685"/>
    </row>
    <row r="15" spans="2:143" ht="11.25" customHeight="1" x14ac:dyDescent="0.15">
      <c r="B15" s="639" t="s">
        <v>258</v>
      </c>
      <c r="C15" s="640"/>
      <c r="D15" s="640"/>
      <c r="E15" s="640"/>
      <c r="F15" s="640"/>
      <c r="G15" s="640"/>
      <c r="H15" s="640"/>
      <c r="I15" s="640"/>
      <c r="J15" s="640"/>
      <c r="K15" s="640"/>
      <c r="L15" s="640"/>
      <c r="M15" s="640"/>
      <c r="N15" s="640"/>
      <c r="O15" s="640"/>
      <c r="P15" s="640"/>
      <c r="Q15" s="641"/>
      <c r="R15" s="642">
        <v>19538</v>
      </c>
      <c r="S15" s="645"/>
      <c r="T15" s="645"/>
      <c r="U15" s="645"/>
      <c r="V15" s="645"/>
      <c r="W15" s="645"/>
      <c r="X15" s="645"/>
      <c r="Y15" s="646"/>
      <c r="Z15" s="704">
        <v>0.3</v>
      </c>
      <c r="AA15" s="704"/>
      <c r="AB15" s="704"/>
      <c r="AC15" s="704"/>
      <c r="AD15" s="705">
        <v>19538</v>
      </c>
      <c r="AE15" s="705"/>
      <c r="AF15" s="705"/>
      <c r="AG15" s="705"/>
      <c r="AH15" s="705"/>
      <c r="AI15" s="705"/>
      <c r="AJ15" s="705"/>
      <c r="AK15" s="705"/>
      <c r="AL15" s="647">
        <v>0.6</v>
      </c>
      <c r="AM15" s="648"/>
      <c r="AN15" s="648"/>
      <c r="AO15" s="706"/>
      <c r="AP15" s="639" t="s">
        <v>259</v>
      </c>
      <c r="AQ15" s="640"/>
      <c r="AR15" s="640"/>
      <c r="AS15" s="640"/>
      <c r="AT15" s="640"/>
      <c r="AU15" s="640"/>
      <c r="AV15" s="640"/>
      <c r="AW15" s="640"/>
      <c r="AX15" s="640"/>
      <c r="AY15" s="640"/>
      <c r="AZ15" s="640"/>
      <c r="BA15" s="640"/>
      <c r="BB15" s="640"/>
      <c r="BC15" s="640"/>
      <c r="BD15" s="640"/>
      <c r="BE15" s="640"/>
      <c r="BF15" s="641"/>
      <c r="BG15" s="642">
        <v>75111</v>
      </c>
      <c r="BH15" s="645"/>
      <c r="BI15" s="645"/>
      <c r="BJ15" s="645"/>
      <c r="BK15" s="645"/>
      <c r="BL15" s="645"/>
      <c r="BM15" s="645"/>
      <c r="BN15" s="646"/>
      <c r="BO15" s="704">
        <v>5.8</v>
      </c>
      <c r="BP15" s="704"/>
      <c r="BQ15" s="704"/>
      <c r="BR15" s="704"/>
      <c r="BS15" s="650" t="s">
        <v>133</v>
      </c>
      <c r="BT15" s="645"/>
      <c r="BU15" s="645"/>
      <c r="BV15" s="645"/>
      <c r="BW15" s="645"/>
      <c r="BX15" s="645"/>
      <c r="BY15" s="645"/>
      <c r="BZ15" s="645"/>
      <c r="CA15" s="645"/>
      <c r="CB15" s="685"/>
      <c r="CD15" s="686" t="s">
        <v>260</v>
      </c>
      <c r="CE15" s="683"/>
      <c r="CF15" s="683"/>
      <c r="CG15" s="683"/>
      <c r="CH15" s="683"/>
      <c r="CI15" s="683"/>
      <c r="CJ15" s="683"/>
      <c r="CK15" s="683"/>
      <c r="CL15" s="683"/>
      <c r="CM15" s="683"/>
      <c r="CN15" s="683"/>
      <c r="CO15" s="683"/>
      <c r="CP15" s="683"/>
      <c r="CQ15" s="684"/>
      <c r="CR15" s="642">
        <v>559826</v>
      </c>
      <c r="CS15" s="645"/>
      <c r="CT15" s="645"/>
      <c r="CU15" s="645"/>
      <c r="CV15" s="645"/>
      <c r="CW15" s="645"/>
      <c r="CX15" s="645"/>
      <c r="CY15" s="646"/>
      <c r="CZ15" s="704">
        <v>10.199999999999999</v>
      </c>
      <c r="DA15" s="704"/>
      <c r="DB15" s="704"/>
      <c r="DC15" s="704"/>
      <c r="DD15" s="650">
        <v>157265</v>
      </c>
      <c r="DE15" s="645"/>
      <c r="DF15" s="645"/>
      <c r="DG15" s="645"/>
      <c r="DH15" s="645"/>
      <c r="DI15" s="645"/>
      <c r="DJ15" s="645"/>
      <c r="DK15" s="645"/>
      <c r="DL15" s="645"/>
      <c r="DM15" s="645"/>
      <c r="DN15" s="645"/>
      <c r="DO15" s="645"/>
      <c r="DP15" s="646"/>
      <c r="DQ15" s="650">
        <v>464022</v>
      </c>
      <c r="DR15" s="645"/>
      <c r="DS15" s="645"/>
      <c r="DT15" s="645"/>
      <c r="DU15" s="645"/>
      <c r="DV15" s="645"/>
      <c r="DW15" s="645"/>
      <c r="DX15" s="645"/>
      <c r="DY15" s="645"/>
      <c r="DZ15" s="645"/>
      <c r="EA15" s="645"/>
      <c r="EB15" s="645"/>
      <c r="EC15" s="685"/>
    </row>
    <row r="16" spans="2:143" ht="11.25" customHeight="1" x14ac:dyDescent="0.15">
      <c r="B16" s="639" t="s">
        <v>261</v>
      </c>
      <c r="C16" s="640"/>
      <c r="D16" s="640"/>
      <c r="E16" s="640"/>
      <c r="F16" s="640"/>
      <c r="G16" s="640"/>
      <c r="H16" s="640"/>
      <c r="I16" s="640"/>
      <c r="J16" s="640"/>
      <c r="K16" s="640"/>
      <c r="L16" s="640"/>
      <c r="M16" s="640"/>
      <c r="N16" s="640"/>
      <c r="O16" s="640"/>
      <c r="P16" s="640"/>
      <c r="Q16" s="641"/>
      <c r="R16" s="642" t="s">
        <v>232</v>
      </c>
      <c r="S16" s="645"/>
      <c r="T16" s="645"/>
      <c r="U16" s="645"/>
      <c r="V16" s="645"/>
      <c r="W16" s="645"/>
      <c r="X16" s="645"/>
      <c r="Y16" s="646"/>
      <c r="Z16" s="704" t="s">
        <v>133</v>
      </c>
      <c r="AA16" s="704"/>
      <c r="AB16" s="704"/>
      <c r="AC16" s="704"/>
      <c r="AD16" s="705" t="s">
        <v>133</v>
      </c>
      <c r="AE16" s="705"/>
      <c r="AF16" s="705"/>
      <c r="AG16" s="705"/>
      <c r="AH16" s="705"/>
      <c r="AI16" s="705"/>
      <c r="AJ16" s="705"/>
      <c r="AK16" s="705"/>
      <c r="AL16" s="647" t="s">
        <v>142</v>
      </c>
      <c r="AM16" s="648"/>
      <c r="AN16" s="648"/>
      <c r="AO16" s="706"/>
      <c r="AP16" s="639" t="s">
        <v>262</v>
      </c>
      <c r="AQ16" s="640"/>
      <c r="AR16" s="640"/>
      <c r="AS16" s="640"/>
      <c r="AT16" s="640"/>
      <c r="AU16" s="640"/>
      <c r="AV16" s="640"/>
      <c r="AW16" s="640"/>
      <c r="AX16" s="640"/>
      <c r="AY16" s="640"/>
      <c r="AZ16" s="640"/>
      <c r="BA16" s="640"/>
      <c r="BB16" s="640"/>
      <c r="BC16" s="640"/>
      <c r="BD16" s="640"/>
      <c r="BE16" s="640"/>
      <c r="BF16" s="641"/>
      <c r="BG16" s="642" t="s">
        <v>133</v>
      </c>
      <c r="BH16" s="645"/>
      <c r="BI16" s="645"/>
      <c r="BJ16" s="645"/>
      <c r="BK16" s="645"/>
      <c r="BL16" s="645"/>
      <c r="BM16" s="645"/>
      <c r="BN16" s="646"/>
      <c r="BO16" s="704" t="s">
        <v>133</v>
      </c>
      <c r="BP16" s="704"/>
      <c r="BQ16" s="704"/>
      <c r="BR16" s="704"/>
      <c r="BS16" s="650" t="s">
        <v>133</v>
      </c>
      <c r="BT16" s="645"/>
      <c r="BU16" s="645"/>
      <c r="BV16" s="645"/>
      <c r="BW16" s="645"/>
      <c r="BX16" s="645"/>
      <c r="BY16" s="645"/>
      <c r="BZ16" s="645"/>
      <c r="CA16" s="645"/>
      <c r="CB16" s="685"/>
      <c r="CD16" s="686" t="s">
        <v>263</v>
      </c>
      <c r="CE16" s="683"/>
      <c r="CF16" s="683"/>
      <c r="CG16" s="683"/>
      <c r="CH16" s="683"/>
      <c r="CI16" s="683"/>
      <c r="CJ16" s="683"/>
      <c r="CK16" s="683"/>
      <c r="CL16" s="683"/>
      <c r="CM16" s="683"/>
      <c r="CN16" s="683"/>
      <c r="CO16" s="683"/>
      <c r="CP16" s="683"/>
      <c r="CQ16" s="684"/>
      <c r="CR16" s="642">
        <v>24</v>
      </c>
      <c r="CS16" s="645"/>
      <c r="CT16" s="645"/>
      <c r="CU16" s="645"/>
      <c r="CV16" s="645"/>
      <c r="CW16" s="645"/>
      <c r="CX16" s="645"/>
      <c r="CY16" s="646"/>
      <c r="CZ16" s="704">
        <v>0</v>
      </c>
      <c r="DA16" s="704"/>
      <c r="DB16" s="704"/>
      <c r="DC16" s="704"/>
      <c r="DD16" s="650" t="s">
        <v>133</v>
      </c>
      <c r="DE16" s="645"/>
      <c r="DF16" s="645"/>
      <c r="DG16" s="645"/>
      <c r="DH16" s="645"/>
      <c r="DI16" s="645"/>
      <c r="DJ16" s="645"/>
      <c r="DK16" s="645"/>
      <c r="DL16" s="645"/>
      <c r="DM16" s="645"/>
      <c r="DN16" s="645"/>
      <c r="DO16" s="645"/>
      <c r="DP16" s="646"/>
      <c r="DQ16" s="650">
        <v>24</v>
      </c>
      <c r="DR16" s="645"/>
      <c r="DS16" s="645"/>
      <c r="DT16" s="645"/>
      <c r="DU16" s="645"/>
      <c r="DV16" s="645"/>
      <c r="DW16" s="645"/>
      <c r="DX16" s="645"/>
      <c r="DY16" s="645"/>
      <c r="DZ16" s="645"/>
      <c r="EA16" s="645"/>
      <c r="EB16" s="645"/>
      <c r="EC16" s="685"/>
    </row>
    <row r="17" spans="2:133" ht="11.25" customHeight="1" x14ac:dyDescent="0.15">
      <c r="B17" s="639" t="s">
        <v>264</v>
      </c>
      <c r="C17" s="640"/>
      <c r="D17" s="640"/>
      <c r="E17" s="640"/>
      <c r="F17" s="640"/>
      <c r="G17" s="640"/>
      <c r="H17" s="640"/>
      <c r="I17" s="640"/>
      <c r="J17" s="640"/>
      <c r="K17" s="640"/>
      <c r="L17" s="640"/>
      <c r="M17" s="640"/>
      <c r="N17" s="640"/>
      <c r="O17" s="640"/>
      <c r="P17" s="640"/>
      <c r="Q17" s="641"/>
      <c r="R17" s="642">
        <v>9710</v>
      </c>
      <c r="S17" s="645"/>
      <c r="T17" s="645"/>
      <c r="U17" s="645"/>
      <c r="V17" s="645"/>
      <c r="W17" s="645"/>
      <c r="X17" s="645"/>
      <c r="Y17" s="646"/>
      <c r="Z17" s="704">
        <v>0.2</v>
      </c>
      <c r="AA17" s="704"/>
      <c r="AB17" s="704"/>
      <c r="AC17" s="704"/>
      <c r="AD17" s="705">
        <v>9710</v>
      </c>
      <c r="AE17" s="705"/>
      <c r="AF17" s="705"/>
      <c r="AG17" s="705"/>
      <c r="AH17" s="705"/>
      <c r="AI17" s="705"/>
      <c r="AJ17" s="705"/>
      <c r="AK17" s="705"/>
      <c r="AL17" s="647">
        <v>0.3</v>
      </c>
      <c r="AM17" s="648"/>
      <c r="AN17" s="648"/>
      <c r="AO17" s="706"/>
      <c r="AP17" s="639" t="s">
        <v>265</v>
      </c>
      <c r="AQ17" s="640"/>
      <c r="AR17" s="640"/>
      <c r="AS17" s="640"/>
      <c r="AT17" s="640"/>
      <c r="AU17" s="640"/>
      <c r="AV17" s="640"/>
      <c r="AW17" s="640"/>
      <c r="AX17" s="640"/>
      <c r="AY17" s="640"/>
      <c r="AZ17" s="640"/>
      <c r="BA17" s="640"/>
      <c r="BB17" s="640"/>
      <c r="BC17" s="640"/>
      <c r="BD17" s="640"/>
      <c r="BE17" s="640"/>
      <c r="BF17" s="641"/>
      <c r="BG17" s="642" t="s">
        <v>232</v>
      </c>
      <c r="BH17" s="645"/>
      <c r="BI17" s="645"/>
      <c r="BJ17" s="645"/>
      <c r="BK17" s="645"/>
      <c r="BL17" s="645"/>
      <c r="BM17" s="645"/>
      <c r="BN17" s="646"/>
      <c r="BO17" s="704" t="s">
        <v>232</v>
      </c>
      <c r="BP17" s="704"/>
      <c r="BQ17" s="704"/>
      <c r="BR17" s="704"/>
      <c r="BS17" s="650" t="s">
        <v>133</v>
      </c>
      <c r="BT17" s="645"/>
      <c r="BU17" s="645"/>
      <c r="BV17" s="645"/>
      <c r="BW17" s="645"/>
      <c r="BX17" s="645"/>
      <c r="BY17" s="645"/>
      <c r="BZ17" s="645"/>
      <c r="CA17" s="645"/>
      <c r="CB17" s="685"/>
      <c r="CD17" s="686" t="s">
        <v>266</v>
      </c>
      <c r="CE17" s="683"/>
      <c r="CF17" s="683"/>
      <c r="CG17" s="683"/>
      <c r="CH17" s="683"/>
      <c r="CI17" s="683"/>
      <c r="CJ17" s="683"/>
      <c r="CK17" s="683"/>
      <c r="CL17" s="683"/>
      <c r="CM17" s="683"/>
      <c r="CN17" s="683"/>
      <c r="CO17" s="683"/>
      <c r="CP17" s="683"/>
      <c r="CQ17" s="684"/>
      <c r="CR17" s="642">
        <v>511125</v>
      </c>
      <c r="CS17" s="645"/>
      <c r="CT17" s="645"/>
      <c r="CU17" s="645"/>
      <c r="CV17" s="645"/>
      <c r="CW17" s="645"/>
      <c r="CX17" s="645"/>
      <c r="CY17" s="646"/>
      <c r="CZ17" s="704">
        <v>9.3000000000000007</v>
      </c>
      <c r="DA17" s="704"/>
      <c r="DB17" s="704"/>
      <c r="DC17" s="704"/>
      <c r="DD17" s="650" t="s">
        <v>232</v>
      </c>
      <c r="DE17" s="645"/>
      <c r="DF17" s="645"/>
      <c r="DG17" s="645"/>
      <c r="DH17" s="645"/>
      <c r="DI17" s="645"/>
      <c r="DJ17" s="645"/>
      <c r="DK17" s="645"/>
      <c r="DL17" s="645"/>
      <c r="DM17" s="645"/>
      <c r="DN17" s="645"/>
      <c r="DO17" s="645"/>
      <c r="DP17" s="646"/>
      <c r="DQ17" s="650">
        <v>485930</v>
      </c>
      <c r="DR17" s="645"/>
      <c r="DS17" s="645"/>
      <c r="DT17" s="645"/>
      <c r="DU17" s="645"/>
      <c r="DV17" s="645"/>
      <c r="DW17" s="645"/>
      <c r="DX17" s="645"/>
      <c r="DY17" s="645"/>
      <c r="DZ17" s="645"/>
      <c r="EA17" s="645"/>
      <c r="EB17" s="645"/>
      <c r="EC17" s="685"/>
    </row>
    <row r="18" spans="2:133" ht="11.25" customHeight="1" x14ac:dyDescent="0.15">
      <c r="B18" s="639" t="s">
        <v>267</v>
      </c>
      <c r="C18" s="640"/>
      <c r="D18" s="640"/>
      <c r="E18" s="640"/>
      <c r="F18" s="640"/>
      <c r="G18" s="640"/>
      <c r="H18" s="640"/>
      <c r="I18" s="640"/>
      <c r="J18" s="640"/>
      <c r="K18" s="640"/>
      <c r="L18" s="640"/>
      <c r="M18" s="640"/>
      <c r="N18" s="640"/>
      <c r="O18" s="640"/>
      <c r="P18" s="640"/>
      <c r="Q18" s="641"/>
      <c r="R18" s="642">
        <v>2117744</v>
      </c>
      <c r="S18" s="645"/>
      <c r="T18" s="645"/>
      <c r="U18" s="645"/>
      <c r="V18" s="645"/>
      <c r="W18" s="645"/>
      <c r="X18" s="645"/>
      <c r="Y18" s="646"/>
      <c r="Z18" s="704">
        <v>37.5</v>
      </c>
      <c r="AA18" s="704"/>
      <c r="AB18" s="704"/>
      <c r="AC18" s="704"/>
      <c r="AD18" s="705">
        <v>1907447</v>
      </c>
      <c r="AE18" s="705"/>
      <c r="AF18" s="705"/>
      <c r="AG18" s="705"/>
      <c r="AH18" s="705"/>
      <c r="AI18" s="705"/>
      <c r="AJ18" s="705"/>
      <c r="AK18" s="705"/>
      <c r="AL18" s="647">
        <v>54.6</v>
      </c>
      <c r="AM18" s="648"/>
      <c r="AN18" s="648"/>
      <c r="AO18" s="706"/>
      <c r="AP18" s="639" t="s">
        <v>268</v>
      </c>
      <c r="AQ18" s="640"/>
      <c r="AR18" s="640"/>
      <c r="AS18" s="640"/>
      <c r="AT18" s="640"/>
      <c r="AU18" s="640"/>
      <c r="AV18" s="640"/>
      <c r="AW18" s="640"/>
      <c r="AX18" s="640"/>
      <c r="AY18" s="640"/>
      <c r="AZ18" s="640"/>
      <c r="BA18" s="640"/>
      <c r="BB18" s="640"/>
      <c r="BC18" s="640"/>
      <c r="BD18" s="640"/>
      <c r="BE18" s="640"/>
      <c r="BF18" s="641"/>
      <c r="BG18" s="642" t="s">
        <v>232</v>
      </c>
      <c r="BH18" s="645"/>
      <c r="BI18" s="645"/>
      <c r="BJ18" s="645"/>
      <c r="BK18" s="645"/>
      <c r="BL18" s="645"/>
      <c r="BM18" s="645"/>
      <c r="BN18" s="646"/>
      <c r="BO18" s="704" t="s">
        <v>232</v>
      </c>
      <c r="BP18" s="704"/>
      <c r="BQ18" s="704"/>
      <c r="BR18" s="704"/>
      <c r="BS18" s="650" t="s">
        <v>232</v>
      </c>
      <c r="BT18" s="645"/>
      <c r="BU18" s="645"/>
      <c r="BV18" s="645"/>
      <c r="BW18" s="645"/>
      <c r="BX18" s="645"/>
      <c r="BY18" s="645"/>
      <c r="BZ18" s="645"/>
      <c r="CA18" s="645"/>
      <c r="CB18" s="685"/>
      <c r="CD18" s="686" t="s">
        <v>269</v>
      </c>
      <c r="CE18" s="683"/>
      <c r="CF18" s="683"/>
      <c r="CG18" s="683"/>
      <c r="CH18" s="683"/>
      <c r="CI18" s="683"/>
      <c r="CJ18" s="683"/>
      <c r="CK18" s="683"/>
      <c r="CL18" s="683"/>
      <c r="CM18" s="683"/>
      <c r="CN18" s="683"/>
      <c r="CO18" s="683"/>
      <c r="CP18" s="683"/>
      <c r="CQ18" s="684"/>
      <c r="CR18" s="642" t="s">
        <v>133</v>
      </c>
      <c r="CS18" s="645"/>
      <c r="CT18" s="645"/>
      <c r="CU18" s="645"/>
      <c r="CV18" s="645"/>
      <c r="CW18" s="645"/>
      <c r="CX18" s="645"/>
      <c r="CY18" s="646"/>
      <c r="CZ18" s="704" t="s">
        <v>142</v>
      </c>
      <c r="DA18" s="704"/>
      <c r="DB18" s="704"/>
      <c r="DC18" s="704"/>
      <c r="DD18" s="650" t="s">
        <v>232</v>
      </c>
      <c r="DE18" s="645"/>
      <c r="DF18" s="645"/>
      <c r="DG18" s="645"/>
      <c r="DH18" s="645"/>
      <c r="DI18" s="645"/>
      <c r="DJ18" s="645"/>
      <c r="DK18" s="645"/>
      <c r="DL18" s="645"/>
      <c r="DM18" s="645"/>
      <c r="DN18" s="645"/>
      <c r="DO18" s="645"/>
      <c r="DP18" s="646"/>
      <c r="DQ18" s="650" t="s">
        <v>232</v>
      </c>
      <c r="DR18" s="645"/>
      <c r="DS18" s="645"/>
      <c r="DT18" s="645"/>
      <c r="DU18" s="645"/>
      <c r="DV18" s="645"/>
      <c r="DW18" s="645"/>
      <c r="DX18" s="645"/>
      <c r="DY18" s="645"/>
      <c r="DZ18" s="645"/>
      <c r="EA18" s="645"/>
      <c r="EB18" s="645"/>
      <c r="EC18" s="685"/>
    </row>
    <row r="19" spans="2:133" ht="11.25" customHeight="1" x14ac:dyDescent="0.15">
      <c r="B19" s="639" t="s">
        <v>270</v>
      </c>
      <c r="C19" s="640"/>
      <c r="D19" s="640"/>
      <c r="E19" s="640"/>
      <c r="F19" s="640"/>
      <c r="G19" s="640"/>
      <c r="H19" s="640"/>
      <c r="I19" s="640"/>
      <c r="J19" s="640"/>
      <c r="K19" s="640"/>
      <c r="L19" s="640"/>
      <c r="M19" s="640"/>
      <c r="N19" s="640"/>
      <c r="O19" s="640"/>
      <c r="P19" s="640"/>
      <c r="Q19" s="641"/>
      <c r="R19" s="642">
        <v>1907447</v>
      </c>
      <c r="S19" s="645"/>
      <c r="T19" s="645"/>
      <c r="U19" s="645"/>
      <c r="V19" s="645"/>
      <c r="W19" s="645"/>
      <c r="X19" s="645"/>
      <c r="Y19" s="646"/>
      <c r="Z19" s="704">
        <v>33.799999999999997</v>
      </c>
      <c r="AA19" s="704"/>
      <c r="AB19" s="704"/>
      <c r="AC19" s="704"/>
      <c r="AD19" s="705">
        <v>1907447</v>
      </c>
      <c r="AE19" s="705"/>
      <c r="AF19" s="705"/>
      <c r="AG19" s="705"/>
      <c r="AH19" s="705"/>
      <c r="AI19" s="705"/>
      <c r="AJ19" s="705"/>
      <c r="AK19" s="705"/>
      <c r="AL19" s="647">
        <v>54.6</v>
      </c>
      <c r="AM19" s="648"/>
      <c r="AN19" s="648"/>
      <c r="AO19" s="706"/>
      <c r="AP19" s="639" t="s">
        <v>271</v>
      </c>
      <c r="AQ19" s="640"/>
      <c r="AR19" s="640"/>
      <c r="AS19" s="640"/>
      <c r="AT19" s="640"/>
      <c r="AU19" s="640"/>
      <c r="AV19" s="640"/>
      <c r="AW19" s="640"/>
      <c r="AX19" s="640"/>
      <c r="AY19" s="640"/>
      <c r="AZ19" s="640"/>
      <c r="BA19" s="640"/>
      <c r="BB19" s="640"/>
      <c r="BC19" s="640"/>
      <c r="BD19" s="640"/>
      <c r="BE19" s="640"/>
      <c r="BF19" s="641"/>
      <c r="BG19" s="642">
        <v>22270</v>
      </c>
      <c r="BH19" s="645"/>
      <c r="BI19" s="645"/>
      <c r="BJ19" s="645"/>
      <c r="BK19" s="645"/>
      <c r="BL19" s="645"/>
      <c r="BM19" s="645"/>
      <c r="BN19" s="646"/>
      <c r="BO19" s="704">
        <v>1.7</v>
      </c>
      <c r="BP19" s="704"/>
      <c r="BQ19" s="704"/>
      <c r="BR19" s="704"/>
      <c r="BS19" s="650" t="s">
        <v>232</v>
      </c>
      <c r="BT19" s="645"/>
      <c r="BU19" s="645"/>
      <c r="BV19" s="645"/>
      <c r="BW19" s="645"/>
      <c r="BX19" s="645"/>
      <c r="BY19" s="645"/>
      <c r="BZ19" s="645"/>
      <c r="CA19" s="645"/>
      <c r="CB19" s="685"/>
      <c r="CD19" s="686" t="s">
        <v>272</v>
      </c>
      <c r="CE19" s="683"/>
      <c r="CF19" s="683"/>
      <c r="CG19" s="683"/>
      <c r="CH19" s="683"/>
      <c r="CI19" s="683"/>
      <c r="CJ19" s="683"/>
      <c r="CK19" s="683"/>
      <c r="CL19" s="683"/>
      <c r="CM19" s="683"/>
      <c r="CN19" s="683"/>
      <c r="CO19" s="683"/>
      <c r="CP19" s="683"/>
      <c r="CQ19" s="684"/>
      <c r="CR19" s="642" t="s">
        <v>232</v>
      </c>
      <c r="CS19" s="645"/>
      <c r="CT19" s="645"/>
      <c r="CU19" s="645"/>
      <c r="CV19" s="645"/>
      <c r="CW19" s="645"/>
      <c r="CX19" s="645"/>
      <c r="CY19" s="646"/>
      <c r="CZ19" s="704" t="s">
        <v>232</v>
      </c>
      <c r="DA19" s="704"/>
      <c r="DB19" s="704"/>
      <c r="DC19" s="704"/>
      <c r="DD19" s="650" t="s">
        <v>142</v>
      </c>
      <c r="DE19" s="645"/>
      <c r="DF19" s="645"/>
      <c r="DG19" s="645"/>
      <c r="DH19" s="645"/>
      <c r="DI19" s="645"/>
      <c r="DJ19" s="645"/>
      <c r="DK19" s="645"/>
      <c r="DL19" s="645"/>
      <c r="DM19" s="645"/>
      <c r="DN19" s="645"/>
      <c r="DO19" s="645"/>
      <c r="DP19" s="646"/>
      <c r="DQ19" s="650" t="s">
        <v>133</v>
      </c>
      <c r="DR19" s="645"/>
      <c r="DS19" s="645"/>
      <c r="DT19" s="645"/>
      <c r="DU19" s="645"/>
      <c r="DV19" s="645"/>
      <c r="DW19" s="645"/>
      <c r="DX19" s="645"/>
      <c r="DY19" s="645"/>
      <c r="DZ19" s="645"/>
      <c r="EA19" s="645"/>
      <c r="EB19" s="645"/>
      <c r="EC19" s="685"/>
    </row>
    <row r="20" spans="2:133" ht="11.25" customHeight="1" x14ac:dyDescent="0.15">
      <c r="B20" s="639" t="s">
        <v>273</v>
      </c>
      <c r="C20" s="640"/>
      <c r="D20" s="640"/>
      <c r="E20" s="640"/>
      <c r="F20" s="640"/>
      <c r="G20" s="640"/>
      <c r="H20" s="640"/>
      <c r="I20" s="640"/>
      <c r="J20" s="640"/>
      <c r="K20" s="640"/>
      <c r="L20" s="640"/>
      <c r="M20" s="640"/>
      <c r="N20" s="640"/>
      <c r="O20" s="640"/>
      <c r="P20" s="640"/>
      <c r="Q20" s="641"/>
      <c r="R20" s="642">
        <v>191757</v>
      </c>
      <c r="S20" s="645"/>
      <c r="T20" s="645"/>
      <c r="U20" s="645"/>
      <c r="V20" s="645"/>
      <c r="W20" s="645"/>
      <c r="X20" s="645"/>
      <c r="Y20" s="646"/>
      <c r="Z20" s="704">
        <v>3.4</v>
      </c>
      <c r="AA20" s="704"/>
      <c r="AB20" s="704"/>
      <c r="AC20" s="704"/>
      <c r="AD20" s="705" t="s">
        <v>232</v>
      </c>
      <c r="AE20" s="705"/>
      <c r="AF20" s="705"/>
      <c r="AG20" s="705"/>
      <c r="AH20" s="705"/>
      <c r="AI20" s="705"/>
      <c r="AJ20" s="705"/>
      <c r="AK20" s="705"/>
      <c r="AL20" s="647" t="s">
        <v>133</v>
      </c>
      <c r="AM20" s="648"/>
      <c r="AN20" s="648"/>
      <c r="AO20" s="706"/>
      <c r="AP20" s="639" t="s">
        <v>274</v>
      </c>
      <c r="AQ20" s="640"/>
      <c r="AR20" s="640"/>
      <c r="AS20" s="640"/>
      <c r="AT20" s="640"/>
      <c r="AU20" s="640"/>
      <c r="AV20" s="640"/>
      <c r="AW20" s="640"/>
      <c r="AX20" s="640"/>
      <c r="AY20" s="640"/>
      <c r="AZ20" s="640"/>
      <c r="BA20" s="640"/>
      <c r="BB20" s="640"/>
      <c r="BC20" s="640"/>
      <c r="BD20" s="640"/>
      <c r="BE20" s="640"/>
      <c r="BF20" s="641"/>
      <c r="BG20" s="642">
        <v>22270</v>
      </c>
      <c r="BH20" s="645"/>
      <c r="BI20" s="645"/>
      <c r="BJ20" s="645"/>
      <c r="BK20" s="645"/>
      <c r="BL20" s="645"/>
      <c r="BM20" s="645"/>
      <c r="BN20" s="646"/>
      <c r="BO20" s="704">
        <v>1.7</v>
      </c>
      <c r="BP20" s="704"/>
      <c r="BQ20" s="704"/>
      <c r="BR20" s="704"/>
      <c r="BS20" s="650" t="s">
        <v>133</v>
      </c>
      <c r="BT20" s="645"/>
      <c r="BU20" s="645"/>
      <c r="BV20" s="645"/>
      <c r="BW20" s="645"/>
      <c r="BX20" s="645"/>
      <c r="BY20" s="645"/>
      <c r="BZ20" s="645"/>
      <c r="CA20" s="645"/>
      <c r="CB20" s="685"/>
      <c r="CD20" s="686" t="s">
        <v>275</v>
      </c>
      <c r="CE20" s="683"/>
      <c r="CF20" s="683"/>
      <c r="CG20" s="683"/>
      <c r="CH20" s="683"/>
      <c r="CI20" s="683"/>
      <c r="CJ20" s="683"/>
      <c r="CK20" s="683"/>
      <c r="CL20" s="683"/>
      <c r="CM20" s="683"/>
      <c r="CN20" s="683"/>
      <c r="CO20" s="683"/>
      <c r="CP20" s="683"/>
      <c r="CQ20" s="684"/>
      <c r="CR20" s="642">
        <v>5484551</v>
      </c>
      <c r="CS20" s="645"/>
      <c r="CT20" s="645"/>
      <c r="CU20" s="645"/>
      <c r="CV20" s="645"/>
      <c r="CW20" s="645"/>
      <c r="CX20" s="645"/>
      <c r="CY20" s="646"/>
      <c r="CZ20" s="704">
        <v>100</v>
      </c>
      <c r="DA20" s="704"/>
      <c r="DB20" s="704"/>
      <c r="DC20" s="704"/>
      <c r="DD20" s="650">
        <v>542149</v>
      </c>
      <c r="DE20" s="645"/>
      <c r="DF20" s="645"/>
      <c r="DG20" s="645"/>
      <c r="DH20" s="645"/>
      <c r="DI20" s="645"/>
      <c r="DJ20" s="645"/>
      <c r="DK20" s="645"/>
      <c r="DL20" s="645"/>
      <c r="DM20" s="645"/>
      <c r="DN20" s="645"/>
      <c r="DO20" s="645"/>
      <c r="DP20" s="646"/>
      <c r="DQ20" s="650">
        <v>4200578</v>
      </c>
      <c r="DR20" s="645"/>
      <c r="DS20" s="645"/>
      <c r="DT20" s="645"/>
      <c r="DU20" s="645"/>
      <c r="DV20" s="645"/>
      <c r="DW20" s="645"/>
      <c r="DX20" s="645"/>
      <c r="DY20" s="645"/>
      <c r="DZ20" s="645"/>
      <c r="EA20" s="645"/>
      <c r="EB20" s="645"/>
      <c r="EC20" s="685"/>
    </row>
    <row r="21" spans="2:133" ht="11.25" customHeight="1" x14ac:dyDescent="0.15">
      <c r="B21" s="639" t="s">
        <v>276</v>
      </c>
      <c r="C21" s="640"/>
      <c r="D21" s="640"/>
      <c r="E21" s="640"/>
      <c r="F21" s="640"/>
      <c r="G21" s="640"/>
      <c r="H21" s="640"/>
      <c r="I21" s="640"/>
      <c r="J21" s="640"/>
      <c r="K21" s="640"/>
      <c r="L21" s="640"/>
      <c r="M21" s="640"/>
      <c r="N21" s="640"/>
      <c r="O21" s="640"/>
      <c r="P21" s="640"/>
      <c r="Q21" s="641"/>
      <c r="R21" s="642">
        <v>18540</v>
      </c>
      <c r="S21" s="645"/>
      <c r="T21" s="645"/>
      <c r="U21" s="645"/>
      <c r="V21" s="645"/>
      <c r="W21" s="645"/>
      <c r="X21" s="645"/>
      <c r="Y21" s="646"/>
      <c r="Z21" s="704">
        <v>0.3</v>
      </c>
      <c r="AA21" s="704"/>
      <c r="AB21" s="704"/>
      <c r="AC21" s="704"/>
      <c r="AD21" s="705" t="s">
        <v>133</v>
      </c>
      <c r="AE21" s="705"/>
      <c r="AF21" s="705"/>
      <c r="AG21" s="705"/>
      <c r="AH21" s="705"/>
      <c r="AI21" s="705"/>
      <c r="AJ21" s="705"/>
      <c r="AK21" s="705"/>
      <c r="AL21" s="647" t="s">
        <v>232</v>
      </c>
      <c r="AM21" s="648"/>
      <c r="AN21" s="648"/>
      <c r="AO21" s="706"/>
      <c r="AP21" s="750" t="s">
        <v>277</v>
      </c>
      <c r="AQ21" s="757"/>
      <c r="AR21" s="757"/>
      <c r="AS21" s="757"/>
      <c r="AT21" s="757"/>
      <c r="AU21" s="757"/>
      <c r="AV21" s="757"/>
      <c r="AW21" s="757"/>
      <c r="AX21" s="757"/>
      <c r="AY21" s="757"/>
      <c r="AZ21" s="757"/>
      <c r="BA21" s="757"/>
      <c r="BB21" s="757"/>
      <c r="BC21" s="757"/>
      <c r="BD21" s="757"/>
      <c r="BE21" s="757"/>
      <c r="BF21" s="752"/>
      <c r="BG21" s="642">
        <v>22270</v>
      </c>
      <c r="BH21" s="645"/>
      <c r="BI21" s="645"/>
      <c r="BJ21" s="645"/>
      <c r="BK21" s="645"/>
      <c r="BL21" s="645"/>
      <c r="BM21" s="645"/>
      <c r="BN21" s="646"/>
      <c r="BO21" s="704">
        <v>1.7</v>
      </c>
      <c r="BP21" s="704"/>
      <c r="BQ21" s="704"/>
      <c r="BR21" s="704"/>
      <c r="BS21" s="650" t="s">
        <v>133</v>
      </c>
      <c r="BT21" s="645"/>
      <c r="BU21" s="645"/>
      <c r="BV21" s="645"/>
      <c r="BW21" s="645"/>
      <c r="BX21" s="645"/>
      <c r="BY21" s="645"/>
      <c r="BZ21" s="645"/>
      <c r="CA21" s="645"/>
      <c r="CB21" s="685"/>
      <c r="CD21" s="762"/>
      <c r="CE21" s="696"/>
      <c r="CF21" s="696"/>
      <c r="CG21" s="696"/>
      <c r="CH21" s="696"/>
      <c r="CI21" s="696"/>
      <c r="CJ21" s="696"/>
      <c r="CK21" s="696"/>
      <c r="CL21" s="696"/>
      <c r="CM21" s="696"/>
      <c r="CN21" s="696"/>
      <c r="CO21" s="696"/>
      <c r="CP21" s="696"/>
      <c r="CQ21" s="697"/>
      <c r="CR21" s="763"/>
      <c r="CS21" s="764"/>
      <c r="CT21" s="764"/>
      <c r="CU21" s="764"/>
      <c r="CV21" s="764"/>
      <c r="CW21" s="764"/>
      <c r="CX21" s="764"/>
      <c r="CY21" s="765"/>
      <c r="CZ21" s="766"/>
      <c r="DA21" s="766"/>
      <c r="DB21" s="766"/>
      <c r="DC21" s="766"/>
      <c r="DD21" s="767"/>
      <c r="DE21" s="764"/>
      <c r="DF21" s="764"/>
      <c r="DG21" s="764"/>
      <c r="DH21" s="764"/>
      <c r="DI21" s="764"/>
      <c r="DJ21" s="764"/>
      <c r="DK21" s="764"/>
      <c r="DL21" s="764"/>
      <c r="DM21" s="764"/>
      <c r="DN21" s="764"/>
      <c r="DO21" s="764"/>
      <c r="DP21" s="765"/>
      <c r="DQ21" s="767"/>
      <c r="DR21" s="764"/>
      <c r="DS21" s="764"/>
      <c r="DT21" s="764"/>
      <c r="DU21" s="764"/>
      <c r="DV21" s="764"/>
      <c r="DW21" s="764"/>
      <c r="DX21" s="764"/>
      <c r="DY21" s="764"/>
      <c r="DZ21" s="764"/>
      <c r="EA21" s="764"/>
      <c r="EB21" s="764"/>
      <c r="EC21" s="771"/>
    </row>
    <row r="22" spans="2:133" ht="11.25" customHeight="1" x14ac:dyDescent="0.15">
      <c r="B22" s="639" t="s">
        <v>278</v>
      </c>
      <c r="C22" s="640"/>
      <c r="D22" s="640"/>
      <c r="E22" s="640"/>
      <c r="F22" s="640"/>
      <c r="G22" s="640"/>
      <c r="H22" s="640"/>
      <c r="I22" s="640"/>
      <c r="J22" s="640"/>
      <c r="K22" s="640"/>
      <c r="L22" s="640"/>
      <c r="M22" s="640"/>
      <c r="N22" s="640"/>
      <c r="O22" s="640"/>
      <c r="P22" s="640"/>
      <c r="Q22" s="641"/>
      <c r="R22" s="642">
        <v>3695711</v>
      </c>
      <c r="S22" s="645"/>
      <c r="T22" s="645"/>
      <c r="U22" s="645"/>
      <c r="V22" s="645"/>
      <c r="W22" s="645"/>
      <c r="X22" s="645"/>
      <c r="Y22" s="646"/>
      <c r="Z22" s="704">
        <v>65.400000000000006</v>
      </c>
      <c r="AA22" s="704"/>
      <c r="AB22" s="704"/>
      <c r="AC22" s="704"/>
      <c r="AD22" s="705">
        <v>3485414</v>
      </c>
      <c r="AE22" s="705"/>
      <c r="AF22" s="705"/>
      <c r="AG22" s="705"/>
      <c r="AH22" s="705"/>
      <c r="AI22" s="705"/>
      <c r="AJ22" s="705"/>
      <c r="AK22" s="705"/>
      <c r="AL22" s="647">
        <v>99.7</v>
      </c>
      <c r="AM22" s="648"/>
      <c r="AN22" s="648"/>
      <c r="AO22" s="706"/>
      <c r="AP22" s="750" t="s">
        <v>279</v>
      </c>
      <c r="AQ22" s="757"/>
      <c r="AR22" s="757"/>
      <c r="AS22" s="757"/>
      <c r="AT22" s="757"/>
      <c r="AU22" s="757"/>
      <c r="AV22" s="757"/>
      <c r="AW22" s="757"/>
      <c r="AX22" s="757"/>
      <c r="AY22" s="757"/>
      <c r="AZ22" s="757"/>
      <c r="BA22" s="757"/>
      <c r="BB22" s="757"/>
      <c r="BC22" s="757"/>
      <c r="BD22" s="757"/>
      <c r="BE22" s="757"/>
      <c r="BF22" s="752"/>
      <c r="BG22" s="642" t="s">
        <v>133</v>
      </c>
      <c r="BH22" s="645"/>
      <c r="BI22" s="645"/>
      <c r="BJ22" s="645"/>
      <c r="BK22" s="645"/>
      <c r="BL22" s="645"/>
      <c r="BM22" s="645"/>
      <c r="BN22" s="646"/>
      <c r="BO22" s="704" t="s">
        <v>133</v>
      </c>
      <c r="BP22" s="704"/>
      <c r="BQ22" s="704"/>
      <c r="BR22" s="704"/>
      <c r="BS22" s="650" t="s">
        <v>232</v>
      </c>
      <c r="BT22" s="645"/>
      <c r="BU22" s="645"/>
      <c r="BV22" s="645"/>
      <c r="BW22" s="645"/>
      <c r="BX22" s="645"/>
      <c r="BY22" s="645"/>
      <c r="BZ22" s="645"/>
      <c r="CA22" s="645"/>
      <c r="CB22" s="685"/>
      <c r="CD22" s="759" t="s">
        <v>280</v>
      </c>
      <c r="CE22" s="760"/>
      <c r="CF22" s="760"/>
      <c r="CG22" s="760"/>
      <c r="CH22" s="760"/>
      <c r="CI22" s="760"/>
      <c r="CJ22" s="760"/>
      <c r="CK22" s="760"/>
      <c r="CL22" s="760"/>
      <c r="CM22" s="760"/>
      <c r="CN22" s="760"/>
      <c r="CO22" s="760"/>
      <c r="CP22" s="760"/>
      <c r="CQ22" s="760"/>
      <c r="CR22" s="760"/>
      <c r="CS22" s="760"/>
      <c r="CT22" s="760"/>
      <c r="CU22" s="760"/>
      <c r="CV22" s="760"/>
      <c r="CW22" s="760"/>
      <c r="CX22" s="760"/>
      <c r="CY22" s="760"/>
      <c r="CZ22" s="760"/>
      <c r="DA22" s="760"/>
      <c r="DB22" s="760"/>
      <c r="DC22" s="760"/>
      <c r="DD22" s="760"/>
      <c r="DE22" s="760"/>
      <c r="DF22" s="760"/>
      <c r="DG22" s="760"/>
      <c r="DH22" s="760"/>
      <c r="DI22" s="760"/>
      <c r="DJ22" s="760"/>
      <c r="DK22" s="760"/>
      <c r="DL22" s="760"/>
      <c r="DM22" s="760"/>
      <c r="DN22" s="760"/>
      <c r="DO22" s="760"/>
      <c r="DP22" s="760"/>
      <c r="DQ22" s="760"/>
      <c r="DR22" s="760"/>
      <c r="DS22" s="760"/>
      <c r="DT22" s="760"/>
      <c r="DU22" s="760"/>
      <c r="DV22" s="760"/>
      <c r="DW22" s="760"/>
      <c r="DX22" s="760"/>
      <c r="DY22" s="760"/>
      <c r="DZ22" s="760"/>
      <c r="EA22" s="760"/>
      <c r="EB22" s="760"/>
      <c r="EC22" s="761"/>
    </row>
    <row r="23" spans="2:133" ht="11.25" customHeight="1" x14ac:dyDescent="0.15">
      <c r="B23" s="639" t="s">
        <v>281</v>
      </c>
      <c r="C23" s="640"/>
      <c r="D23" s="640"/>
      <c r="E23" s="640"/>
      <c r="F23" s="640"/>
      <c r="G23" s="640"/>
      <c r="H23" s="640"/>
      <c r="I23" s="640"/>
      <c r="J23" s="640"/>
      <c r="K23" s="640"/>
      <c r="L23" s="640"/>
      <c r="M23" s="640"/>
      <c r="N23" s="640"/>
      <c r="O23" s="640"/>
      <c r="P23" s="640"/>
      <c r="Q23" s="641"/>
      <c r="R23" s="642">
        <v>1800</v>
      </c>
      <c r="S23" s="645"/>
      <c r="T23" s="645"/>
      <c r="U23" s="645"/>
      <c r="V23" s="645"/>
      <c r="W23" s="645"/>
      <c r="X23" s="645"/>
      <c r="Y23" s="646"/>
      <c r="Z23" s="704">
        <v>0</v>
      </c>
      <c r="AA23" s="704"/>
      <c r="AB23" s="704"/>
      <c r="AC23" s="704"/>
      <c r="AD23" s="705">
        <v>1800</v>
      </c>
      <c r="AE23" s="705"/>
      <c r="AF23" s="705"/>
      <c r="AG23" s="705"/>
      <c r="AH23" s="705"/>
      <c r="AI23" s="705"/>
      <c r="AJ23" s="705"/>
      <c r="AK23" s="705"/>
      <c r="AL23" s="647">
        <v>0.1</v>
      </c>
      <c r="AM23" s="648"/>
      <c r="AN23" s="648"/>
      <c r="AO23" s="706"/>
      <c r="AP23" s="750" t="s">
        <v>282</v>
      </c>
      <c r="AQ23" s="757"/>
      <c r="AR23" s="757"/>
      <c r="AS23" s="757"/>
      <c r="AT23" s="757"/>
      <c r="AU23" s="757"/>
      <c r="AV23" s="757"/>
      <c r="AW23" s="757"/>
      <c r="AX23" s="757"/>
      <c r="AY23" s="757"/>
      <c r="AZ23" s="757"/>
      <c r="BA23" s="757"/>
      <c r="BB23" s="757"/>
      <c r="BC23" s="757"/>
      <c r="BD23" s="757"/>
      <c r="BE23" s="757"/>
      <c r="BF23" s="752"/>
      <c r="BG23" s="642" t="s">
        <v>133</v>
      </c>
      <c r="BH23" s="645"/>
      <c r="BI23" s="645"/>
      <c r="BJ23" s="645"/>
      <c r="BK23" s="645"/>
      <c r="BL23" s="645"/>
      <c r="BM23" s="645"/>
      <c r="BN23" s="646"/>
      <c r="BO23" s="704" t="s">
        <v>232</v>
      </c>
      <c r="BP23" s="704"/>
      <c r="BQ23" s="704"/>
      <c r="BR23" s="704"/>
      <c r="BS23" s="650" t="s">
        <v>133</v>
      </c>
      <c r="BT23" s="645"/>
      <c r="BU23" s="645"/>
      <c r="BV23" s="645"/>
      <c r="BW23" s="645"/>
      <c r="BX23" s="645"/>
      <c r="BY23" s="645"/>
      <c r="BZ23" s="645"/>
      <c r="CA23" s="645"/>
      <c r="CB23" s="685"/>
      <c r="CD23" s="759" t="s">
        <v>221</v>
      </c>
      <c r="CE23" s="760"/>
      <c r="CF23" s="760"/>
      <c r="CG23" s="760"/>
      <c r="CH23" s="760"/>
      <c r="CI23" s="760"/>
      <c r="CJ23" s="760"/>
      <c r="CK23" s="760"/>
      <c r="CL23" s="760"/>
      <c r="CM23" s="760"/>
      <c r="CN23" s="760"/>
      <c r="CO23" s="760"/>
      <c r="CP23" s="760"/>
      <c r="CQ23" s="761"/>
      <c r="CR23" s="759" t="s">
        <v>283</v>
      </c>
      <c r="CS23" s="760"/>
      <c r="CT23" s="760"/>
      <c r="CU23" s="760"/>
      <c r="CV23" s="760"/>
      <c r="CW23" s="760"/>
      <c r="CX23" s="760"/>
      <c r="CY23" s="761"/>
      <c r="CZ23" s="759" t="s">
        <v>284</v>
      </c>
      <c r="DA23" s="760"/>
      <c r="DB23" s="760"/>
      <c r="DC23" s="761"/>
      <c r="DD23" s="759" t="s">
        <v>285</v>
      </c>
      <c r="DE23" s="760"/>
      <c r="DF23" s="760"/>
      <c r="DG23" s="760"/>
      <c r="DH23" s="760"/>
      <c r="DI23" s="760"/>
      <c r="DJ23" s="760"/>
      <c r="DK23" s="761"/>
      <c r="DL23" s="768" t="s">
        <v>286</v>
      </c>
      <c r="DM23" s="769"/>
      <c r="DN23" s="769"/>
      <c r="DO23" s="769"/>
      <c r="DP23" s="769"/>
      <c r="DQ23" s="769"/>
      <c r="DR23" s="769"/>
      <c r="DS23" s="769"/>
      <c r="DT23" s="769"/>
      <c r="DU23" s="769"/>
      <c r="DV23" s="770"/>
      <c r="DW23" s="759" t="s">
        <v>287</v>
      </c>
      <c r="DX23" s="760"/>
      <c r="DY23" s="760"/>
      <c r="DZ23" s="760"/>
      <c r="EA23" s="760"/>
      <c r="EB23" s="760"/>
      <c r="EC23" s="761"/>
    </row>
    <row r="24" spans="2:133" ht="11.25" customHeight="1" x14ac:dyDescent="0.15">
      <c r="B24" s="639" t="s">
        <v>288</v>
      </c>
      <c r="C24" s="640"/>
      <c r="D24" s="640"/>
      <c r="E24" s="640"/>
      <c r="F24" s="640"/>
      <c r="G24" s="640"/>
      <c r="H24" s="640"/>
      <c r="I24" s="640"/>
      <c r="J24" s="640"/>
      <c r="K24" s="640"/>
      <c r="L24" s="640"/>
      <c r="M24" s="640"/>
      <c r="N24" s="640"/>
      <c r="O24" s="640"/>
      <c r="P24" s="640"/>
      <c r="Q24" s="641"/>
      <c r="R24" s="642">
        <v>56084</v>
      </c>
      <c r="S24" s="645"/>
      <c r="T24" s="645"/>
      <c r="U24" s="645"/>
      <c r="V24" s="645"/>
      <c r="W24" s="645"/>
      <c r="X24" s="645"/>
      <c r="Y24" s="646"/>
      <c r="Z24" s="704">
        <v>1</v>
      </c>
      <c r="AA24" s="704"/>
      <c r="AB24" s="704"/>
      <c r="AC24" s="704"/>
      <c r="AD24" s="705">
        <v>3</v>
      </c>
      <c r="AE24" s="705"/>
      <c r="AF24" s="705"/>
      <c r="AG24" s="705"/>
      <c r="AH24" s="705"/>
      <c r="AI24" s="705"/>
      <c r="AJ24" s="705"/>
      <c r="AK24" s="705"/>
      <c r="AL24" s="647">
        <v>0</v>
      </c>
      <c r="AM24" s="648"/>
      <c r="AN24" s="648"/>
      <c r="AO24" s="706"/>
      <c r="AP24" s="750" t="s">
        <v>289</v>
      </c>
      <c r="AQ24" s="757"/>
      <c r="AR24" s="757"/>
      <c r="AS24" s="757"/>
      <c r="AT24" s="757"/>
      <c r="AU24" s="757"/>
      <c r="AV24" s="757"/>
      <c r="AW24" s="757"/>
      <c r="AX24" s="757"/>
      <c r="AY24" s="757"/>
      <c r="AZ24" s="757"/>
      <c r="BA24" s="757"/>
      <c r="BB24" s="757"/>
      <c r="BC24" s="757"/>
      <c r="BD24" s="757"/>
      <c r="BE24" s="757"/>
      <c r="BF24" s="752"/>
      <c r="BG24" s="642" t="s">
        <v>232</v>
      </c>
      <c r="BH24" s="645"/>
      <c r="BI24" s="645"/>
      <c r="BJ24" s="645"/>
      <c r="BK24" s="645"/>
      <c r="BL24" s="645"/>
      <c r="BM24" s="645"/>
      <c r="BN24" s="646"/>
      <c r="BO24" s="704" t="s">
        <v>133</v>
      </c>
      <c r="BP24" s="704"/>
      <c r="BQ24" s="704"/>
      <c r="BR24" s="704"/>
      <c r="BS24" s="650" t="s">
        <v>133</v>
      </c>
      <c r="BT24" s="645"/>
      <c r="BU24" s="645"/>
      <c r="BV24" s="645"/>
      <c r="BW24" s="645"/>
      <c r="BX24" s="645"/>
      <c r="BY24" s="645"/>
      <c r="BZ24" s="645"/>
      <c r="CA24" s="645"/>
      <c r="CB24" s="685"/>
      <c r="CD24" s="713" t="s">
        <v>290</v>
      </c>
      <c r="CE24" s="714"/>
      <c r="CF24" s="714"/>
      <c r="CG24" s="714"/>
      <c r="CH24" s="714"/>
      <c r="CI24" s="714"/>
      <c r="CJ24" s="714"/>
      <c r="CK24" s="714"/>
      <c r="CL24" s="714"/>
      <c r="CM24" s="714"/>
      <c r="CN24" s="714"/>
      <c r="CO24" s="714"/>
      <c r="CP24" s="714"/>
      <c r="CQ24" s="715"/>
      <c r="CR24" s="707">
        <v>2252681</v>
      </c>
      <c r="CS24" s="708"/>
      <c r="CT24" s="708"/>
      <c r="CU24" s="708"/>
      <c r="CV24" s="708"/>
      <c r="CW24" s="708"/>
      <c r="CX24" s="708"/>
      <c r="CY24" s="754"/>
      <c r="CZ24" s="755">
        <v>41.1</v>
      </c>
      <c r="DA24" s="724"/>
      <c r="DB24" s="724"/>
      <c r="DC24" s="758"/>
      <c r="DD24" s="753">
        <v>1508424</v>
      </c>
      <c r="DE24" s="708"/>
      <c r="DF24" s="708"/>
      <c r="DG24" s="708"/>
      <c r="DH24" s="708"/>
      <c r="DI24" s="708"/>
      <c r="DJ24" s="708"/>
      <c r="DK24" s="754"/>
      <c r="DL24" s="753">
        <v>1467362</v>
      </c>
      <c r="DM24" s="708"/>
      <c r="DN24" s="708"/>
      <c r="DO24" s="708"/>
      <c r="DP24" s="708"/>
      <c r="DQ24" s="708"/>
      <c r="DR24" s="708"/>
      <c r="DS24" s="708"/>
      <c r="DT24" s="708"/>
      <c r="DU24" s="708"/>
      <c r="DV24" s="754"/>
      <c r="DW24" s="755">
        <v>40.1</v>
      </c>
      <c r="DX24" s="724"/>
      <c r="DY24" s="724"/>
      <c r="DZ24" s="724"/>
      <c r="EA24" s="724"/>
      <c r="EB24" s="724"/>
      <c r="EC24" s="756"/>
    </row>
    <row r="25" spans="2:133" ht="11.25" customHeight="1" x14ac:dyDescent="0.15">
      <c r="B25" s="639" t="s">
        <v>291</v>
      </c>
      <c r="C25" s="640"/>
      <c r="D25" s="640"/>
      <c r="E25" s="640"/>
      <c r="F25" s="640"/>
      <c r="G25" s="640"/>
      <c r="H25" s="640"/>
      <c r="I25" s="640"/>
      <c r="J25" s="640"/>
      <c r="K25" s="640"/>
      <c r="L25" s="640"/>
      <c r="M25" s="640"/>
      <c r="N25" s="640"/>
      <c r="O25" s="640"/>
      <c r="P25" s="640"/>
      <c r="Q25" s="641"/>
      <c r="R25" s="642">
        <v>51587</v>
      </c>
      <c r="S25" s="645"/>
      <c r="T25" s="645"/>
      <c r="U25" s="645"/>
      <c r="V25" s="645"/>
      <c r="W25" s="645"/>
      <c r="X25" s="645"/>
      <c r="Y25" s="646"/>
      <c r="Z25" s="704">
        <v>0.9</v>
      </c>
      <c r="AA25" s="704"/>
      <c r="AB25" s="704"/>
      <c r="AC25" s="704"/>
      <c r="AD25" s="705">
        <v>235</v>
      </c>
      <c r="AE25" s="705"/>
      <c r="AF25" s="705"/>
      <c r="AG25" s="705"/>
      <c r="AH25" s="705"/>
      <c r="AI25" s="705"/>
      <c r="AJ25" s="705"/>
      <c r="AK25" s="705"/>
      <c r="AL25" s="647">
        <v>0</v>
      </c>
      <c r="AM25" s="648"/>
      <c r="AN25" s="648"/>
      <c r="AO25" s="706"/>
      <c r="AP25" s="750" t="s">
        <v>292</v>
      </c>
      <c r="AQ25" s="757"/>
      <c r="AR25" s="757"/>
      <c r="AS25" s="757"/>
      <c r="AT25" s="757"/>
      <c r="AU25" s="757"/>
      <c r="AV25" s="757"/>
      <c r="AW25" s="757"/>
      <c r="AX25" s="757"/>
      <c r="AY25" s="757"/>
      <c r="AZ25" s="757"/>
      <c r="BA25" s="757"/>
      <c r="BB25" s="757"/>
      <c r="BC25" s="757"/>
      <c r="BD25" s="757"/>
      <c r="BE25" s="757"/>
      <c r="BF25" s="752"/>
      <c r="BG25" s="642" t="s">
        <v>133</v>
      </c>
      <c r="BH25" s="645"/>
      <c r="BI25" s="645"/>
      <c r="BJ25" s="645"/>
      <c r="BK25" s="645"/>
      <c r="BL25" s="645"/>
      <c r="BM25" s="645"/>
      <c r="BN25" s="646"/>
      <c r="BO25" s="704" t="s">
        <v>133</v>
      </c>
      <c r="BP25" s="704"/>
      <c r="BQ25" s="704"/>
      <c r="BR25" s="704"/>
      <c r="BS25" s="650" t="s">
        <v>133</v>
      </c>
      <c r="BT25" s="645"/>
      <c r="BU25" s="645"/>
      <c r="BV25" s="645"/>
      <c r="BW25" s="645"/>
      <c r="BX25" s="645"/>
      <c r="BY25" s="645"/>
      <c r="BZ25" s="645"/>
      <c r="CA25" s="645"/>
      <c r="CB25" s="685"/>
      <c r="CD25" s="686" t="s">
        <v>293</v>
      </c>
      <c r="CE25" s="683"/>
      <c r="CF25" s="683"/>
      <c r="CG25" s="683"/>
      <c r="CH25" s="683"/>
      <c r="CI25" s="683"/>
      <c r="CJ25" s="683"/>
      <c r="CK25" s="683"/>
      <c r="CL25" s="683"/>
      <c r="CM25" s="683"/>
      <c r="CN25" s="683"/>
      <c r="CO25" s="683"/>
      <c r="CP25" s="683"/>
      <c r="CQ25" s="684"/>
      <c r="CR25" s="642">
        <v>735246</v>
      </c>
      <c r="CS25" s="643"/>
      <c r="CT25" s="643"/>
      <c r="CU25" s="643"/>
      <c r="CV25" s="643"/>
      <c r="CW25" s="643"/>
      <c r="CX25" s="643"/>
      <c r="CY25" s="644"/>
      <c r="CZ25" s="647">
        <v>13.4</v>
      </c>
      <c r="DA25" s="676"/>
      <c r="DB25" s="676"/>
      <c r="DC25" s="677"/>
      <c r="DD25" s="650">
        <v>718138</v>
      </c>
      <c r="DE25" s="643"/>
      <c r="DF25" s="643"/>
      <c r="DG25" s="643"/>
      <c r="DH25" s="643"/>
      <c r="DI25" s="643"/>
      <c r="DJ25" s="643"/>
      <c r="DK25" s="644"/>
      <c r="DL25" s="650">
        <v>717791</v>
      </c>
      <c r="DM25" s="643"/>
      <c r="DN25" s="643"/>
      <c r="DO25" s="643"/>
      <c r="DP25" s="643"/>
      <c r="DQ25" s="643"/>
      <c r="DR25" s="643"/>
      <c r="DS25" s="643"/>
      <c r="DT25" s="643"/>
      <c r="DU25" s="643"/>
      <c r="DV25" s="644"/>
      <c r="DW25" s="647">
        <v>19.600000000000001</v>
      </c>
      <c r="DX25" s="676"/>
      <c r="DY25" s="676"/>
      <c r="DZ25" s="676"/>
      <c r="EA25" s="676"/>
      <c r="EB25" s="676"/>
      <c r="EC25" s="678"/>
    </row>
    <row r="26" spans="2:133" ht="11.25" customHeight="1" x14ac:dyDescent="0.15">
      <c r="B26" s="639" t="s">
        <v>294</v>
      </c>
      <c r="C26" s="640"/>
      <c r="D26" s="640"/>
      <c r="E26" s="640"/>
      <c r="F26" s="640"/>
      <c r="G26" s="640"/>
      <c r="H26" s="640"/>
      <c r="I26" s="640"/>
      <c r="J26" s="640"/>
      <c r="K26" s="640"/>
      <c r="L26" s="640"/>
      <c r="M26" s="640"/>
      <c r="N26" s="640"/>
      <c r="O26" s="640"/>
      <c r="P26" s="640"/>
      <c r="Q26" s="641"/>
      <c r="R26" s="642">
        <v>7938</v>
      </c>
      <c r="S26" s="645"/>
      <c r="T26" s="645"/>
      <c r="U26" s="645"/>
      <c r="V26" s="645"/>
      <c r="W26" s="645"/>
      <c r="X26" s="645"/>
      <c r="Y26" s="646"/>
      <c r="Z26" s="704">
        <v>0.1</v>
      </c>
      <c r="AA26" s="704"/>
      <c r="AB26" s="704"/>
      <c r="AC26" s="704"/>
      <c r="AD26" s="705">
        <v>1</v>
      </c>
      <c r="AE26" s="705"/>
      <c r="AF26" s="705"/>
      <c r="AG26" s="705"/>
      <c r="AH26" s="705"/>
      <c r="AI26" s="705"/>
      <c r="AJ26" s="705"/>
      <c r="AK26" s="705"/>
      <c r="AL26" s="647">
        <v>0</v>
      </c>
      <c r="AM26" s="648"/>
      <c r="AN26" s="648"/>
      <c r="AO26" s="706"/>
      <c r="AP26" s="750" t="s">
        <v>295</v>
      </c>
      <c r="AQ26" s="751"/>
      <c r="AR26" s="751"/>
      <c r="AS26" s="751"/>
      <c r="AT26" s="751"/>
      <c r="AU26" s="751"/>
      <c r="AV26" s="751"/>
      <c r="AW26" s="751"/>
      <c r="AX26" s="751"/>
      <c r="AY26" s="751"/>
      <c r="AZ26" s="751"/>
      <c r="BA26" s="751"/>
      <c r="BB26" s="751"/>
      <c r="BC26" s="751"/>
      <c r="BD26" s="751"/>
      <c r="BE26" s="751"/>
      <c r="BF26" s="752"/>
      <c r="BG26" s="642" t="s">
        <v>133</v>
      </c>
      <c r="BH26" s="645"/>
      <c r="BI26" s="645"/>
      <c r="BJ26" s="645"/>
      <c r="BK26" s="645"/>
      <c r="BL26" s="645"/>
      <c r="BM26" s="645"/>
      <c r="BN26" s="646"/>
      <c r="BO26" s="704" t="s">
        <v>133</v>
      </c>
      <c r="BP26" s="704"/>
      <c r="BQ26" s="704"/>
      <c r="BR26" s="704"/>
      <c r="BS26" s="650" t="s">
        <v>232</v>
      </c>
      <c r="BT26" s="645"/>
      <c r="BU26" s="645"/>
      <c r="BV26" s="645"/>
      <c r="BW26" s="645"/>
      <c r="BX26" s="645"/>
      <c r="BY26" s="645"/>
      <c r="BZ26" s="645"/>
      <c r="CA26" s="645"/>
      <c r="CB26" s="685"/>
      <c r="CD26" s="686" t="s">
        <v>296</v>
      </c>
      <c r="CE26" s="683"/>
      <c r="CF26" s="683"/>
      <c r="CG26" s="683"/>
      <c r="CH26" s="683"/>
      <c r="CI26" s="683"/>
      <c r="CJ26" s="683"/>
      <c r="CK26" s="683"/>
      <c r="CL26" s="683"/>
      <c r="CM26" s="683"/>
      <c r="CN26" s="683"/>
      <c r="CO26" s="683"/>
      <c r="CP26" s="683"/>
      <c r="CQ26" s="684"/>
      <c r="CR26" s="642">
        <v>428922</v>
      </c>
      <c r="CS26" s="645"/>
      <c r="CT26" s="645"/>
      <c r="CU26" s="645"/>
      <c r="CV26" s="645"/>
      <c r="CW26" s="645"/>
      <c r="CX26" s="645"/>
      <c r="CY26" s="646"/>
      <c r="CZ26" s="647">
        <v>7.8</v>
      </c>
      <c r="DA26" s="676"/>
      <c r="DB26" s="676"/>
      <c r="DC26" s="677"/>
      <c r="DD26" s="650">
        <v>415281</v>
      </c>
      <c r="DE26" s="645"/>
      <c r="DF26" s="645"/>
      <c r="DG26" s="645"/>
      <c r="DH26" s="645"/>
      <c r="DI26" s="645"/>
      <c r="DJ26" s="645"/>
      <c r="DK26" s="646"/>
      <c r="DL26" s="650" t="s">
        <v>133</v>
      </c>
      <c r="DM26" s="645"/>
      <c r="DN26" s="645"/>
      <c r="DO26" s="645"/>
      <c r="DP26" s="645"/>
      <c r="DQ26" s="645"/>
      <c r="DR26" s="645"/>
      <c r="DS26" s="645"/>
      <c r="DT26" s="645"/>
      <c r="DU26" s="645"/>
      <c r="DV26" s="646"/>
      <c r="DW26" s="647" t="s">
        <v>232</v>
      </c>
      <c r="DX26" s="676"/>
      <c r="DY26" s="676"/>
      <c r="DZ26" s="676"/>
      <c r="EA26" s="676"/>
      <c r="EB26" s="676"/>
      <c r="EC26" s="678"/>
    </row>
    <row r="27" spans="2:133" ht="11.25" customHeight="1" x14ac:dyDescent="0.15">
      <c r="B27" s="639" t="s">
        <v>297</v>
      </c>
      <c r="C27" s="640"/>
      <c r="D27" s="640"/>
      <c r="E27" s="640"/>
      <c r="F27" s="640"/>
      <c r="G27" s="640"/>
      <c r="H27" s="640"/>
      <c r="I27" s="640"/>
      <c r="J27" s="640"/>
      <c r="K27" s="640"/>
      <c r="L27" s="640"/>
      <c r="M27" s="640"/>
      <c r="N27" s="640"/>
      <c r="O27" s="640"/>
      <c r="P27" s="640"/>
      <c r="Q27" s="641"/>
      <c r="R27" s="642">
        <v>582748</v>
      </c>
      <c r="S27" s="645"/>
      <c r="T27" s="645"/>
      <c r="U27" s="645"/>
      <c r="V27" s="645"/>
      <c r="W27" s="645"/>
      <c r="X27" s="645"/>
      <c r="Y27" s="646"/>
      <c r="Z27" s="704">
        <v>10.3</v>
      </c>
      <c r="AA27" s="704"/>
      <c r="AB27" s="704"/>
      <c r="AC27" s="704"/>
      <c r="AD27" s="705" t="s">
        <v>232</v>
      </c>
      <c r="AE27" s="705"/>
      <c r="AF27" s="705"/>
      <c r="AG27" s="705"/>
      <c r="AH27" s="705"/>
      <c r="AI27" s="705"/>
      <c r="AJ27" s="705"/>
      <c r="AK27" s="705"/>
      <c r="AL27" s="647" t="s">
        <v>232</v>
      </c>
      <c r="AM27" s="648"/>
      <c r="AN27" s="648"/>
      <c r="AO27" s="706"/>
      <c r="AP27" s="639" t="s">
        <v>298</v>
      </c>
      <c r="AQ27" s="640"/>
      <c r="AR27" s="640"/>
      <c r="AS27" s="640"/>
      <c r="AT27" s="640"/>
      <c r="AU27" s="640"/>
      <c r="AV27" s="640"/>
      <c r="AW27" s="640"/>
      <c r="AX27" s="640"/>
      <c r="AY27" s="640"/>
      <c r="AZ27" s="640"/>
      <c r="BA27" s="640"/>
      <c r="BB27" s="640"/>
      <c r="BC27" s="640"/>
      <c r="BD27" s="640"/>
      <c r="BE27" s="640"/>
      <c r="BF27" s="641"/>
      <c r="BG27" s="642">
        <v>1298497</v>
      </c>
      <c r="BH27" s="645"/>
      <c r="BI27" s="645"/>
      <c r="BJ27" s="645"/>
      <c r="BK27" s="645"/>
      <c r="BL27" s="645"/>
      <c r="BM27" s="645"/>
      <c r="BN27" s="646"/>
      <c r="BO27" s="704">
        <v>100</v>
      </c>
      <c r="BP27" s="704"/>
      <c r="BQ27" s="704"/>
      <c r="BR27" s="704"/>
      <c r="BS27" s="650" t="s">
        <v>232</v>
      </c>
      <c r="BT27" s="645"/>
      <c r="BU27" s="645"/>
      <c r="BV27" s="645"/>
      <c r="BW27" s="645"/>
      <c r="BX27" s="645"/>
      <c r="BY27" s="645"/>
      <c r="BZ27" s="645"/>
      <c r="CA27" s="645"/>
      <c r="CB27" s="685"/>
      <c r="CD27" s="686" t="s">
        <v>299</v>
      </c>
      <c r="CE27" s="683"/>
      <c r="CF27" s="683"/>
      <c r="CG27" s="683"/>
      <c r="CH27" s="683"/>
      <c r="CI27" s="683"/>
      <c r="CJ27" s="683"/>
      <c r="CK27" s="683"/>
      <c r="CL27" s="683"/>
      <c r="CM27" s="683"/>
      <c r="CN27" s="683"/>
      <c r="CO27" s="683"/>
      <c r="CP27" s="683"/>
      <c r="CQ27" s="684"/>
      <c r="CR27" s="642">
        <v>1006310</v>
      </c>
      <c r="CS27" s="643"/>
      <c r="CT27" s="643"/>
      <c r="CU27" s="643"/>
      <c r="CV27" s="643"/>
      <c r="CW27" s="643"/>
      <c r="CX27" s="643"/>
      <c r="CY27" s="644"/>
      <c r="CZ27" s="647">
        <v>18.3</v>
      </c>
      <c r="DA27" s="676"/>
      <c r="DB27" s="676"/>
      <c r="DC27" s="677"/>
      <c r="DD27" s="650">
        <v>304356</v>
      </c>
      <c r="DE27" s="643"/>
      <c r="DF27" s="643"/>
      <c r="DG27" s="643"/>
      <c r="DH27" s="643"/>
      <c r="DI27" s="643"/>
      <c r="DJ27" s="643"/>
      <c r="DK27" s="644"/>
      <c r="DL27" s="650">
        <v>263641</v>
      </c>
      <c r="DM27" s="643"/>
      <c r="DN27" s="643"/>
      <c r="DO27" s="643"/>
      <c r="DP27" s="643"/>
      <c r="DQ27" s="643"/>
      <c r="DR27" s="643"/>
      <c r="DS27" s="643"/>
      <c r="DT27" s="643"/>
      <c r="DU27" s="643"/>
      <c r="DV27" s="644"/>
      <c r="DW27" s="647">
        <v>7.2</v>
      </c>
      <c r="DX27" s="676"/>
      <c r="DY27" s="676"/>
      <c r="DZ27" s="676"/>
      <c r="EA27" s="676"/>
      <c r="EB27" s="676"/>
      <c r="EC27" s="678"/>
    </row>
    <row r="28" spans="2:133" ht="11.25" customHeight="1" x14ac:dyDescent="0.15">
      <c r="B28" s="747" t="s">
        <v>300</v>
      </c>
      <c r="C28" s="748"/>
      <c r="D28" s="748"/>
      <c r="E28" s="748"/>
      <c r="F28" s="748"/>
      <c r="G28" s="748"/>
      <c r="H28" s="748"/>
      <c r="I28" s="748"/>
      <c r="J28" s="748"/>
      <c r="K28" s="748"/>
      <c r="L28" s="748"/>
      <c r="M28" s="748"/>
      <c r="N28" s="748"/>
      <c r="O28" s="748"/>
      <c r="P28" s="748"/>
      <c r="Q28" s="749"/>
      <c r="R28" s="642" t="s">
        <v>133</v>
      </c>
      <c r="S28" s="645"/>
      <c r="T28" s="645"/>
      <c r="U28" s="645"/>
      <c r="V28" s="645"/>
      <c r="W28" s="645"/>
      <c r="X28" s="645"/>
      <c r="Y28" s="646"/>
      <c r="Z28" s="704" t="s">
        <v>232</v>
      </c>
      <c r="AA28" s="704"/>
      <c r="AB28" s="704"/>
      <c r="AC28" s="704"/>
      <c r="AD28" s="705" t="s">
        <v>232</v>
      </c>
      <c r="AE28" s="705"/>
      <c r="AF28" s="705"/>
      <c r="AG28" s="705"/>
      <c r="AH28" s="705"/>
      <c r="AI28" s="705"/>
      <c r="AJ28" s="705"/>
      <c r="AK28" s="705"/>
      <c r="AL28" s="647" t="s">
        <v>133</v>
      </c>
      <c r="AM28" s="648"/>
      <c r="AN28" s="648"/>
      <c r="AO28" s="706"/>
      <c r="AP28" s="654"/>
      <c r="AQ28" s="655"/>
      <c r="AR28" s="655"/>
      <c r="AS28" s="655"/>
      <c r="AT28" s="655"/>
      <c r="AU28" s="655"/>
      <c r="AV28" s="655"/>
      <c r="AW28" s="655"/>
      <c r="AX28" s="655"/>
      <c r="AY28" s="655"/>
      <c r="AZ28" s="655"/>
      <c r="BA28" s="655"/>
      <c r="BB28" s="655"/>
      <c r="BC28" s="655"/>
      <c r="BD28" s="655"/>
      <c r="BE28" s="655"/>
      <c r="BF28" s="656"/>
      <c r="BG28" s="642"/>
      <c r="BH28" s="645"/>
      <c r="BI28" s="645"/>
      <c r="BJ28" s="645"/>
      <c r="BK28" s="645"/>
      <c r="BL28" s="645"/>
      <c r="BM28" s="645"/>
      <c r="BN28" s="646"/>
      <c r="BO28" s="704"/>
      <c r="BP28" s="704"/>
      <c r="BQ28" s="704"/>
      <c r="BR28" s="704"/>
      <c r="BS28" s="705"/>
      <c r="BT28" s="705"/>
      <c r="BU28" s="705"/>
      <c r="BV28" s="705"/>
      <c r="BW28" s="705"/>
      <c r="BX28" s="705"/>
      <c r="BY28" s="705"/>
      <c r="BZ28" s="705"/>
      <c r="CA28" s="705"/>
      <c r="CB28" s="746"/>
      <c r="CD28" s="686" t="s">
        <v>301</v>
      </c>
      <c r="CE28" s="683"/>
      <c r="CF28" s="683"/>
      <c r="CG28" s="683"/>
      <c r="CH28" s="683"/>
      <c r="CI28" s="683"/>
      <c r="CJ28" s="683"/>
      <c r="CK28" s="683"/>
      <c r="CL28" s="683"/>
      <c r="CM28" s="683"/>
      <c r="CN28" s="683"/>
      <c r="CO28" s="683"/>
      <c r="CP28" s="683"/>
      <c r="CQ28" s="684"/>
      <c r="CR28" s="642">
        <v>511125</v>
      </c>
      <c r="CS28" s="645"/>
      <c r="CT28" s="645"/>
      <c r="CU28" s="645"/>
      <c r="CV28" s="645"/>
      <c r="CW28" s="645"/>
      <c r="CX28" s="645"/>
      <c r="CY28" s="646"/>
      <c r="CZ28" s="647">
        <v>9.3000000000000007</v>
      </c>
      <c r="DA28" s="676"/>
      <c r="DB28" s="676"/>
      <c r="DC28" s="677"/>
      <c r="DD28" s="650">
        <v>485930</v>
      </c>
      <c r="DE28" s="645"/>
      <c r="DF28" s="645"/>
      <c r="DG28" s="645"/>
      <c r="DH28" s="645"/>
      <c r="DI28" s="645"/>
      <c r="DJ28" s="645"/>
      <c r="DK28" s="646"/>
      <c r="DL28" s="650">
        <v>485930</v>
      </c>
      <c r="DM28" s="645"/>
      <c r="DN28" s="645"/>
      <c r="DO28" s="645"/>
      <c r="DP28" s="645"/>
      <c r="DQ28" s="645"/>
      <c r="DR28" s="645"/>
      <c r="DS28" s="645"/>
      <c r="DT28" s="645"/>
      <c r="DU28" s="645"/>
      <c r="DV28" s="646"/>
      <c r="DW28" s="647">
        <v>13.3</v>
      </c>
      <c r="DX28" s="676"/>
      <c r="DY28" s="676"/>
      <c r="DZ28" s="676"/>
      <c r="EA28" s="676"/>
      <c r="EB28" s="676"/>
      <c r="EC28" s="678"/>
    </row>
    <row r="29" spans="2:133" ht="11.25" customHeight="1" x14ac:dyDescent="0.15">
      <c r="B29" s="639" t="s">
        <v>302</v>
      </c>
      <c r="C29" s="640"/>
      <c r="D29" s="640"/>
      <c r="E29" s="640"/>
      <c r="F29" s="640"/>
      <c r="G29" s="640"/>
      <c r="H29" s="640"/>
      <c r="I29" s="640"/>
      <c r="J29" s="640"/>
      <c r="K29" s="640"/>
      <c r="L29" s="640"/>
      <c r="M29" s="640"/>
      <c r="N29" s="640"/>
      <c r="O29" s="640"/>
      <c r="P29" s="640"/>
      <c r="Q29" s="641"/>
      <c r="R29" s="642">
        <v>587743</v>
      </c>
      <c r="S29" s="645"/>
      <c r="T29" s="645"/>
      <c r="U29" s="645"/>
      <c r="V29" s="645"/>
      <c r="W29" s="645"/>
      <c r="X29" s="645"/>
      <c r="Y29" s="646"/>
      <c r="Z29" s="704">
        <v>10.4</v>
      </c>
      <c r="AA29" s="704"/>
      <c r="AB29" s="704"/>
      <c r="AC29" s="704"/>
      <c r="AD29" s="705" t="s">
        <v>133</v>
      </c>
      <c r="AE29" s="705"/>
      <c r="AF29" s="705"/>
      <c r="AG29" s="705"/>
      <c r="AH29" s="705"/>
      <c r="AI29" s="705"/>
      <c r="AJ29" s="705"/>
      <c r="AK29" s="705"/>
      <c r="AL29" s="647" t="s">
        <v>232</v>
      </c>
      <c r="AM29" s="648"/>
      <c r="AN29" s="648"/>
      <c r="AO29" s="706"/>
      <c r="AP29" s="716" t="s">
        <v>221</v>
      </c>
      <c r="AQ29" s="717"/>
      <c r="AR29" s="717"/>
      <c r="AS29" s="717"/>
      <c r="AT29" s="717"/>
      <c r="AU29" s="717"/>
      <c r="AV29" s="717"/>
      <c r="AW29" s="717"/>
      <c r="AX29" s="717"/>
      <c r="AY29" s="717"/>
      <c r="AZ29" s="717"/>
      <c r="BA29" s="717"/>
      <c r="BB29" s="717"/>
      <c r="BC29" s="717"/>
      <c r="BD29" s="717"/>
      <c r="BE29" s="717"/>
      <c r="BF29" s="718"/>
      <c r="BG29" s="716" t="s">
        <v>303</v>
      </c>
      <c r="BH29" s="744"/>
      <c r="BI29" s="744"/>
      <c r="BJ29" s="744"/>
      <c r="BK29" s="744"/>
      <c r="BL29" s="744"/>
      <c r="BM29" s="744"/>
      <c r="BN29" s="744"/>
      <c r="BO29" s="744"/>
      <c r="BP29" s="744"/>
      <c r="BQ29" s="745"/>
      <c r="BR29" s="716" t="s">
        <v>304</v>
      </c>
      <c r="BS29" s="744"/>
      <c r="BT29" s="744"/>
      <c r="BU29" s="744"/>
      <c r="BV29" s="744"/>
      <c r="BW29" s="744"/>
      <c r="BX29" s="744"/>
      <c r="BY29" s="744"/>
      <c r="BZ29" s="744"/>
      <c r="CA29" s="744"/>
      <c r="CB29" s="745"/>
      <c r="CD29" s="726" t="s">
        <v>305</v>
      </c>
      <c r="CE29" s="727"/>
      <c r="CF29" s="686" t="s">
        <v>64</v>
      </c>
      <c r="CG29" s="683"/>
      <c r="CH29" s="683"/>
      <c r="CI29" s="683"/>
      <c r="CJ29" s="683"/>
      <c r="CK29" s="683"/>
      <c r="CL29" s="683"/>
      <c r="CM29" s="683"/>
      <c r="CN29" s="683"/>
      <c r="CO29" s="683"/>
      <c r="CP29" s="683"/>
      <c r="CQ29" s="684"/>
      <c r="CR29" s="642">
        <v>511010</v>
      </c>
      <c r="CS29" s="643"/>
      <c r="CT29" s="643"/>
      <c r="CU29" s="643"/>
      <c r="CV29" s="643"/>
      <c r="CW29" s="643"/>
      <c r="CX29" s="643"/>
      <c r="CY29" s="644"/>
      <c r="CZ29" s="647">
        <v>9.3000000000000007</v>
      </c>
      <c r="DA29" s="676"/>
      <c r="DB29" s="676"/>
      <c r="DC29" s="677"/>
      <c r="DD29" s="650">
        <v>485815</v>
      </c>
      <c r="DE29" s="643"/>
      <c r="DF29" s="643"/>
      <c r="DG29" s="643"/>
      <c r="DH29" s="643"/>
      <c r="DI29" s="643"/>
      <c r="DJ29" s="643"/>
      <c r="DK29" s="644"/>
      <c r="DL29" s="650">
        <v>485815</v>
      </c>
      <c r="DM29" s="643"/>
      <c r="DN29" s="643"/>
      <c r="DO29" s="643"/>
      <c r="DP29" s="643"/>
      <c r="DQ29" s="643"/>
      <c r="DR29" s="643"/>
      <c r="DS29" s="643"/>
      <c r="DT29" s="643"/>
      <c r="DU29" s="643"/>
      <c r="DV29" s="644"/>
      <c r="DW29" s="647">
        <v>13.3</v>
      </c>
      <c r="DX29" s="676"/>
      <c r="DY29" s="676"/>
      <c r="DZ29" s="676"/>
      <c r="EA29" s="676"/>
      <c r="EB29" s="676"/>
      <c r="EC29" s="678"/>
    </row>
    <row r="30" spans="2:133" ht="11.25" customHeight="1" x14ac:dyDescent="0.15">
      <c r="B30" s="639" t="s">
        <v>306</v>
      </c>
      <c r="C30" s="640"/>
      <c r="D30" s="640"/>
      <c r="E30" s="640"/>
      <c r="F30" s="640"/>
      <c r="G30" s="640"/>
      <c r="H30" s="640"/>
      <c r="I30" s="640"/>
      <c r="J30" s="640"/>
      <c r="K30" s="640"/>
      <c r="L30" s="640"/>
      <c r="M30" s="640"/>
      <c r="N30" s="640"/>
      <c r="O30" s="640"/>
      <c r="P30" s="640"/>
      <c r="Q30" s="641"/>
      <c r="R30" s="642">
        <v>17314</v>
      </c>
      <c r="S30" s="645"/>
      <c r="T30" s="645"/>
      <c r="U30" s="645"/>
      <c r="V30" s="645"/>
      <c r="W30" s="645"/>
      <c r="X30" s="645"/>
      <c r="Y30" s="646"/>
      <c r="Z30" s="704">
        <v>0.3</v>
      </c>
      <c r="AA30" s="704"/>
      <c r="AB30" s="704"/>
      <c r="AC30" s="704"/>
      <c r="AD30" s="705">
        <v>4458</v>
      </c>
      <c r="AE30" s="705"/>
      <c r="AF30" s="705"/>
      <c r="AG30" s="705"/>
      <c r="AH30" s="705"/>
      <c r="AI30" s="705"/>
      <c r="AJ30" s="705"/>
      <c r="AK30" s="705"/>
      <c r="AL30" s="647">
        <v>0.1</v>
      </c>
      <c r="AM30" s="648"/>
      <c r="AN30" s="648"/>
      <c r="AO30" s="706"/>
      <c r="AP30" s="732" t="s">
        <v>307</v>
      </c>
      <c r="AQ30" s="733"/>
      <c r="AR30" s="733"/>
      <c r="AS30" s="733"/>
      <c r="AT30" s="738" t="s">
        <v>308</v>
      </c>
      <c r="AU30" s="208"/>
      <c r="AV30" s="208"/>
      <c r="AW30" s="208"/>
      <c r="AX30" s="741" t="s">
        <v>185</v>
      </c>
      <c r="AY30" s="742"/>
      <c r="AZ30" s="742"/>
      <c r="BA30" s="742"/>
      <c r="BB30" s="742"/>
      <c r="BC30" s="742"/>
      <c r="BD30" s="742"/>
      <c r="BE30" s="742"/>
      <c r="BF30" s="743"/>
      <c r="BG30" s="722">
        <v>99</v>
      </c>
      <c r="BH30" s="723"/>
      <c r="BI30" s="723"/>
      <c r="BJ30" s="723"/>
      <c r="BK30" s="723"/>
      <c r="BL30" s="723"/>
      <c r="BM30" s="724">
        <v>96.6</v>
      </c>
      <c r="BN30" s="723"/>
      <c r="BO30" s="723"/>
      <c r="BP30" s="723"/>
      <c r="BQ30" s="725"/>
      <c r="BR30" s="722">
        <v>98.9</v>
      </c>
      <c r="BS30" s="723"/>
      <c r="BT30" s="723"/>
      <c r="BU30" s="723"/>
      <c r="BV30" s="723"/>
      <c r="BW30" s="723"/>
      <c r="BX30" s="724">
        <v>96.1</v>
      </c>
      <c r="BY30" s="723"/>
      <c r="BZ30" s="723"/>
      <c r="CA30" s="723"/>
      <c r="CB30" s="725"/>
      <c r="CD30" s="728"/>
      <c r="CE30" s="729"/>
      <c r="CF30" s="686" t="s">
        <v>309</v>
      </c>
      <c r="CG30" s="683"/>
      <c r="CH30" s="683"/>
      <c r="CI30" s="683"/>
      <c r="CJ30" s="683"/>
      <c r="CK30" s="683"/>
      <c r="CL30" s="683"/>
      <c r="CM30" s="683"/>
      <c r="CN30" s="683"/>
      <c r="CO30" s="683"/>
      <c r="CP30" s="683"/>
      <c r="CQ30" s="684"/>
      <c r="CR30" s="642">
        <v>464634</v>
      </c>
      <c r="CS30" s="645"/>
      <c r="CT30" s="645"/>
      <c r="CU30" s="645"/>
      <c r="CV30" s="645"/>
      <c r="CW30" s="645"/>
      <c r="CX30" s="645"/>
      <c r="CY30" s="646"/>
      <c r="CZ30" s="647">
        <v>8.5</v>
      </c>
      <c r="DA30" s="676"/>
      <c r="DB30" s="676"/>
      <c r="DC30" s="677"/>
      <c r="DD30" s="650">
        <v>439439</v>
      </c>
      <c r="DE30" s="645"/>
      <c r="DF30" s="645"/>
      <c r="DG30" s="645"/>
      <c r="DH30" s="645"/>
      <c r="DI30" s="645"/>
      <c r="DJ30" s="645"/>
      <c r="DK30" s="646"/>
      <c r="DL30" s="650">
        <v>439439</v>
      </c>
      <c r="DM30" s="645"/>
      <c r="DN30" s="645"/>
      <c r="DO30" s="645"/>
      <c r="DP30" s="645"/>
      <c r="DQ30" s="645"/>
      <c r="DR30" s="645"/>
      <c r="DS30" s="645"/>
      <c r="DT30" s="645"/>
      <c r="DU30" s="645"/>
      <c r="DV30" s="646"/>
      <c r="DW30" s="647">
        <v>12</v>
      </c>
      <c r="DX30" s="676"/>
      <c r="DY30" s="676"/>
      <c r="DZ30" s="676"/>
      <c r="EA30" s="676"/>
      <c r="EB30" s="676"/>
      <c r="EC30" s="678"/>
    </row>
    <row r="31" spans="2:133" ht="11.25" customHeight="1" x14ac:dyDescent="0.15">
      <c r="B31" s="639" t="s">
        <v>310</v>
      </c>
      <c r="C31" s="640"/>
      <c r="D31" s="640"/>
      <c r="E31" s="640"/>
      <c r="F31" s="640"/>
      <c r="G31" s="640"/>
      <c r="H31" s="640"/>
      <c r="I31" s="640"/>
      <c r="J31" s="640"/>
      <c r="K31" s="640"/>
      <c r="L31" s="640"/>
      <c r="M31" s="640"/>
      <c r="N31" s="640"/>
      <c r="O31" s="640"/>
      <c r="P31" s="640"/>
      <c r="Q31" s="641"/>
      <c r="R31" s="642">
        <v>9245</v>
      </c>
      <c r="S31" s="645"/>
      <c r="T31" s="645"/>
      <c r="U31" s="645"/>
      <c r="V31" s="645"/>
      <c r="W31" s="645"/>
      <c r="X31" s="645"/>
      <c r="Y31" s="646"/>
      <c r="Z31" s="704">
        <v>0.2</v>
      </c>
      <c r="AA31" s="704"/>
      <c r="AB31" s="704"/>
      <c r="AC31" s="704"/>
      <c r="AD31" s="705" t="s">
        <v>133</v>
      </c>
      <c r="AE31" s="705"/>
      <c r="AF31" s="705"/>
      <c r="AG31" s="705"/>
      <c r="AH31" s="705"/>
      <c r="AI31" s="705"/>
      <c r="AJ31" s="705"/>
      <c r="AK31" s="705"/>
      <c r="AL31" s="647" t="s">
        <v>133</v>
      </c>
      <c r="AM31" s="648"/>
      <c r="AN31" s="648"/>
      <c r="AO31" s="706"/>
      <c r="AP31" s="734"/>
      <c r="AQ31" s="735"/>
      <c r="AR31" s="735"/>
      <c r="AS31" s="735"/>
      <c r="AT31" s="739"/>
      <c r="AU31" s="207" t="s">
        <v>311</v>
      </c>
      <c r="AV31" s="207"/>
      <c r="AW31" s="207"/>
      <c r="AX31" s="639" t="s">
        <v>312</v>
      </c>
      <c r="AY31" s="640"/>
      <c r="AZ31" s="640"/>
      <c r="BA31" s="640"/>
      <c r="BB31" s="640"/>
      <c r="BC31" s="640"/>
      <c r="BD31" s="640"/>
      <c r="BE31" s="640"/>
      <c r="BF31" s="641"/>
      <c r="BG31" s="720">
        <v>98.9</v>
      </c>
      <c r="BH31" s="643"/>
      <c r="BI31" s="643"/>
      <c r="BJ31" s="643"/>
      <c r="BK31" s="643"/>
      <c r="BL31" s="643"/>
      <c r="BM31" s="648">
        <v>97.5</v>
      </c>
      <c r="BN31" s="721"/>
      <c r="BO31" s="721"/>
      <c r="BP31" s="721"/>
      <c r="BQ31" s="682"/>
      <c r="BR31" s="720">
        <v>99</v>
      </c>
      <c r="BS31" s="643"/>
      <c r="BT31" s="643"/>
      <c r="BU31" s="643"/>
      <c r="BV31" s="643"/>
      <c r="BW31" s="643"/>
      <c r="BX31" s="648">
        <v>97.1</v>
      </c>
      <c r="BY31" s="721"/>
      <c r="BZ31" s="721"/>
      <c r="CA31" s="721"/>
      <c r="CB31" s="682"/>
      <c r="CD31" s="728"/>
      <c r="CE31" s="729"/>
      <c r="CF31" s="686" t="s">
        <v>313</v>
      </c>
      <c r="CG31" s="683"/>
      <c r="CH31" s="683"/>
      <c r="CI31" s="683"/>
      <c r="CJ31" s="683"/>
      <c r="CK31" s="683"/>
      <c r="CL31" s="683"/>
      <c r="CM31" s="683"/>
      <c r="CN31" s="683"/>
      <c r="CO31" s="683"/>
      <c r="CP31" s="683"/>
      <c r="CQ31" s="684"/>
      <c r="CR31" s="642">
        <v>46376</v>
      </c>
      <c r="CS31" s="643"/>
      <c r="CT31" s="643"/>
      <c r="CU31" s="643"/>
      <c r="CV31" s="643"/>
      <c r="CW31" s="643"/>
      <c r="CX31" s="643"/>
      <c r="CY31" s="644"/>
      <c r="CZ31" s="647">
        <v>0.8</v>
      </c>
      <c r="DA31" s="676"/>
      <c r="DB31" s="676"/>
      <c r="DC31" s="677"/>
      <c r="DD31" s="650">
        <v>46376</v>
      </c>
      <c r="DE31" s="643"/>
      <c r="DF31" s="643"/>
      <c r="DG31" s="643"/>
      <c r="DH31" s="643"/>
      <c r="DI31" s="643"/>
      <c r="DJ31" s="643"/>
      <c r="DK31" s="644"/>
      <c r="DL31" s="650">
        <v>46376</v>
      </c>
      <c r="DM31" s="643"/>
      <c r="DN31" s="643"/>
      <c r="DO31" s="643"/>
      <c r="DP31" s="643"/>
      <c r="DQ31" s="643"/>
      <c r="DR31" s="643"/>
      <c r="DS31" s="643"/>
      <c r="DT31" s="643"/>
      <c r="DU31" s="643"/>
      <c r="DV31" s="644"/>
      <c r="DW31" s="647">
        <v>1.3</v>
      </c>
      <c r="DX31" s="676"/>
      <c r="DY31" s="676"/>
      <c r="DZ31" s="676"/>
      <c r="EA31" s="676"/>
      <c r="EB31" s="676"/>
      <c r="EC31" s="678"/>
    </row>
    <row r="32" spans="2:133" ht="11.25" customHeight="1" x14ac:dyDescent="0.15">
      <c r="B32" s="639" t="s">
        <v>314</v>
      </c>
      <c r="C32" s="640"/>
      <c r="D32" s="640"/>
      <c r="E32" s="640"/>
      <c r="F32" s="640"/>
      <c r="G32" s="640"/>
      <c r="H32" s="640"/>
      <c r="I32" s="640"/>
      <c r="J32" s="640"/>
      <c r="K32" s="640"/>
      <c r="L32" s="640"/>
      <c r="M32" s="640"/>
      <c r="N32" s="640"/>
      <c r="O32" s="640"/>
      <c r="P32" s="640"/>
      <c r="Q32" s="641"/>
      <c r="R32" s="642">
        <v>252084</v>
      </c>
      <c r="S32" s="645"/>
      <c r="T32" s="645"/>
      <c r="U32" s="645"/>
      <c r="V32" s="645"/>
      <c r="W32" s="645"/>
      <c r="X32" s="645"/>
      <c r="Y32" s="646"/>
      <c r="Z32" s="704">
        <v>4.5</v>
      </c>
      <c r="AA32" s="704"/>
      <c r="AB32" s="704"/>
      <c r="AC32" s="704"/>
      <c r="AD32" s="705" t="s">
        <v>142</v>
      </c>
      <c r="AE32" s="705"/>
      <c r="AF32" s="705"/>
      <c r="AG32" s="705"/>
      <c r="AH32" s="705"/>
      <c r="AI32" s="705"/>
      <c r="AJ32" s="705"/>
      <c r="AK32" s="705"/>
      <c r="AL32" s="647" t="s">
        <v>232</v>
      </c>
      <c r="AM32" s="648"/>
      <c r="AN32" s="648"/>
      <c r="AO32" s="706"/>
      <c r="AP32" s="736"/>
      <c r="AQ32" s="737"/>
      <c r="AR32" s="737"/>
      <c r="AS32" s="737"/>
      <c r="AT32" s="740"/>
      <c r="AU32" s="209"/>
      <c r="AV32" s="209"/>
      <c r="AW32" s="209"/>
      <c r="AX32" s="654" t="s">
        <v>315</v>
      </c>
      <c r="AY32" s="655"/>
      <c r="AZ32" s="655"/>
      <c r="BA32" s="655"/>
      <c r="BB32" s="655"/>
      <c r="BC32" s="655"/>
      <c r="BD32" s="655"/>
      <c r="BE32" s="655"/>
      <c r="BF32" s="656"/>
      <c r="BG32" s="719">
        <v>99</v>
      </c>
      <c r="BH32" s="658"/>
      <c r="BI32" s="658"/>
      <c r="BJ32" s="658"/>
      <c r="BK32" s="658"/>
      <c r="BL32" s="658"/>
      <c r="BM32" s="702">
        <v>95.6</v>
      </c>
      <c r="BN32" s="658"/>
      <c r="BO32" s="658"/>
      <c r="BP32" s="658"/>
      <c r="BQ32" s="695"/>
      <c r="BR32" s="719">
        <v>98.8</v>
      </c>
      <c r="BS32" s="658"/>
      <c r="BT32" s="658"/>
      <c r="BU32" s="658"/>
      <c r="BV32" s="658"/>
      <c r="BW32" s="658"/>
      <c r="BX32" s="702">
        <v>94.9</v>
      </c>
      <c r="BY32" s="658"/>
      <c r="BZ32" s="658"/>
      <c r="CA32" s="658"/>
      <c r="CB32" s="695"/>
      <c r="CD32" s="730"/>
      <c r="CE32" s="731"/>
      <c r="CF32" s="686" t="s">
        <v>316</v>
      </c>
      <c r="CG32" s="683"/>
      <c r="CH32" s="683"/>
      <c r="CI32" s="683"/>
      <c r="CJ32" s="683"/>
      <c r="CK32" s="683"/>
      <c r="CL32" s="683"/>
      <c r="CM32" s="683"/>
      <c r="CN32" s="683"/>
      <c r="CO32" s="683"/>
      <c r="CP32" s="683"/>
      <c r="CQ32" s="684"/>
      <c r="CR32" s="642">
        <v>115</v>
      </c>
      <c r="CS32" s="645"/>
      <c r="CT32" s="645"/>
      <c r="CU32" s="645"/>
      <c r="CV32" s="645"/>
      <c r="CW32" s="645"/>
      <c r="CX32" s="645"/>
      <c r="CY32" s="646"/>
      <c r="CZ32" s="647">
        <v>0</v>
      </c>
      <c r="DA32" s="676"/>
      <c r="DB32" s="676"/>
      <c r="DC32" s="677"/>
      <c r="DD32" s="650">
        <v>115</v>
      </c>
      <c r="DE32" s="645"/>
      <c r="DF32" s="645"/>
      <c r="DG32" s="645"/>
      <c r="DH32" s="645"/>
      <c r="DI32" s="645"/>
      <c r="DJ32" s="645"/>
      <c r="DK32" s="646"/>
      <c r="DL32" s="650">
        <v>115</v>
      </c>
      <c r="DM32" s="645"/>
      <c r="DN32" s="645"/>
      <c r="DO32" s="645"/>
      <c r="DP32" s="645"/>
      <c r="DQ32" s="645"/>
      <c r="DR32" s="645"/>
      <c r="DS32" s="645"/>
      <c r="DT32" s="645"/>
      <c r="DU32" s="645"/>
      <c r="DV32" s="646"/>
      <c r="DW32" s="647">
        <v>0</v>
      </c>
      <c r="DX32" s="676"/>
      <c r="DY32" s="676"/>
      <c r="DZ32" s="676"/>
      <c r="EA32" s="676"/>
      <c r="EB32" s="676"/>
      <c r="EC32" s="678"/>
    </row>
    <row r="33" spans="2:133" ht="11.25" customHeight="1" x14ac:dyDescent="0.15">
      <c r="B33" s="639" t="s">
        <v>317</v>
      </c>
      <c r="C33" s="640"/>
      <c r="D33" s="640"/>
      <c r="E33" s="640"/>
      <c r="F33" s="640"/>
      <c r="G33" s="640"/>
      <c r="H33" s="640"/>
      <c r="I33" s="640"/>
      <c r="J33" s="640"/>
      <c r="K33" s="640"/>
      <c r="L33" s="640"/>
      <c r="M33" s="640"/>
      <c r="N33" s="640"/>
      <c r="O33" s="640"/>
      <c r="P33" s="640"/>
      <c r="Q33" s="641"/>
      <c r="R33" s="642">
        <v>100609</v>
      </c>
      <c r="S33" s="645"/>
      <c r="T33" s="645"/>
      <c r="U33" s="645"/>
      <c r="V33" s="645"/>
      <c r="W33" s="645"/>
      <c r="X33" s="645"/>
      <c r="Y33" s="646"/>
      <c r="Z33" s="704">
        <v>1.8</v>
      </c>
      <c r="AA33" s="704"/>
      <c r="AB33" s="704"/>
      <c r="AC33" s="704"/>
      <c r="AD33" s="705" t="s">
        <v>232</v>
      </c>
      <c r="AE33" s="705"/>
      <c r="AF33" s="705"/>
      <c r="AG33" s="705"/>
      <c r="AH33" s="705"/>
      <c r="AI33" s="705"/>
      <c r="AJ33" s="705"/>
      <c r="AK33" s="705"/>
      <c r="AL33" s="647" t="s">
        <v>133</v>
      </c>
      <c r="AM33" s="648"/>
      <c r="AN33" s="648"/>
      <c r="AO33" s="706"/>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6" t="s">
        <v>318</v>
      </c>
      <c r="CE33" s="683"/>
      <c r="CF33" s="683"/>
      <c r="CG33" s="683"/>
      <c r="CH33" s="683"/>
      <c r="CI33" s="683"/>
      <c r="CJ33" s="683"/>
      <c r="CK33" s="683"/>
      <c r="CL33" s="683"/>
      <c r="CM33" s="683"/>
      <c r="CN33" s="683"/>
      <c r="CO33" s="683"/>
      <c r="CP33" s="683"/>
      <c r="CQ33" s="684"/>
      <c r="CR33" s="642">
        <v>2689697</v>
      </c>
      <c r="CS33" s="643"/>
      <c r="CT33" s="643"/>
      <c r="CU33" s="643"/>
      <c r="CV33" s="643"/>
      <c r="CW33" s="643"/>
      <c r="CX33" s="643"/>
      <c r="CY33" s="644"/>
      <c r="CZ33" s="647">
        <v>49</v>
      </c>
      <c r="DA33" s="676"/>
      <c r="DB33" s="676"/>
      <c r="DC33" s="677"/>
      <c r="DD33" s="650">
        <v>2383967</v>
      </c>
      <c r="DE33" s="643"/>
      <c r="DF33" s="643"/>
      <c r="DG33" s="643"/>
      <c r="DH33" s="643"/>
      <c r="DI33" s="643"/>
      <c r="DJ33" s="643"/>
      <c r="DK33" s="644"/>
      <c r="DL33" s="650">
        <v>1779745</v>
      </c>
      <c r="DM33" s="643"/>
      <c r="DN33" s="643"/>
      <c r="DO33" s="643"/>
      <c r="DP33" s="643"/>
      <c r="DQ33" s="643"/>
      <c r="DR33" s="643"/>
      <c r="DS33" s="643"/>
      <c r="DT33" s="643"/>
      <c r="DU33" s="643"/>
      <c r="DV33" s="644"/>
      <c r="DW33" s="647">
        <v>48.6</v>
      </c>
      <c r="DX33" s="676"/>
      <c r="DY33" s="676"/>
      <c r="DZ33" s="676"/>
      <c r="EA33" s="676"/>
      <c r="EB33" s="676"/>
      <c r="EC33" s="678"/>
    </row>
    <row r="34" spans="2:133" ht="11.25" customHeight="1" x14ac:dyDescent="0.15">
      <c r="B34" s="639" t="s">
        <v>319</v>
      </c>
      <c r="C34" s="640"/>
      <c r="D34" s="640"/>
      <c r="E34" s="640"/>
      <c r="F34" s="640"/>
      <c r="G34" s="640"/>
      <c r="H34" s="640"/>
      <c r="I34" s="640"/>
      <c r="J34" s="640"/>
      <c r="K34" s="640"/>
      <c r="L34" s="640"/>
      <c r="M34" s="640"/>
      <c r="N34" s="640"/>
      <c r="O34" s="640"/>
      <c r="P34" s="640"/>
      <c r="Q34" s="641"/>
      <c r="R34" s="642">
        <v>47548</v>
      </c>
      <c r="S34" s="645"/>
      <c r="T34" s="645"/>
      <c r="U34" s="645"/>
      <c r="V34" s="645"/>
      <c r="W34" s="645"/>
      <c r="X34" s="645"/>
      <c r="Y34" s="646"/>
      <c r="Z34" s="704">
        <v>0.8</v>
      </c>
      <c r="AA34" s="704"/>
      <c r="AB34" s="704"/>
      <c r="AC34" s="704"/>
      <c r="AD34" s="705">
        <v>3767</v>
      </c>
      <c r="AE34" s="705"/>
      <c r="AF34" s="705"/>
      <c r="AG34" s="705"/>
      <c r="AH34" s="705"/>
      <c r="AI34" s="705"/>
      <c r="AJ34" s="705"/>
      <c r="AK34" s="705"/>
      <c r="AL34" s="647">
        <v>0.1</v>
      </c>
      <c r="AM34" s="648"/>
      <c r="AN34" s="648"/>
      <c r="AO34" s="706"/>
      <c r="AP34" s="212"/>
      <c r="AQ34" s="716" t="s">
        <v>320</v>
      </c>
      <c r="AR34" s="717"/>
      <c r="AS34" s="717"/>
      <c r="AT34" s="717"/>
      <c r="AU34" s="717"/>
      <c r="AV34" s="717"/>
      <c r="AW34" s="717"/>
      <c r="AX34" s="717"/>
      <c r="AY34" s="717"/>
      <c r="AZ34" s="717"/>
      <c r="BA34" s="717"/>
      <c r="BB34" s="717"/>
      <c r="BC34" s="717"/>
      <c r="BD34" s="717"/>
      <c r="BE34" s="717"/>
      <c r="BF34" s="718"/>
      <c r="BG34" s="716" t="s">
        <v>321</v>
      </c>
      <c r="BH34" s="717"/>
      <c r="BI34" s="717"/>
      <c r="BJ34" s="717"/>
      <c r="BK34" s="717"/>
      <c r="BL34" s="717"/>
      <c r="BM34" s="717"/>
      <c r="BN34" s="717"/>
      <c r="BO34" s="717"/>
      <c r="BP34" s="717"/>
      <c r="BQ34" s="717"/>
      <c r="BR34" s="717"/>
      <c r="BS34" s="717"/>
      <c r="BT34" s="717"/>
      <c r="BU34" s="717"/>
      <c r="BV34" s="717"/>
      <c r="BW34" s="717"/>
      <c r="BX34" s="717"/>
      <c r="BY34" s="717"/>
      <c r="BZ34" s="717"/>
      <c r="CA34" s="717"/>
      <c r="CB34" s="718"/>
      <c r="CD34" s="686" t="s">
        <v>322</v>
      </c>
      <c r="CE34" s="683"/>
      <c r="CF34" s="683"/>
      <c r="CG34" s="683"/>
      <c r="CH34" s="683"/>
      <c r="CI34" s="683"/>
      <c r="CJ34" s="683"/>
      <c r="CK34" s="683"/>
      <c r="CL34" s="683"/>
      <c r="CM34" s="683"/>
      <c r="CN34" s="683"/>
      <c r="CO34" s="683"/>
      <c r="CP34" s="683"/>
      <c r="CQ34" s="684"/>
      <c r="CR34" s="642">
        <v>809397</v>
      </c>
      <c r="CS34" s="645"/>
      <c r="CT34" s="645"/>
      <c r="CU34" s="645"/>
      <c r="CV34" s="645"/>
      <c r="CW34" s="645"/>
      <c r="CX34" s="645"/>
      <c r="CY34" s="646"/>
      <c r="CZ34" s="647">
        <v>14.8</v>
      </c>
      <c r="DA34" s="676"/>
      <c r="DB34" s="676"/>
      <c r="DC34" s="677"/>
      <c r="DD34" s="650">
        <v>705248</v>
      </c>
      <c r="DE34" s="645"/>
      <c r="DF34" s="645"/>
      <c r="DG34" s="645"/>
      <c r="DH34" s="645"/>
      <c r="DI34" s="645"/>
      <c r="DJ34" s="645"/>
      <c r="DK34" s="646"/>
      <c r="DL34" s="650">
        <v>545199</v>
      </c>
      <c r="DM34" s="645"/>
      <c r="DN34" s="645"/>
      <c r="DO34" s="645"/>
      <c r="DP34" s="645"/>
      <c r="DQ34" s="645"/>
      <c r="DR34" s="645"/>
      <c r="DS34" s="645"/>
      <c r="DT34" s="645"/>
      <c r="DU34" s="645"/>
      <c r="DV34" s="646"/>
      <c r="DW34" s="647">
        <v>14.9</v>
      </c>
      <c r="DX34" s="676"/>
      <c r="DY34" s="676"/>
      <c r="DZ34" s="676"/>
      <c r="EA34" s="676"/>
      <c r="EB34" s="676"/>
      <c r="EC34" s="678"/>
    </row>
    <row r="35" spans="2:133" ht="11.25" customHeight="1" x14ac:dyDescent="0.15">
      <c r="B35" s="639" t="s">
        <v>323</v>
      </c>
      <c r="C35" s="640"/>
      <c r="D35" s="640"/>
      <c r="E35" s="640"/>
      <c r="F35" s="640"/>
      <c r="G35" s="640"/>
      <c r="H35" s="640"/>
      <c r="I35" s="640"/>
      <c r="J35" s="640"/>
      <c r="K35" s="640"/>
      <c r="L35" s="640"/>
      <c r="M35" s="640"/>
      <c r="N35" s="640"/>
      <c r="O35" s="640"/>
      <c r="P35" s="640"/>
      <c r="Q35" s="641"/>
      <c r="R35" s="642">
        <v>240032</v>
      </c>
      <c r="S35" s="645"/>
      <c r="T35" s="645"/>
      <c r="U35" s="645"/>
      <c r="V35" s="645"/>
      <c r="W35" s="645"/>
      <c r="X35" s="645"/>
      <c r="Y35" s="646"/>
      <c r="Z35" s="704">
        <v>4.2</v>
      </c>
      <c r="AA35" s="704"/>
      <c r="AB35" s="704"/>
      <c r="AC35" s="704"/>
      <c r="AD35" s="705" t="s">
        <v>133</v>
      </c>
      <c r="AE35" s="705"/>
      <c r="AF35" s="705"/>
      <c r="AG35" s="705"/>
      <c r="AH35" s="705"/>
      <c r="AI35" s="705"/>
      <c r="AJ35" s="705"/>
      <c r="AK35" s="705"/>
      <c r="AL35" s="647" t="s">
        <v>133</v>
      </c>
      <c r="AM35" s="648"/>
      <c r="AN35" s="648"/>
      <c r="AO35" s="706"/>
      <c r="AP35" s="212"/>
      <c r="AQ35" s="710" t="s">
        <v>324</v>
      </c>
      <c r="AR35" s="711"/>
      <c r="AS35" s="711"/>
      <c r="AT35" s="711"/>
      <c r="AU35" s="711"/>
      <c r="AV35" s="711"/>
      <c r="AW35" s="711"/>
      <c r="AX35" s="711"/>
      <c r="AY35" s="712"/>
      <c r="AZ35" s="707">
        <v>959267</v>
      </c>
      <c r="BA35" s="708"/>
      <c r="BB35" s="708"/>
      <c r="BC35" s="708"/>
      <c r="BD35" s="708"/>
      <c r="BE35" s="708"/>
      <c r="BF35" s="709"/>
      <c r="BG35" s="713" t="s">
        <v>325</v>
      </c>
      <c r="BH35" s="714"/>
      <c r="BI35" s="714"/>
      <c r="BJ35" s="714"/>
      <c r="BK35" s="714"/>
      <c r="BL35" s="714"/>
      <c r="BM35" s="714"/>
      <c r="BN35" s="714"/>
      <c r="BO35" s="714"/>
      <c r="BP35" s="714"/>
      <c r="BQ35" s="714"/>
      <c r="BR35" s="714"/>
      <c r="BS35" s="714"/>
      <c r="BT35" s="714"/>
      <c r="BU35" s="715"/>
      <c r="BV35" s="707">
        <v>30740</v>
      </c>
      <c r="BW35" s="708"/>
      <c r="BX35" s="708"/>
      <c r="BY35" s="708"/>
      <c r="BZ35" s="708"/>
      <c r="CA35" s="708"/>
      <c r="CB35" s="709"/>
      <c r="CD35" s="686" t="s">
        <v>326</v>
      </c>
      <c r="CE35" s="683"/>
      <c r="CF35" s="683"/>
      <c r="CG35" s="683"/>
      <c r="CH35" s="683"/>
      <c r="CI35" s="683"/>
      <c r="CJ35" s="683"/>
      <c r="CK35" s="683"/>
      <c r="CL35" s="683"/>
      <c r="CM35" s="683"/>
      <c r="CN35" s="683"/>
      <c r="CO35" s="683"/>
      <c r="CP35" s="683"/>
      <c r="CQ35" s="684"/>
      <c r="CR35" s="642">
        <v>61114</v>
      </c>
      <c r="CS35" s="643"/>
      <c r="CT35" s="643"/>
      <c r="CU35" s="643"/>
      <c r="CV35" s="643"/>
      <c r="CW35" s="643"/>
      <c r="CX35" s="643"/>
      <c r="CY35" s="644"/>
      <c r="CZ35" s="647">
        <v>1.1000000000000001</v>
      </c>
      <c r="DA35" s="676"/>
      <c r="DB35" s="676"/>
      <c r="DC35" s="677"/>
      <c r="DD35" s="650">
        <v>53811</v>
      </c>
      <c r="DE35" s="643"/>
      <c r="DF35" s="643"/>
      <c r="DG35" s="643"/>
      <c r="DH35" s="643"/>
      <c r="DI35" s="643"/>
      <c r="DJ35" s="643"/>
      <c r="DK35" s="644"/>
      <c r="DL35" s="650">
        <v>51452</v>
      </c>
      <c r="DM35" s="643"/>
      <c r="DN35" s="643"/>
      <c r="DO35" s="643"/>
      <c r="DP35" s="643"/>
      <c r="DQ35" s="643"/>
      <c r="DR35" s="643"/>
      <c r="DS35" s="643"/>
      <c r="DT35" s="643"/>
      <c r="DU35" s="643"/>
      <c r="DV35" s="644"/>
      <c r="DW35" s="647">
        <v>1.4</v>
      </c>
      <c r="DX35" s="676"/>
      <c r="DY35" s="676"/>
      <c r="DZ35" s="676"/>
      <c r="EA35" s="676"/>
      <c r="EB35" s="676"/>
      <c r="EC35" s="678"/>
    </row>
    <row r="36" spans="2:133" ht="11.25" customHeight="1" x14ac:dyDescent="0.15">
      <c r="B36" s="639" t="s">
        <v>327</v>
      </c>
      <c r="C36" s="640"/>
      <c r="D36" s="640"/>
      <c r="E36" s="640"/>
      <c r="F36" s="640"/>
      <c r="G36" s="640"/>
      <c r="H36" s="640"/>
      <c r="I36" s="640"/>
      <c r="J36" s="640"/>
      <c r="K36" s="640"/>
      <c r="L36" s="640"/>
      <c r="M36" s="640"/>
      <c r="N36" s="640"/>
      <c r="O36" s="640"/>
      <c r="P36" s="640"/>
      <c r="Q36" s="641"/>
      <c r="R36" s="642" t="s">
        <v>133</v>
      </c>
      <c r="S36" s="645"/>
      <c r="T36" s="645"/>
      <c r="U36" s="645"/>
      <c r="V36" s="645"/>
      <c r="W36" s="645"/>
      <c r="X36" s="645"/>
      <c r="Y36" s="646"/>
      <c r="Z36" s="704" t="s">
        <v>133</v>
      </c>
      <c r="AA36" s="704"/>
      <c r="AB36" s="704"/>
      <c r="AC36" s="704"/>
      <c r="AD36" s="705" t="s">
        <v>232</v>
      </c>
      <c r="AE36" s="705"/>
      <c r="AF36" s="705"/>
      <c r="AG36" s="705"/>
      <c r="AH36" s="705"/>
      <c r="AI36" s="705"/>
      <c r="AJ36" s="705"/>
      <c r="AK36" s="705"/>
      <c r="AL36" s="647" t="s">
        <v>232</v>
      </c>
      <c r="AM36" s="648"/>
      <c r="AN36" s="648"/>
      <c r="AO36" s="706"/>
      <c r="AQ36" s="679" t="s">
        <v>328</v>
      </c>
      <c r="AR36" s="680"/>
      <c r="AS36" s="680"/>
      <c r="AT36" s="680"/>
      <c r="AU36" s="680"/>
      <c r="AV36" s="680"/>
      <c r="AW36" s="680"/>
      <c r="AX36" s="680"/>
      <c r="AY36" s="681"/>
      <c r="AZ36" s="642">
        <v>348802</v>
      </c>
      <c r="BA36" s="645"/>
      <c r="BB36" s="645"/>
      <c r="BC36" s="645"/>
      <c r="BD36" s="643"/>
      <c r="BE36" s="643"/>
      <c r="BF36" s="682"/>
      <c r="BG36" s="686" t="s">
        <v>329</v>
      </c>
      <c r="BH36" s="683"/>
      <c r="BI36" s="683"/>
      <c r="BJ36" s="683"/>
      <c r="BK36" s="683"/>
      <c r="BL36" s="683"/>
      <c r="BM36" s="683"/>
      <c r="BN36" s="683"/>
      <c r="BO36" s="683"/>
      <c r="BP36" s="683"/>
      <c r="BQ36" s="683"/>
      <c r="BR36" s="683"/>
      <c r="BS36" s="683"/>
      <c r="BT36" s="683"/>
      <c r="BU36" s="684"/>
      <c r="BV36" s="642">
        <v>10023</v>
      </c>
      <c r="BW36" s="645"/>
      <c r="BX36" s="645"/>
      <c r="BY36" s="645"/>
      <c r="BZ36" s="645"/>
      <c r="CA36" s="645"/>
      <c r="CB36" s="685"/>
      <c r="CD36" s="686" t="s">
        <v>330</v>
      </c>
      <c r="CE36" s="683"/>
      <c r="CF36" s="683"/>
      <c r="CG36" s="683"/>
      <c r="CH36" s="683"/>
      <c r="CI36" s="683"/>
      <c r="CJ36" s="683"/>
      <c r="CK36" s="683"/>
      <c r="CL36" s="683"/>
      <c r="CM36" s="683"/>
      <c r="CN36" s="683"/>
      <c r="CO36" s="683"/>
      <c r="CP36" s="683"/>
      <c r="CQ36" s="684"/>
      <c r="CR36" s="642">
        <v>642120</v>
      </c>
      <c r="CS36" s="645"/>
      <c r="CT36" s="645"/>
      <c r="CU36" s="645"/>
      <c r="CV36" s="645"/>
      <c r="CW36" s="645"/>
      <c r="CX36" s="645"/>
      <c r="CY36" s="646"/>
      <c r="CZ36" s="647">
        <v>11.7</v>
      </c>
      <c r="DA36" s="676"/>
      <c r="DB36" s="676"/>
      <c r="DC36" s="677"/>
      <c r="DD36" s="650">
        <v>540512</v>
      </c>
      <c r="DE36" s="645"/>
      <c r="DF36" s="645"/>
      <c r="DG36" s="645"/>
      <c r="DH36" s="645"/>
      <c r="DI36" s="645"/>
      <c r="DJ36" s="645"/>
      <c r="DK36" s="646"/>
      <c r="DL36" s="650">
        <v>453232</v>
      </c>
      <c r="DM36" s="645"/>
      <c r="DN36" s="645"/>
      <c r="DO36" s="645"/>
      <c r="DP36" s="645"/>
      <c r="DQ36" s="645"/>
      <c r="DR36" s="645"/>
      <c r="DS36" s="645"/>
      <c r="DT36" s="645"/>
      <c r="DU36" s="645"/>
      <c r="DV36" s="646"/>
      <c r="DW36" s="647">
        <v>12.4</v>
      </c>
      <c r="DX36" s="676"/>
      <c r="DY36" s="676"/>
      <c r="DZ36" s="676"/>
      <c r="EA36" s="676"/>
      <c r="EB36" s="676"/>
      <c r="EC36" s="678"/>
    </row>
    <row r="37" spans="2:133" ht="11.25" customHeight="1" x14ac:dyDescent="0.15">
      <c r="B37" s="639" t="s">
        <v>331</v>
      </c>
      <c r="C37" s="640"/>
      <c r="D37" s="640"/>
      <c r="E37" s="640"/>
      <c r="F37" s="640"/>
      <c r="G37" s="640"/>
      <c r="H37" s="640"/>
      <c r="I37" s="640"/>
      <c r="J37" s="640"/>
      <c r="K37" s="640"/>
      <c r="L37" s="640"/>
      <c r="M37" s="640"/>
      <c r="N37" s="640"/>
      <c r="O37" s="640"/>
      <c r="P37" s="640"/>
      <c r="Q37" s="641"/>
      <c r="R37" s="642">
        <v>163232</v>
      </c>
      <c r="S37" s="645"/>
      <c r="T37" s="645"/>
      <c r="U37" s="645"/>
      <c r="V37" s="645"/>
      <c r="W37" s="645"/>
      <c r="X37" s="645"/>
      <c r="Y37" s="646"/>
      <c r="Z37" s="704">
        <v>2.9</v>
      </c>
      <c r="AA37" s="704"/>
      <c r="AB37" s="704"/>
      <c r="AC37" s="704"/>
      <c r="AD37" s="705" t="s">
        <v>133</v>
      </c>
      <c r="AE37" s="705"/>
      <c r="AF37" s="705"/>
      <c r="AG37" s="705"/>
      <c r="AH37" s="705"/>
      <c r="AI37" s="705"/>
      <c r="AJ37" s="705"/>
      <c r="AK37" s="705"/>
      <c r="AL37" s="647" t="s">
        <v>232</v>
      </c>
      <c r="AM37" s="648"/>
      <c r="AN37" s="648"/>
      <c r="AO37" s="706"/>
      <c r="AQ37" s="679" t="s">
        <v>332</v>
      </c>
      <c r="AR37" s="680"/>
      <c r="AS37" s="680"/>
      <c r="AT37" s="680"/>
      <c r="AU37" s="680"/>
      <c r="AV37" s="680"/>
      <c r="AW37" s="680"/>
      <c r="AX37" s="680"/>
      <c r="AY37" s="681"/>
      <c r="AZ37" s="642">
        <v>5503</v>
      </c>
      <c r="BA37" s="645"/>
      <c r="BB37" s="645"/>
      <c r="BC37" s="645"/>
      <c r="BD37" s="643"/>
      <c r="BE37" s="643"/>
      <c r="BF37" s="682"/>
      <c r="BG37" s="686" t="s">
        <v>333</v>
      </c>
      <c r="BH37" s="683"/>
      <c r="BI37" s="683"/>
      <c r="BJ37" s="683"/>
      <c r="BK37" s="683"/>
      <c r="BL37" s="683"/>
      <c r="BM37" s="683"/>
      <c r="BN37" s="683"/>
      <c r="BO37" s="683"/>
      <c r="BP37" s="683"/>
      <c r="BQ37" s="683"/>
      <c r="BR37" s="683"/>
      <c r="BS37" s="683"/>
      <c r="BT37" s="683"/>
      <c r="BU37" s="684"/>
      <c r="BV37" s="642">
        <v>1689</v>
      </c>
      <c r="BW37" s="645"/>
      <c r="BX37" s="645"/>
      <c r="BY37" s="645"/>
      <c r="BZ37" s="645"/>
      <c r="CA37" s="645"/>
      <c r="CB37" s="685"/>
      <c r="CD37" s="686" t="s">
        <v>334</v>
      </c>
      <c r="CE37" s="683"/>
      <c r="CF37" s="683"/>
      <c r="CG37" s="683"/>
      <c r="CH37" s="683"/>
      <c r="CI37" s="683"/>
      <c r="CJ37" s="683"/>
      <c r="CK37" s="683"/>
      <c r="CL37" s="683"/>
      <c r="CM37" s="683"/>
      <c r="CN37" s="683"/>
      <c r="CO37" s="683"/>
      <c r="CP37" s="683"/>
      <c r="CQ37" s="684"/>
      <c r="CR37" s="642">
        <v>371068</v>
      </c>
      <c r="CS37" s="643"/>
      <c r="CT37" s="643"/>
      <c r="CU37" s="643"/>
      <c r="CV37" s="643"/>
      <c r="CW37" s="643"/>
      <c r="CX37" s="643"/>
      <c r="CY37" s="644"/>
      <c r="CZ37" s="647">
        <v>6.8</v>
      </c>
      <c r="DA37" s="676"/>
      <c r="DB37" s="676"/>
      <c r="DC37" s="677"/>
      <c r="DD37" s="650">
        <v>371068</v>
      </c>
      <c r="DE37" s="643"/>
      <c r="DF37" s="643"/>
      <c r="DG37" s="643"/>
      <c r="DH37" s="643"/>
      <c r="DI37" s="643"/>
      <c r="DJ37" s="643"/>
      <c r="DK37" s="644"/>
      <c r="DL37" s="650">
        <v>366775</v>
      </c>
      <c r="DM37" s="643"/>
      <c r="DN37" s="643"/>
      <c r="DO37" s="643"/>
      <c r="DP37" s="643"/>
      <c r="DQ37" s="643"/>
      <c r="DR37" s="643"/>
      <c r="DS37" s="643"/>
      <c r="DT37" s="643"/>
      <c r="DU37" s="643"/>
      <c r="DV37" s="644"/>
      <c r="DW37" s="647">
        <v>10</v>
      </c>
      <c r="DX37" s="676"/>
      <c r="DY37" s="676"/>
      <c r="DZ37" s="676"/>
      <c r="EA37" s="676"/>
      <c r="EB37" s="676"/>
      <c r="EC37" s="678"/>
    </row>
    <row r="38" spans="2:133" ht="11.25" customHeight="1" x14ac:dyDescent="0.15">
      <c r="B38" s="654" t="s">
        <v>335</v>
      </c>
      <c r="C38" s="655"/>
      <c r="D38" s="655"/>
      <c r="E38" s="655"/>
      <c r="F38" s="655"/>
      <c r="G38" s="655"/>
      <c r="H38" s="655"/>
      <c r="I38" s="655"/>
      <c r="J38" s="655"/>
      <c r="K38" s="655"/>
      <c r="L38" s="655"/>
      <c r="M38" s="655"/>
      <c r="N38" s="655"/>
      <c r="O38" s="655"/>
      <c r="P38" s="655"/>
      <c r="Q38" s="656"/>
      <c r="R38" s="657">
        <v>5650443</v>
      </c>
      <c r="S38" s="694"/>
      <c r="T38" s="694"/>
      <c r="U38" s="694"/>
      <c r="V38" s="694"/>
      <c r="W38" s="694"/>
      <c r="X38" s="694"/>
      <c r="Y38" s="699"/>
      <c r="Z38" s="700">
        <v>100</v>
      </c>
      <c r="AA38" s="700"/>
      <c r="AB38" s="700"/>
      <c r="AC38" s="700"/>
      <c r="AD38" s="701">
        <v>3495678</v>
      </c>
      <c r="AE38" s="701"/>
      <c r="AF38" s="701"/>
      <c r="AG38" s="701"/>
      <c r="AH38" s="701"/>
      <c r="AI38" s="701"/>
      <c r="AJ38" s="701"/>
      <c r="AK38" s="701"/>
      <c r="AL38" s="660">
        <v>100</v>
      </c>
      <c r="AM38" s="702"/>
      <c r="AN38" s="702"/>
      <c r="AO38" s="703"/>
      <c r="AQ38" s="679" t="s">
        <v>336</v>
      </c>
      <c r="AR38" s="680"/>
      <c r="AS38" s="680"/>
      <c r="AT38" s="680"/>
      <c r="AU38" s="680"/>
      <c r="AV38" s="680"/>
      <c r="AW38" s="680"/>
      <c r="AX38" s="680"/>
      <c r="AY38" s="681"/>
      <c r="AZ38" s="642" t="s">
        <v>133</v>
      </c>
      <c r="BA38" s="645"/>
      <c r="BB38" s="645"/>
      <c r="BC38" s="645"/>
      <c r="BD38" s="643"/>
      <c r="BE38" s="643"/>
      <c r="BF38" s="682"/>
      <c r="BG38" s="686" t="s">
        <v>337</v>
      </c>
      <c r="BH38" s="683"/>
      <c r="BI38" s="683"/>
      <c r="BJ38" s="683"/>
      <c r="BK38" s="683"/>
      <c r="BL38" s="683"/>
      <c r="BM38" s="683"/>
      <c r="BN38" s="683"/>
      <c r="BO38" s="683"/>
      <c r="BP38" s="683"/>
      <c r="BQ38" s="683"/>
      <c r="BR38" s="683"/>
      <c r="BS38" s="683"/>
      <c r="BT38" s="683"/>
      <c r="BU38" s="684"/>
      <c r="BV38" s="642">
        <v>2834</v>
      </c>
      <c r="BW38" s="645"/>
      <c r="BX38" s="645"/>
      <c r="BY38" s="645"/>
      <c r="BZ38" s="645"/>
      <c r="CA38" s="645"/>
      <c r="CB38" s="685"/>
      <c r="CD38" s="686" t="s">
        <v>338</v>
      </c>
      <c r="CE38" s="683"/>
      <c r="CF38" s="683"/>
      <c r="CG38" s="683"/>
      <c r="CH38" s="683"/>
      <c r="CI38" s="683"/>
      <c r="CJ38" s="683"/>
      <c r="CK38" s="683"/>
      <c r="CL38" s="683"/>
      <c r="CM38" s="683"/>
      <c r="CN38" s="683"/>
      <c r="CO38" s="683"/>
      <c r="CP38" s="683"/>
      <c r="CQ38" s="684"/>
      <c r="CR38" s="642">
        <v>953764</v>
      </c>
      <c r="CS38" s="645"/>
      <c r="CT38" s="645"/>
      <c r="CU38" s="645"/>
      <c r="CV38" s="645"/>
      <c r="CW38" s="645"/>
      <c r="CX38" s="645"/>
      <c r="CY38" s="646"/>
      <c r="CZ38" s="647">
        <v>17.399999999999999</v>
      </c>
      <c r="DA38" s="676"/>
      <c r="DB38" s="676"/>
      <c r="DC38" s="677"/>
      <c r="DD38" s="650">
        <v>871598</v>
      </c>
      <c r="DE38" s="645"/>
      <c r="DF38" s="645"/>
      <c r="DG38" s="645"/>
      <c r="DH38" s="645"/>
      <c r="DI38" s="645"/>
      <c r="DJ38" s="645"/>
      <c r="DK38" s="646"/>
      <c r="DL38" s="650">
        <v>729862</v>
      </c>
      <c r="DM38" s="645"/>
      <c r="DN38" s="645"/>
      <c r="DO38" s="645"/>
      <c r="DP38" s="645"/>
      <c r="DQ38" s="645"/>
      <c r="DR38" s="645"/>
      <c r="DS38" s="645"/>
      <c r="DT38" s="645"/>
      <c r="DU38" s="645"/>
      <c r="DV38" s="646"/>
      <c r="DW38" s="647">
        <v>19.899999999999999</v>
      </c>
      <c r="DX38" s="676"/>
      <c r="DY38" s="676"/>
      <c r="DZ38" s="676"/>
      <c r="EA38" s="676"/>
      <c r="EB38" s="676"/>
      <c r="EC38" s="678"/>
    </row>
    <row r="39" spans="2:133" ht="11.25" customHeight="1" x14ac:dyDescent="0.15">
      <c r="AQ39" s="679" t="s">
        <v>339</v>
      </c>
      <c r="AR39" s="680"/>
      <c r="AS39" s="680"/>
      <c r="AT39" s="680"/>
      <c r="AU39" s="680"/>
      <c r="AV39" s="680"/>
      <c r="AW39" s="680"/>
      <c r="AX39" s="680"/>
      <c r="AY39" s="681"/>
      <c r="AZ39" s="642" t="s">
        <v>133</v>
      </c>
      <c r="BA39" s="645"/>
      <c r="BB39" s="645"/>
      <c r="BC39" s="645"/>
      <c r="BD39" s="643"/>
      <c r="BE39" s="643"/>
      <c r="BF39" s="682"/>
      <c r="BG39" s="687" t="s">
        <v>340</v>
      </c>
      <c r="BH39" s="688"/>
      <c r="BI39" s="688"/>
      <c r="BJ39" s="688"/>
      <c r="BK39" s="688"/>
      <c r="BL39" s="213"/>
      <c r="BM39" s="683" t="s">
        <v>341</v>
      </c>
      <c r="BN39" s="683"/>
      <c r="BO39" s="683"/>
      <c r="BP39" s="683"/>
      <c r="BQ39" s="683"/>
      <c r="BR39" s="683"/>
      <c r="BS39" s="683"/>
      <c r="BT39" s="683"/>
      <c r="BU39" s="684"/>
      <c r="BV39" s="642">
        <v>126</v>
      </c>
      <c r="BW39" s="645"/>
      <c r="BX39" s="645"/>
      <c r="BY39" s="645"/>
      <c r="BZ39" s="645"/>
      <c r="CA39" s="645"/>
      <c r="CB39" s="685"/>
      <c r="CD39" s="686" t="s">
        <v>342</v>
      </c>
      <c r="CE39" s="683"/>
      <c r="CF39" s="683"/>
      <c r="CG39" s="683"/>
      <c r="CH39" s="683"/>
      <c r="CI39" s="683"/>
      <c r="CJ39" s="683"/>
      <c r="CK39" s="683"/>
      <c r="CL39" s="683"/>
      <c r="CM39" s="683"/>
      <c r="CN39" s="683"/>
      <c r="CO39" s="683"/>
      <c r="CP39" s="683"/>
      <c r="CQ39" s="684"/>
      <c r="CR39" s="642">
        <v>221802</v>
      </c>
      <c r="CS39" s="643"/>
      <c r="CT39" s="643"/>
      <c r="CU39" s="643"/>
      <c r="CV39" s="643"/>
      <c r="CW39" s="643"/>
      <c r="CX39" s="643"/>
      <c r="CY39" s="644"/>
      <c r="CZ39" s="647">
        <v>4</v>
      </c>
      <c r="DA39" s="676"/>
      <c r="DB39" s="676"/>
      <c r="DC39" s="677"/>
      <c r="DD39" s="650">
        <v>212798</v>
      </c>
      <c r="DE39" s="643"/>
      <c r="DF39" s="643"/>
      <c r="DG39" s="643"/>
      <c r="DH39" s="643"/>
      <c r="DI39" s="643"/>
      <c r="DJ39" s="643"/>
      <c r="DK39" s="644"/>
      <c r="DL39" s="650" t="s">
        <v>142</v>
      </c>
      <c r="DM39" s="643"/>
      <c r="DN39" s="643"/>
      <c r="DO39" s="643"/>
      <c r="DP39" s="643"/>
      <c r="DQ39" s="643"/>
      <c r="DR39" s="643"/>
      <c r="DS39" s="643"/>
      <c r="DT39" s="643"/>
      <c r="DU39" s="643"/>
      <c r="DV39" s="644"/>
      <c r="DW39" s="647" t="s">
        <v>232</v>
      </c>
      <c r="DX39" s="676"/>
      <c r="DY39" s="676"/>
      <c r="DZ39" s="676"/>
      <c r="EA39" s="676"/>
      <c r="EB39" s="676"/>
      <c r="EC39" s="678"/>
    </row>
    <row r="40" spans="2:133" ht="11.25" customHeight="1" x14ac:dyDescent="0.15">
      <c r="AQ40" s="679" t="s">
        <v>343</v>
      </c>
      <c r="AR40" s="680"/>
      <c r="AS40" s="680"/>
      <c r="AT40" s="680"/>
      <c r="AU40" s="680"/>
      <c r="AV40" s="680"/>
      <c r="AW40" s="680"/>
      <c r="AX40" s="680"/>
      <c r="AY40" s="681"/>
      <c r="AZ40" s="642">
        <v>231545</v>
      </c>
      <c r="BA40" s="645"/>
      <c r="BB40" s="645"/>
      <c r="BC40" s="645"/>
      <c r="BD40" s="643"/>
      <c r="BE40" s="643"/>
      <c r="BF40" s="682"/>
      <c r="BG40" s="687"/>
      <c r="BH40" s="688"/>
      <c r="BI40" s="688"/>
      <c r="BJ40" s="688"/>
      <c r="BK40" s="688"/>
      <c r="BL40" s="213"/>
      <c r="BM40" s="683" t="s">
        <v>344</v>
      </c>
      <c r="BN40" s="683"/>
      <c r="BO40" s="683"/>
      <c r="BP40" s="683"/>
      <c r="BQ40" s="683"/>
      <c r="BR40" s="683"/>
      <c r="BS40" s="683"/>
      <c r="BT40" s="683"/>
      <c r="BU40" s="684"/>
      <c r="BV40" s="642">
        <v>84</v>
      </c>
      <c r="BW40" s="645"/>
      <c r="BX40" s="645"/>
      <c r="BY40" s="645"/>
      <c r="BZ40" s="645"/>
      <c r="CA40" s="645"/>
      <c r="CB40" s="685"/>
      <c r="CD40" s="686" t="s">
        <v>345</v>
      </c>
      <c r="CE40" s="683"/>
      <c r="CF40" s="683"/>
      <c r="CG40" s="683"/>
      <c r="CH40" s="683"/>
      <c r="CI40" s="683"/>
      <c r="CJ40" s="683"/>
      <c r="CK40" s="683"/>
      <c r="CL40" s="683"/>
      <c r="CM40" s="683"/>
      <c r="CN40" s="683"/>
      <c r="CO40" s="683"/>
      <c r="CP40" s="683"/>
      <c r="CQ40" s="684"/>
      <c r="CR40" s="642">
        <v>1500</v>
      </c>
      <c r="CS40" s="645"/>
      <c r="CT40" s="645"/>
      <c r="CU40" s="645"/>
      <c r="CV40" s="645"/>
      <c r="CW40" s="645"/>
      <c r="CX40" s="645"/>
      <c r="CY40" s="646"/>
      <c r="CZ40" s="647">
        <v>0</v>
      </c>
      <c r="DA40" s="676"/>
      <c r="DB40" s="676"/>
      <c r="DC40" s="677"/>
      <c r="DD40" s="650" t="s">
        <v>142</v>
      </c>
      <c r="DE40" s="645"/>
      <c r="DF40" s="645"/>
      <c r="DG40" s="645"/>
      <c r="DH40" s="645"/>
      <c r="DI40" s="645"/>
      <c r="DJ40" s="645"/>
      <c r="DK40" s="646"/>
      <c r="DL40" s="650" t="s">
        <v>133</v>
      </c>
      <c r="DM40" s="645"/>
      <c r="DN40" s="645"/>
      <c r="DO40" s="645"/>
      <c r="DP40" s="645"/>
      <c r="DQ40" s="645"/>
      <c r="DR40" s="645"/>
      <c r="DS40" s="645"/>
      <c r="DT40" s="645"/>
      <c r="DU40" s="645"/>
      <c r="DV40" s="646"/>
      <c r="DW40" s="647" t="s">
        <v>133</v>
      </c>
      <c r="DX40" s="676"/>
      <c r="DY40" s="676"/>
      <c r="DZ40" s="676"/>
      <c r="EA40" s="676"/>
      <c r="EB40" s="676"/>
      <c r="EC40" s="678"/>
    </row>
    <row r="41" spans="2:133" ht="11.25" customHeight="1" x14ac:dyDescent="0.15">
      <c r="AQ41" s="691" t="s">
        <v>346</v>
      </c>
      <c r="AR41" s="692"/>
      <c r="AS41" s="692"/>
      <c r="AT41" s="692"/>
      <c r="AU41" s="692"/>
      <c r="AV41" s="692"/>
      <c r="AW41" s="692"/>
      <c r="AX41" s="692"/>
      <c r="AY41" s="693"/>
      <c r="AZ41" s="657">
        <v>373417</v>
      </c>
      <c r="BA41" s="694"/>
      <c r="BB41" s="694"/>
      <c r="BC41" s="694"/>
      <c r="BD41" s="658"/>
      <c r="BE41" s="658"/>
      <c r="BF41" s="695"/>
      <c r="BG41" s="689"/>
      <c r="BH41" s="690"/>
      <c r="BI41" s="690"/>
      <c r="BJ41" s="690"/>
      <c r="BK41" s="690"/>
      <c r="BL41" s="214"/>
      <c r="BM41" s="696" t="s">
        <v>347</v>
      </c>
      <c r="BN41" s="696"/>
      <c r="BO41" s="696"/>
      <c r="BP41" s="696"/>
      <c r="BQ41" s="696"/>
      <c r="BR41" s="696"/>
      <c r="BS41" s="696"/>
      <c r="BT41" s="696"/>
      <c r="BU41" s="697"/>
      <c r="BV41" s="657">
        <v>269</v>
      </c>
      <c r="BW41" s="694"/>
      <c r="BX41" s="694"/>
      <c r="BY41" s="694"/>
      <c r="BZ41" s="694"/>
      <c r="CA41" s="694"/>
      <c r="CB41" s="698"/>
      <c r="CD41" s="686" t="s">
        <v>348</v>
      </c>
      <c r="CE41" s="683"/>
      <c r="CF41" s="683"/>
      <c r="CG41" s="683"/>
      <c r="CH41" s="683"/>
      <c r="CI41" s="683"/>
      <c r="CJ41" s="683"/>
      <c r="CK41" s="683"/>
      <c r="CL41" s="683"/>
      <c r="CM41" s="683"/>
      <c r="CN41" s="683"/>
      <c r="CO41" s="683"/>
      <c r="CP41" s="683"/>
      <c r="CQ41" s="684"/>
      <c r="CR41" s="642" t="s">
        <v>232</v>
      </c>
      <c r="CS41" s="643"/>
      <c r="CT41" s="643"/>
      <c r="CU41" s="643"/>
      <c r="CV41" s="643"/>
      <c r="CW41" s="643"/>
      <c r="CX41" s="643"/>
      <c r="CY41" s="644"/>
      <c r="CZ41" s="647" t="s">
        <v>133</v>
      </c>
      <c r="DA41" s="676"/>
      <c r="DB41" s="676"/>
      <c r="DC41" s="677"/>
      <c r="DD41" s="650" t="s">
        <v>133</v>
      </c>
      <c r="DE41" s="643"/>
      <c r="DF41" s="643"/>
      <c r="DG41" s="643"/>
      <c r="DH41" s="643"/>
      <c r="DI41" s="643"/>
      <c r="DJ41" s="643"/>
      <c r="DK41" s="644"/>
      <c r="DL41" s="651"/>
      <c r="DM41" s="652"/>
      <c r="DN41" s="652"/>
      <c r="DO41" s="652"/>
      <c r="DP41" s="652"/>
      <c r="DQ41" s="652"/>
      <c r="DR41" s="652"/>
      <c r="DS41" s="652"/>
      <c r="DT41" s="652"/>
      <c r="DU41" s="652"/>
      <c r="DV41" s="653"/>
      <c r="DW41" s="636"/>
      <c r="DX41" s="637"/>
      <c r="DY41" s="637"/>
      <c r="DZ41" s="637"/>
      <c r="EA41" s="637"/>
      <c r="EB41" s="637"/>
      <c r="EC41" s="638"/>
    </row>
    <row r="42" spans="2:133" ht="11.25" customHeight="1" x14ac:dyDescent="0.15">
      <c r="B42" s="207" t="s">
        <v>349</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9" t="s">
        <v>350</v>
      </c>
      <c r="CE42" s="640"/>
      <c r="CF42" s="640"/>
      <c r="CG42" s="640"/>
      <c r="CH42" s="640"/>
      <c r="CI42" s="640"/>
      <c r="CJ42" s="640"/>
      <c r="CK42" s="640"/>
      <c r="CL42" s="640"/>
      <c r="CM42" s="640"/>
      <c r="CN42" s="640"/>
      <c r="CO42" s="640"/>
      <c r="CP42" s="640"/>
      <c r="CQ42" s="641"/>
      <c r="CR42" s="642">
        <v>542173</v>
      </c>
      <c r="CS42" s="645"/>
      <c r="CT42" s="645"/>
      <c r="CU42" s="645"/>
      <c r="CV42" s="645"/>
      <c r="CW42" s="645"/>
      <c r="CX42" s="645"/>
      <c r="CY42" s="646"/>
      <c r="CZ42" s="647">
        <v>9.9</v>
      </c>
      <c r="DA42" s="648"/>
      <c r="DB42" s="648"/>
      <c r="DC42" s="649"/>
      <c r="DD42" s="650">
        <v>308187</v>
      </c>
      <c r="DE42" s="645"/>
      <c r="DF42" s="645"/>
      <c r="DG42" s="645"/>
      <c r="DH42" s="645"/>
      <c r="DI42" s="645"/>
      <c r="DJ42" s="645"/>
      <c r="DK42" s="646"/>
      <c r="DL42" s="651"/>
      <c r="DM42" s="652"/>
      <c r="DN42" s="652"/>
      <c r="DO42" s="652"/>
      <c r="DP42" s="652"/>
      <c r="DQ42" s="652"/>
      <c r="DR42" s="652"/>
      <c r="DS42" s="652"/>
      <c r="DT42" s="652"/>
      <c r="DU42" s="652"/>
      <c r="DV42" s="653"/>
      <c r="DW42" s="636"/>
      <c r="DX42" s="637"/>
      <c r="DY42" s="637"/>
      <c r="DZ42" s="637"/>
      <c r="EA42" s="637"/>
      <c r="EB42" s="637"/>
      <c r="EC42" s="638"/>
    </row>
    <row r="43" spans="2:133" ht="11.25" customHeight="1" x14ac:dyDescent="0.15">
      <c r="B43" s="217" t="s">
        <v>351</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9" t="s">
        <v>352</v>
      </c>
      <c r="CE43" s="640"/>
      <c r="CF43" s="640"/>
      <c r="CG43" s="640"/>
      <c r="CH43" s="640"/>
      <c r="CI43" s="640"/>
      <c r="CJ43" s="640"/>
      <c r="CK43" s="640"/>
      <c r="CL43" s="640"/>
      <c r="CM43" s="640"/>
      <c r="CN43" s="640"/>
      <c r="CO43" s="640"/>
      <c r="CP43" s="640"/>
      <c r="CQ43" s="641"/>
      <c r="CR43" s="642">
        <v>7442</v>
      </c>
      <c r="CS43" s="643"/>
      <c r="CT43" s="643"/>
      <c r="CU43" s="643"/>
      <c r="CV43" s="643"/>
      <c r="CW43" s="643"/>
      <c r="CX43" s="643"/>
      <c r="CY43" s="644"/>
      <c r="CZ43" s="647">
        <v>0.1</v>
      </c>
      <c r="DA43" s="676"/>
      <c r="DB43" s="676"/>
      <c r="DC43" s="677"/>
      <c r="DD43" s="650">
        <v>7442</v>
      </c>
      <c r="DE43" s="643"/>
      <c r="DF43" s="643"/>
      <c r="DG43" s="643"/>
      <c r="DH43" s="643"/>
      <c r="DI43" s="643"/>
      <c r="DJ43" s="643"/>
      <c r="DK43" s="644"/>
      <c r="DL43" s="651"/>
      <c r="DM43" s="652"/>
      <c r="DN43" s="652"/>
      <c r="DO43" s="652"/>
      <c r="DP43" s="652"/>
      <c r="DQ43" s="652"/>
      <c r="DR43" s="652"/>
      <c r="DS43" s="652"/>
      <c r="DT43" s="652"/>
      <c r="DU43" s="652"/>
      <c r="DV43" s="653"/>
      <c r="DW43" s="636"/>
      <c r="DX43" s="637"/>
      <c r="DY43" s="637"/>
      <c r="DZ43" s="637"/>
      <c r="EA43" s="637"/>
      <c r="EB43" s="637"/>
      <c r="EC43" s="638"/>
    </row>
    <row r="44" spans="2:133" ht="11.25" customHeight="1" x14ac:dyDescent="0.15">
      <c r="B44" s="218" t="s">
        <v>353</v>
      </c>
      <c r="CD44" s="670" t="s">
        <v>305</v>
      </c>
      <c r="CE44" s="671"/>
      <c r="CF44" s="639" t="s">
        <v>354</v>
      </c>
      <c r="CG44" s="640"/>
      <c r="CH44" s="640"/>
      <c r="CI44" s="640"/>
      <c r="CJ44" s="640"/>
      <c r="CK44" s="640"/>
      <c r="CL44" s="640"/>
      <c r="CM44" s="640"/>
      <c r="CN44" s="640"/>
      <c r="CO44" s="640"/>
      <c r="CP44" s="640"/>
      <c r="CQ44" s="641"/>
      <c r="CR44" s="642">
        <v>542149</v>
      </c>
      <c r="CS44" s="645"/>
      <c r="CT44" s="645"/>
      <c r="CU44" s="645"/>
      <c r="CV44" s="645"/>
      <c r="CW44" s="645"/>
      <c r="CX44" s="645"/>
      <c r="CY44" s="646"/>
      <c r="CZ44" s="647">
        <v>9.9</v>
      </c>
      <c r="DA44" s="648"/>
      <c r="DB44" s="648"/>
      <c r="DC44" s="649"/>
      <c r="DD44" s="650">
        <v>308163</v>
      </c>
      <c r="DE44" s="645"/>
      <c r="DF44" s="645"/>
      <c r="DG44" s="645"/>
      <c r="DH44" s="645"/>
      <c r="DI44" s="645"/>
      <c r="DJ44" s="645"/>
      <c r="DK44" s="646"/>
      <c r="DL44" s="651"/>
      <c r="DM44" s="652"/>
      <c r="DN44" s="652"/>
      <c r="DO44" s="652"/>
      <c r="DP44" s="652"/>
      <c r="DQ44" s="652"/>
      <c r="DR44" s="652"/>
      <c r="DS44" s="652"/>
      <c r="DT44" s="652"/>
      <c r="DU44" s="652"/>
      <c r="DV44" s="653"/>
      <c r="DW44" s="636"/>
      <c r="DX44" s="637"/>
      <c r="DY44" s="637"/>
      <c r="DZ44" s="637"/>
      <c r="EA44" s="637"/>
      <c r="EB44" s="637"/>
      <c r="EC44" s="638"/>
    </row>
    <row r="45" spans="2:133" ht="11.25" customHeight="1" x14ac:dyDescent="0.15">
      <c r="CD45" s="672"/>
      <c r="CE45" s="673"/>
      <c r="CF45" s="639" t="s">
        <v>355</v>
      </c>
      <c r="CG45" s="640"/>
      <c r="CH45" s="640"/>
      <c r="CI45" s="640"/>
      <c r="CJ45" s="640"/>
      <c r="CK45" s="640"/>
      <c r="CL45" s="640"/>
      <c r="CM45" s="640"/>
      <c r="CN45" s="640"/>
      <c r="CO45" s="640"/>
      <c r="CP45" s="640"/>
      <c r="CQ45" s="641"/>
      <c r="CR45" s="642">
        <v>145097</v>
      </c>
      <c r="CS45" s="643"/>
      <c r="CT45" s="643"/>
      <c r="CU45" s="643"/>
      <c r="CV45" s="643"/>
      <c r="CW45" s="643"/>
      <c r="CX45" s="643"/>
      <c r="CY45" s="644"/>
      <c r="CZ45" s="647">
        <v>2.6</v>
      </c>
      <c r="DA45" s="676"/>
      <c r="DB45" s="676"/>
      <c r="DC45" s="677"/>
      <c r="DD45" s="650">
        <v>16921</v>
      </c>
      <c r="DE45" s="643"/>
      <c r="DF45" s="643"/>
      <c r="DG45" s="643"/>
      <c r="DH45" s="643"/>
      <c r="DI45" s="643"/>
      <c r="DJ45" s="643"/>
      <c r="DK45" s="644"/>
      <c r="DL45" s="651"/>
      <c r="DM45" s="652"/>
      <c r="DN45" s="652"/>
      <c r="DO45" s="652"/>
      <c r="DP45" s="652"/>
      <c r="DQ45" s="652"/>
      <c r="DR45" s="652"/>
      <c r="DS45" s="652"/>
      <c r="DT45" s="652"/>
      <c r="DU45" s="652"/>
      <c r="DV45" s="653"/>
      <c r="DW45" s="636"/>
      <c r="DX45" s="637"/>
      <c r="DY45" s="637"/>
      <c r="DZ45" s="637"/>
      <c r="EA45" s="637"/>
      <c r="EB45" s="637"/>
      <c r="EC45" s="638"/>
    </row>
    <row r="46" spans="2:133" ht="11.25" customHeight="1" x14ac:dyDescent="0.15">
      <c r="CD46" s="672"/>
      <c r="CE46" s="673"/>
      <c r="CF46" s="639" t="s">
        <v>356</v>
      </c>
      <c r="CG46" s="640"/>
      <c r="CH46" s="640"/>
      <c r="CI46" s="640"/>
      <c r="CJ46" s="640"/>
      <c r="CK46" s="640"/>
      <c r="CL46" s="640"/>
      <c r="CM46" s="640"/>
      <c r="CN46" s="640"/>
      <c r="CO46" s="640"/>
      <c r="CP46" s="640"/>
      <c r="CQ46" s="641"/>
      <c r="CR46" s="642">
        <v>356478</v>
      </c>
      <c r="CS46" s="645"/>
      <c r="CT46" s="645"/>
      <c r="CU46" s="645"/>
      <c r="CV46" s="645"/>
      <c r="CW46" s="645"/>
      <c r="CX46" s="645"/>
      <c r="CY46" s="646"/>
      <c r="CZ46" s="647">
        <v>6.5</v>
      </c>
      <c r="DA46" s="648"/>
      <c r="DB46" s="648"/>
      <c r="DC46" s="649"/>
      <c r="DD46" s="650">
        <v>267368</v>
      </c>
      <c r="DE46" s="645"/>
      <c r="DF46" s="645"/>
      <c r="DG46" s="645"/>
      <c r="DH46" s="645"/>
      <c r="DI46" s="645"/>
      <c r="DJ46" s="645"/>
      <c r="DK46" s="646"/>
      <c r="DL46" s="651"/>
      <c r="DM46" s="652"/>
      <c r="DN46" s="652"/>
      <c r="DO46" s="652"/>
      <c r="DP46" s="652"/>
      <c r="DQ46" s="652"/>
      <c r="DR46" s="652"/>
      <c r="DS46" s="652"/>
      <c r="DT46" s="652"/>
      <c r="DU46" s="652"/>
      <c r="DV46" s="653"/>
      <c r="DW46" s="636"/>
      <c r="DX46" s="637"/>
      <c r="DY46" s="637"/>
      <c r="DZ46" s="637"/>
      <c r="EA46" s="637"/>
      <c r="EB46" s="637"/>
      <c r="EC46" s="638"/>
    </row>
    <row r="47" spans="2:133" ht="11.25" customHeight="1" x14ac:dyDescent="0.15">
      <c r="CD47" s="672"/>
      <c r="CE47" s="673"/>
      <c r="CF47" s="639" t="s">
        <v>357</v>
      </c>
      <c r="CG47" s="640"/>
      <c r="CH47" s="640"/>
      <c r="CI47" s="640"/>
      <c r="CJ47" s="640"/>
      <c r="CK47" s="640"/>
      <c r="CL47" s="640"/>
      <c r="CM47" s="640"/>
      <c r="CN47" s="640"/>
      <c r="CO47" s="640"/>
      <c r="CP47" s="640"/>
      <c r="CQ47" s="641"/>
      <c r="CR47" s="642">
        <v>24</v>
      </c>
      <c r="CS47" s="643"/>
      <c r="CT47" s="643"/>
      <c r="CU47" s="643"/>
      <c r="CV47" s="643"/>
      <c r="CW47" s="643"/>
      <c r="CX47" s="643"/>
      <c r="CY47" s="644"/>
      <c r="CZ47" s="647">
        <v>0</v>
      </c>
      <c r="DA47" s="676"/>
      <c r="DB47" s="676"/>
      <c r="DC47" s="677"/>
      <c r="DD47" s="650">
        <v>24</v>
      </c>
      <c r="DE47" s="643"/>
      <c r="DF47" s="643"/>
      <c r="DG47" s="643"/>
      <c r="DH47" s="643"/>
      <c r="DI47" s="643"/>
      <c r="DJ47" s="643"/>
      <c r="DK47" s="644"/>
      <c r="DL47" s="651"/>
      <c r="DM47" s="652"/>
      <c r="DN47" s="652"/>
      <c r="DO47" s="652"/>
      <c r="DP47" s="652"/>
      <c r="DQ47" s="652"/>
      <c r="DR47" s="652"/>
      <c r="DS47" s="652"/>
      <c r="DT47" s="652"/>
      <c r="DU47" s="652"/>
      <c r="DV47" s="653"/>
      <c r="DW47" s="636"/>
      <c r="DX47" s="637"/>
      <c r="DY47" s="637"/>
      <c r="DZ47" s="637"/>
      <c r="EA47" s="637"/>
      <c r="EB47" s="637"/>
      <c r="EC47" s="638"/>
    </row>
    <row r="48" spans="2:133" x14ac:dyDescent="0.15">
      <c r="CD48" s="674"/>
      <c r="CE48" s="675"/>
      <c r="CF48" s="639" t="s">
        <v>358</v>
      </c>
      <c r="CG48" s="640"/>
      <c r="CH48" s="640"/>
      <c r="CI48" s="640"/>
      <c r="CJ48" s="640"/>
      <c r="CK48" s="640"/>
      <c r="CL48" s="640"/>
      <c r="CM48" s="640"/>
      <c r="CN48" s="640"/>
      <c r="CO48" s="640"/>
      <c r="CP48" s="640"/>
      <c r="CQ48" s="641"/>
      <c r="CR48" s="642" t="s">
        <v>142</v>
      </c>
      <c r="CS48" s="645"/>
      <c r="CT48" s="645"/>
      <c r="CU48" s="645"/>
      <c r="CV48" s="645"/>
      <c r="CW48" s="645"/>
      <c r="CX48" s="645"/>
      <c r="CY48" s="646"/>
      <c r="CZ48" s="647" t="s">
        <v>133</v>
      </c>
      <c r="DA48" s="648"/>
      <c r="DB48" s="648"/>
      <c r="DC48" s="649"/>
      <c r="DD48" s="650" t="s">
        <v>232</v>
      </c>
      <c r="DE48" s="645"/>
      <c r="DF48" s="645"/>
      <c r="DG48" s="645"/>
      <c r="DH48" s="645"/>
      <c r="DI48" s="645"/>
      <c r="DJ48" s="645"/>
      <c r="DK48" s="646"/>
      <c r="DL48" s="651"/>
      <c r="DM48" s="652"/>
      <c r="DN48" s="652"/>
      <c r="DO48" s="652"/>
      <c r="DP48" s="652"/>
      <c r="DQ48" s="652"/>
      <c r="DR48" s="652"/>
      <c r="DS48" s="652"/>
      <c r="DT48" s="652"/>
      <c r="DU48" s="652"/>
      <c r="DV48" s="653"/>
      <c r="DW48" s="636"/>
      <c r="DX48" s="637"/>
      <c r="DY48" s="637"/>
      <c r="DZ48" s="637"/>
      <c r="EA48" s="637"/>
      <c r="EB48" s="637"/>
      <c r="EC48" s="638"/>
    </row>
    <row r="49" spans="82:133" ht="11.25" customHeight="1" x14ac:dyDescent="0.15">
      <c r="CD49" s="654" t="s">
        <v>359</v>
      </c>
      <c r="CE49" s="655"/>
      <c r="CF49" s="655"/>
      <c r="CG49" s="655"/>
      <c r="CH49" s="655"/>
      <c r="CI49" s="655"/>
      <c r="CJ49" s="655"/>
      <c r="CK49" s="655"/>
      <c r="CL49" s="655"/>
      <c r="CM49" s="655"/>
      <c r="CN49" s="655"/>
      <c r="CO49" s="655"/>
      <c r="CP49" s="655"/>
      <c r="CQ49" s="656"/>
      <c r="CR49" s="657">
        <v>5484551</v>
      </c>
      <c r="CS49" s="658"/>
      <c r="CT49" s="658"/>
      <c r="CU49" s="658"/>
      <c r="CV49" s="658"/>
      <c r="CW49" s="658"/>
      <c r="CX49" s="658"/>
      <c r="CY49" s="659"/>
      <c r="CZ49" s="660">
        <v>100</v>
      </c>
      <c r="DA49" s="661"/>
      <c r="DB49" s="661"/>
      <c r="DC49" s="662"/>
      <c r="DD49" s="663">
        <v>4200578</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82:133" hidden="1" x14ac:dyDescent="0.15"/>
    <row r="51" spans="82:133" hidden="1" x14ac:dyDescent="0.15"/>
    <row r="52" spans="82:133" hidden="1" x14ac:dyDescent="0.15"/>
    <row r="53" spans="82:133" hidden="1" x14ac:dyDescent="0.15"/>
  </sheetData>
  <sheetProtection algorithmName="SHA-512" hashValue="IagCJ7KA3htvoP6yGx9G2wz9Jhu5qg1OoAYSlxwgSe+oyPRdD9w5pq92IJ878f7RT7wdrm7zjRIxlN3ZOa6jwA==" saltValue="wCniI3IwYtNQqu/dveRl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360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80" t="s">
        <v>361</v>
      </c>
      <c r="DK2" s="1181"/>
      <c r="DL2" s="1181"/>
      <c r="DM2" s="1181"/>
      <c r="DN2" s="1181"/>
      <c r="DO2" s="1182"/>
      <c r="DP2" s="227"/>
      <c r="DQ2" s="1180" t="s">
        <v>362</v>
      </c>
      <c r="DR2" s="1181"/>
      <c r="DS2" s="1181"/>
      <c r="DT2" s="1181"/>
      <c r="DU2" s="1181"/>
      <c r="DV2" s="1181"/>
      <c r="DW2" s="1181"/>
      <c r="DX2" s="1181"/>
      <c r="DY2" s="1181"/>
      <c r="DZ2" s="1182"/>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33" t="s">
        <v>363</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0"/>
      <c r="BA4" s="230"/>
      <c r="BB4" s="230"/>
      <c r="BC4" s="230"/>
      <c r="BD4" s="230"/>
      <c r="BE4" s="231"/>
      <c r="BF4" s="231"/>
      <c r="BG4" s="231"/>
      <c r="BH4" s="231"/>
      <c r="BI4" s="231"/>
      <c r="BJ4" s="231"/>
      <c r="BK4" s="231"/>
      <c r="BL4" s="231"/>
      <c r="BM4" s="231"/>
      <c r="BN4" s="231"/>
      <c r="BO4" s="231"/>
      <c r="BP4" s="231"/>
      <c r="BQ4" s="230" t="s">
        <v>364</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65" t="s">
        <v>365</v>
      </c>
      <c r="B5" s="1066"/>
      <c r="C5" s="1066"/>
      <c r="D5" s="1066"/>
      <c r="E5" s="1066"/>
      <c r="F5" s="1066"/>
      <c r="G5" s="1066"/>
      <c r="H5" s="1066"/>
      <c r="I5" s="1066"/>
      <c r="J5" s="1066"/>
      <c r="K5" s="1066"/>
      <c r="L5" s="1066"/>
      <c r="M5" s="1066"/>
      <c r="N5" s="1066"/>
      <c r="O5" s="1066"/>
      <c r="P5" s="1067"/>
      <c r="Q5" s="1071" t="s">
        <v>366</v>
      </c>
      <c r="R5" s="1072"/>
      <c r="S5" s="1072"/>
      <c r="T5" s="1072"/>
      <c r="U5" s="1073"/>
      <c r="V5" s="1071" t="s">
        <v>367</v>
      </c>
      <c r="W5" s="1072"/>
      <c r="X5" s="1072"/>
      <c r="Y5" s="1072"/>
      <c r="Z5" s="1073"/>
      <c r="AA5" s="1071" t="s">
        <v>368</v>
      </c>
      <c r="AB5" s="1072"/>
      <c r="AC5" s="1072"/>
      <c r="AD5" s="1072"/>
      <c r="AE5" s="1072"/>
      <c r="AF5" s="1183" t="s">
        <v>369</v>
      </c>
      <c r="AG5" s="1072"/>
      <c r="AH5" s="1072"/>
      <c r="AI5" s="1072"/>
      <c r="AJ5" s="1087"/>
      <c r="AK5" s="1072" t="s">
        <v>370</v>
      </c>
      <c r="AL5" s="1072"/>
      <c r="AM5" s="1072"/>
      <c r="AN5" s="1072"/>
      <c r="AO5" s="1073"/>
      <c r="AP5" s="1071" t="s">
        <v>371</v>
      </c>
      <c r="AQ5" s="1072"/>
      <c r="AR5" s="1072"/>
      <c r="AS5" s="1072"/>
      <c r="AT5" s="1073"/>
      <c r="AU5" s="1071" t="s">
        <v>372</v>
      </c>
      <c r="AV5" s="1072"/>
      <c r="AW5" s="1072"/>
      <c r="AX5" s="1072"/>
      <c r="AY5" s="1087"/>
      <c r="AZ5" s="234"/>
      <c r="BA5" s="234"/>
      <c r="BB5" s="234"/>
      <c r="BC5" s="234"/>
      <c r="BD5" s="234"/>
      <c r="BE5" s="235"/>
      <c r="BF5" s="235"/>
      <c r="BG5" s="235"/>
      <c r="BH5" s="235"/>
      <c r="BI5" s="235"/>
      <c r="BJ5" s="235"/>
      <c r="BK5" s="235"/>
      <c r="BL5" s="235"/>
      <c r="BM5" s="235"/>
      <c r="BN5" s="235"/>
      <c r="BO5" s="235"/>
      <c r="BP5" s="235"/>
      <c r="BQ5" s="1065" t="s">
        <v>373</v>
      </c>
      <c r="BR5" s="1066"/>
      <c r="BS5" s="1066"/>
      <c r="BT5" s="1066"/>
      <c r="BU5" s="1066"/>
      <c r="BV5" s="1066"/>
      <c r="BW5" s="1066"/>
      <c r="BX5" s="1066"/>
      <c r="BY5" s="1066"/>
      <c r="BZ5" s="1066"/>
      <c r="CA5" s="1066"/>
      <c r="CB5" s="1066"/>
      <c r="CC5" s="1066"/>
      <c r="CD5" s="1066"/>
      <c r="CE5" s="1066"/>
      <c r="CF5" s="1066"/>
      <c r="CG5" s="1067"/>
      <c r="CH5" s="1071" t="s">
        <v>374</v>
      </c>
      <c r="CI5" s="1072"/>
      <c r="CJ5" s="1072"/>
      <c r="CK5" s="1072"/>
      <c r="CL5" s="1073"/>
      <c r="CM5" s="1071" t="s">
        <v>375</v>
      </c>
      <c r="CN5" s="1072"/>
      <c r="CO5" s="1072"/>
      <c r="CP5" s="1072"/>
      <c r="CQ5" s="1073"/>
      <c r="CR5" s="1071" t="s">
        <v>376</v>
      </c>
      <c r="CS5" s="1072"/>
      <c r="CT5" s="1072"/>
      <c r="CU5" s="1072"/>
      <c r="CV5" s="1073"/>
      <c r="CW5" s="1071" t="s">
        <v>377</v>
      </c>
      <c r="CX5" s="1072"/>
      <c r="CY5" s="1072"/>
      <c r="CZ5" s="1072"/>
      <c r="DA5" s="1073"/>
      <c r="DB5" s="1071" t="s">
        <v>378</v>
      </c>
      <c r="DC5" s="1072"/>
      <c r="DD5" s="1072"/>
      <c r="DE5" s="1072"/>
      <c r="DF5" s="1073"/>
      <c r="DG5" s="1168" t="s">
        <v>379</v>
      </c>
      <c r="DH5" s="1169"/>
      <c r="DI5" s="1169"/>
      <c r="DJ5" s="1169"/>
      <c r="DK5" s="1170"/>
      <c r="DL5" s="1168" t="s">
        <v>380</v>
      </c>
      <c r="DM5" s="1169"/>
      <c r="DN5" s="1169"/>
      <c r="DO5" s="1169"/>
      <c r="DP5" s="1170"/>
      <c r="DQ5" s="1071" t="s">
        <v>381</v>
      </c>
      <c r="DR5" s="1072"/>
      <c r="DS5" s="1072"/>
      <c r="DT5" s="1072"/>
      <c r="DU5" s="1073"/>
      <c r="DV5" s="1071" t="s">
        <v>372</v>
      </c>
      <c r="DW5" s="1072"/>
      <c r="DX5" s="1072"/>
      <c r="DY5" s="1072"/>
      <c r="DZ5" s="1087"/>
      <c r="EA5" s="232"/>
    </row>
    <row r="6" spans="1:131" s="233"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0"/>
      <c r="BA6" s="230"/>
      <c r="BB6" s="230"/>
      <c r="BC6" s="230"/>
      <c r="BD6" s="230"/>
      <c r="BE6" s="231"/>
      <c r="BF6" s="231"/>
      <c r="BG6" s="231"/>
      <c r="BH6" s="231"/>
      <c r="BI6" s="231"/>
      <c r="BJ6" s="231"/>
      <c r="BK6" s="231"/>
      <c r="BL6" s="231"/>
      <c r="BM6" s="231"/>
      <c r="BN6" s="231"/>
      <c r="BO6" s="231"/>
      <c r="BP6" s="231"/>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2"/>
    </row>
    <row r="7" spans="1:131" s="233" customFormat="1" ht="26.25" customHeight="1" thickTop="1" x14ac:dyDescent="0.15">
      <c r="A7" s="236">
        <v>1</v>
      </c>
      <c r="B7" s="1120" t="s">
        <v>382</v>
      </c>
      <c r="C7" s="1121"/>
      <c r="D7" s="1121"/>
      <c r="E7" s="1121"/>
      <c r="F7" s="1121"/>
      <c r="G7" s="1121"/>
      <c r="H7" s="1121"/>
      <c r="I7" s="1121"/>
      <c r="J7" s="1121"/>
      <c r="K7" s="1121"/>
      <c r="L7" s="1121"/>
      <c r="M7" s="1121"/>
      <c r="N7" s="1121"/>
      <c r="O7" s="1121"/>
      <c r="P7" s="1122"/>
      <c r="Q7" s="1174">
        <v>5649</v>
      </c>
      <c r="R7" s="1175"/>
      <c r="S7" s="1175"/>
      <c r="T7" s="1175"/>
      <c r="U7" s="1175"/>
      <c r="V7" s="1175">
        <v>5483</v>
      </c>
      <c r="W7" s="1175"/>
      <c r="X7" s="1175"/>
      <c r="Y7" s="1175"/>
      <c r="Z7" s="1175"/>
      <c r="AA7" s="1175">
        <v>166</v>
      </c>
      <c r="AB7" s="1175"/>
      <c r="AC7" s="1175"/>
      <c r="AD7" s="1175"/>
      <c r="AE7" s="1176"/>
      <c r="AF7" s="1177">
        <v>166</v>
      </c>
      <c r="AG7" s="1178"/>
      <c r="AH7" s="1178"/>
      <c r="AI7" s="1178"/>
      <c r="AJ7" s="1179"/>
      <c r="AK7" s="1161">
        <v>246</v>
      </c>
      <c r="AL7" s="1162"/>
      <c r="AM7" s="1162"/>
      <c r="AN7" s="1162"/>
      <c r="AO7" s="1162"/>
      <c r="AP7" s="1162">
        <v>4546</v>
      </c>
      <c r="AQ7" s="1162"/>
      <c r="AR7" s="1162"/>
      <c r="AS7" s="1162"/>
      <c r="AT7" s="1162"/>
      <c r="AU7" s="1163"/>
      <c r="AV7" s="1163"/>
      <c r="AW7" s="1163"/>
      <c r="AX7" s="1163"/>
      <c r="AY7" s="1164"/>
      <c r="AZ7" s="230"/>
      <c r="BA7" s="230"/>
      <c r="BB7" s="230"/>
      <c r="BC7" s="230"/>
      <c r="BD7" s="230"/>
      <c r="BE7" s="231"/>
      <c r="BF7" s="231"/>
      <c r="BG7" s="231"/>
      <c r="BH7" s="231"/>
      <c r="BI7" s="231"/>
      <c r="BJ7" s="231"/>
      <c r="BK7" s="231"/>
      <c r="BL7" s="231"/>
      <c r="BM7" s="231"/>
      <c r="BN7" s="231"/>
      <c r="BO7" s="231"/>
      <c r="BP7" s="231"/>
      <c r="BQ7" s="237">
        <v>1</v>
      </c>
      <c r="BR7" s="238"/>
      <c r="BS7" s="1165"/>
      <c r="BT7" s="1166"/>
      <c r="BU7" s="1166"/>
      <c r="BV7" s="1166"/>
      <c r="BW7" s="1166"/>
      <c r="BX7" s="1166"/>
      <c r="BY7" s="1166"/>
      <c r="BZ7" s="1166"/>
      <c r="CA7" s="1166"/>
      <c r="CB7" s="1166"/>
      <c r="CC7" s="1166"/>
      <c r="CD7" s="1166"/>
      <c r="CE7" s="1166"/>
      <c r="CF7" s="1166"/>
      <c r="CG7" s="1167"/>
      <c r="CH7" s="1158"/>
      <c r="CI7" s="1159"/>
      <c r="CJ7" s="1159"/>
      <c r="CK7" s="1159"/>
      <c r="CL7" s="1160"/>
      <c r="CM7" s="1158"/>
      <c r="CN7" s="1159"/>
      <c r="CO7" s="1159"/>
      <c r="CP7" s="1159"/>
      <c r="CQ7" s="1160"/>
      <c r="CR7" s="1158"/>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85"/>
      <c r="DW7" s="1186"/>
      <c r="DX7" s="1186"/>
      <c r="DY7" s="1186"/>
      <c r="DZ7" s="1187"/>
      <c r="EA7" s="232"/>
    </row>
    <row r="8" spans="1:131" s="233" customFormat="1" ht="26.25" customHeight="1" x14ac:dyDescent="0.15">
      <c r="A8" s="239">
        <v>2</v>
      </c>
      <c r="B8" s="1107" t="s">
        <v>383</v>
      </c>
      <c r="C8" s="1108"/>
      <c r="D8" s="1108"/>
      <c r="E8" s="1108"/>
      <c r="F8" s="1108"/>
      <c r="G8" s="1108"/>
      <c r="H8" s="1108"/>
      <c r="I8" s="1108"/>
      <c r="J8" s="1108"/>
      <c r="K8" s="1108"/>
      <c r="L8" s="1108"/>
      <c r="M8" s="1108"/>
      <c r="N8" s="1108"/>
      <c r="O8" s="1108"/>
      <c r="P8" s="1109"/>
      <c r="Q8" s="1113">
        <v>9</v>
      </c>
      <c r="R8" s="1114"/>
      <c r="S8" s="1114"/>
      <c r="T8" s="1114"/>
      <c r="U8" s="1114"/>
      <c r="V8" s="1114">
        <v>9</v>
      </c>
      <c r="W8" s="1114"/>
      <c r="X8" s="1114"/>
      <c r="Y8" s="1114"/>
      <c r="Z8" s="1114"/>
      <c r="AA8" s="1114" t="s">
        <v>565</v>
      </c>
      <c r="AB8" s="1114"/>
      <c r="AC8" s="1114"/>
      <c r="AD8" s="1114"/>
      <c r="AE8" s="1115"/>
      <c r="AF8" s="1089" t="s">
        <v>133</v>
      </c>
      <c r="AG8" s="1090"/>
      <c r="AH8" s="1090"/>
      <c r="AI8" s="1090"/>
      <c r="AJ8" s="1091"/>
      <c r="AK8" s="1156">
        <v>8</v>
      </c>
      <c r="AL8" s="1157"/>
      <c r="AM8" s="1157"/>
      <c r="AN8" s="1157"/>
      <c r="AO8" s="1157"/>
      <c r="AP8" s="1157">
        <v>8</v>
      </c>
      <c r="AQ8" s="1157"/>
      <c r="AR8" s="1157"/>
      <c r="AS8" s="1157"/>
      <c r="AT8" s="1157"/>
      <c r="AU8" s="1154"/>
      <c r="AV8" s="1154"/>
      <c r="AW8" s="1154"/>
      <c r="AX8" s="1154"/>
      <c r="AY8" s="1155"/>
      <c r="AZ8" s="230"/>
      <c r="BA8" s="230"/>
      <c r="BB8" s="230"/>
      <c r="BC8" s="230"/>
      <c r="BD8" s="230"/>
      <c r="BE8" s="231"/>
      <c r="BF8" s="231"/>
      <c r="BG8" s="231"/>
      <c r="BH8" s="231"/>
      <c r="BI8" s="231"/>
      <c r="BJ8" s="231"/>
      <c r="BK8" s="231"/>
      <c r="BL8" s="231"/>
      <c r="BM8" s="231"/>
      <c r="BN8" s="231"/>
      <c r="BO8" s="231"/>
      <c r="BP8" s="231"/>
      <c r="BQ8" s="240">
        <v>2</v>
      </c>
      <c r="BR8" s="241"/>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2"/>
    </row>
    <row r="9" spans="1:131" s="233" customFormat="1" ht="26.25" customHeight="1" x14ac:dyDescent="0.15">
      <c r="A9" s="239">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0"/>
      <c r="BA9" s="230"/>
      <c r="BB9" s="230"/>
      <c r="BC9" s="230"/>
      <c r="BD9" s="230"/>
      <c r="BE9" s="231"/>
      <c r="BF9" s="231"/>
      <c r="BG9" s="231"/>
      <c r="BH9" s="231"/>
      <c r="BI9" s="231"/>
      <c r="BJ9" s="231"/>
      <c r="BK9" s="231"/>
      <c r="BL9" s="231"/>
      <c r="BM9" s="231"/>
      <c r="BN9" s="231"/>
      <c r="BO9" s="231"/>
      <c r="BP9" s="231"/>
      <c r="BQ9" s="240">
        <v>3</v>
      </c>
      <c r="BR9" s="241"/>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2"/>
    </row>
    <row r="10" spans="1:131" s="233" customFormat="1" ht="26.25" customHeight="1" x14ac:dyDescent="0.15">
      <c r="A10" s="239">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0"/>
      <c r="BA10" s="230"/>
      <c r="BB10" s="230"/>
      <c r="BC10" s="230"/>
      <c r="BD10" s="230"/>
      <c r="BE10" s="231"/>
      <c r="BF10" s="231"/>
      <c r="BG10" s="231"/>
      <c r="BH10" s="231"/>
      <c r="BI10" s="231"/>
      <c r="BJ10" s="231"/>
      <c r="BK10" s="231"/>
      <c r="BL10" s="231"/>
      <c r="BM10" s="231"/>
      <c r="BN10" s="231"/>
      <c r="BO10" s="231"/>
      <c r="BP10" s="231"/>
      <c r="BQ10" s="240">
        <v>4</v>
      </c>
      <c r="BR10" s="241"/>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2"/>
    </row>
    <row r="11" spans="1:131" s="233" customFormat="1" ht="26.25" customHeight="1" x14ac:dyDescent="0.15">
      <c r="A11" s="239">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0"/>
      <c r="BA11" s="230"/>
      <c r="BB11" s="230"/>
      <c r="BC11" s="230"/>
      <c r="BD11" s="230"/>
      <c r="BE11" s="231"/>
      <c r="BF11" s="231"/>
      <c r="BG11" s="231"/>
      <c r="BH11" s="231"/>
      <c r="BI11" s="231"/>
      <c r="BJ11" s="231"/>
      <c r="BK11" s="231"/>
      <c r="BL11" s="231"/>
      <c r="BM11" s="231"/>
      <c r="BN11" s="231"/>
      <c r="BO11" s="231"/>
      <c r="BP11" s="231"/>
      <c r="BQ11" s="240">
        <v>5</v>
      </c>
      <c r="BR11" s="241"/>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2"/>
    </row>
    <row r="12" spans="1:131" s="233" customFormat="1" ht="26.25" customHeight="1" x14ac:dyDescent="0.15">
      <c r="A12" s="239">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0"/>
      <c r="BA12" s="230"/>
      <c r="BB12" s="230"/>
      <c r="BC12" s="230"/>
      <c r="BD12" s="230"/>
      <c r="BE12" s="231"/>
      <c r="BF12" s="231"/>
      <c r="BG12" s="231"/>
      <c r="BH12" s="231"/>
      <c r="BI12" s="231"/>
      <c r="BJ12" s="231"/>
      <c r="BK12" s="231"/>
      <c r="BL12" s="231"/>
      <c r="BM12" s="231"/>
      <c r="BN12" s="231"/>
      <c r="BO12" s="231"/>
      <c r="BP12" s="231"/>
      <c r="BQ12" s="240">
        <v>6</v>
      </c>
      <c r="BR12" s="241"/>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2"/>
    </row>
    <row r="13" spans="1:131" s="233" customFormat="1" ht="26.25" customHeight="1" x14ac:dyDescent="0.15">
      <c r="A13" s="239">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0"/>
      <c r="BA13" s="230"/>
      <c r="BB13" s="230"/>
      <c r="BC13" s="230"/>
      <c r="BD13" s="230"/>
      <c r="BE13" s="231"/>
      <c r="BF13" s="231"/>
      <c r="BG13" s="231"/>
      <c r="BH13" s="231"/>
      <c r="BI13" s="231"/>
      <c r="BJ13" s="231"/>
      <c r="BK13" s="231"/>
      <c r="BL13" s="231"/>
      <c r="BM13" s="231"/>
      <c r="BN13" s="231"/>
      <c r="BO13" s="231"/>
      <c r="BP13" s="231"/>
      <c r="BQ13" s="240">
        <v>7</v>
      </c>
      <c r="BR13" s="241"/>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2"/>
    </row>
    <row r="14" spans="1:131" s="233" customFormat="1" ht="26.25" customHeight="1" x14ac:dyDescent="0.15">
      <c r="A14" s="239">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0"/>
      <c r="BA14" s="230"/>
      <c r="BB14" s="230"/>
      <c r="BC14" s="230"/>
      <c r="BD14" s="230"/>
      <c r="BE14" s="231"/>
      <c r="BF14" s="231"/>
      <c r="BG14" s="231"/>
      <c r="BH14" s="231"/>
      <c r="BI14" s="231"/>
      <c r="BJ14" s="231"/>
      <c r="BK14" s="231"/>
      <c r="BL14" s="231"/>
      <c r="BM14" s="231"/>
      <c r="BN14" s="231"/>
      <c r="BO14" s="231"/>
      <c r="BP14" s="231"/>
      <c r="BQ14" s="240">
        <v>8</v>
      </c>
      <c r="BR14" s="241"/>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2"/>
    </row>
    <row r="15" spans="1:131" s="233" customFormat="1" ht="26.25" customHeight="1" x14ac:dyDescent="0.15">
      <c r="A15" s="239">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0"/>
      <c r="BA15" s="230"/>
      <c r="BB15" s="230"/>
      <c r="BC15" s="230"/>
      <c r="BD15" s="230"/>
      <c r="BE15" s="231"/>
      <c r="BF15" s="231"/>
      <c r="BG15" s="231"/>
      <c r="BH15" s="231"/>
      <c r="BI15" s="231"/>
      <c r="BJ15" s="231"/>
      <c r="BK15" s="231"/>
      <c r="BL15" s="231"/>
      <c r="BM15" s="231"/>
      <c r="BN15" s="231"/>
      <c r="BO15" s="231"/>
      <c r="BP15" s="231"/>
      <c r="BQ15" s="240">
        <v>9</v>
      </c>
      <c r="BR15" s="241"/>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2"/>
    </row>
    <row r="16" spans="1:131" s="233" customFormat="1" ht="26.25" customHeight="1" x14ac:dyDescent="0.15">
      <c r="A16" s="239">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0"/>
      <c r="BA16" s="230"/>
      <c r="BB16" s="230"/>
      <c r="BC16" s="230"/>
      <c r="BD16" s="230"/>
      <c r="BE16" s="231"/>
      <c r="BF16" s="231"/>
      <c r="BG16" s="231"/>
      <c r="BH16" s="231"/>
      <c r="BI16" s="231"/>
      <c r="BJ16" s="231"/>
      <c r="BK16" s="231"/>
      <c r="BL16" s="231"/>
      <c r="BM16" s="231"/>
      <c r="BN16" s="231"/>
      <c r="BO16" s="231"/>
      <c r="BP16" s="231"/>
      <c r="BQ16" s="240">
        <v>10</v>
      </c>
      <c r="BR16" s="241"/>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2"/>
    </row>
    <row r="17" spans="1:131" s="233" customFormat="1" ht="26.25" customHeight="1" x14ac:dyDescent="0.15">
      <c r="A17" s="239">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0"/>
      <c r="BA17" s="230"/>
      <c r="BB17" s="230"/>
      <c r="BC17" s="230"/>
      <c r="BD17" s="230"/>
      <c r="BE17" s="231"/>
      <c r="BF17" s="231"/>
      <c r="BG17" s="231"/>
      <c r="BH17" s="231"/>
      <c r="BI17" s="231"/>
      <c r="BJ17" s="231"/>
      <c r="BK17" s="231"/>
      <c r="BL17" s="231"/>
      <c r="BM17" s="231"/>
      <c r="BN17" s="231"/>
      <c r="BO17" s="231"/>
      <c r="BP17" s="231"/>
      <c r="BQ17" s="240">
        <v>11</v>
      </c>
      <c r="BR17" s="241"/>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2"/>
    </row>
    <row r="18" spans="1:131" s="233" customFormat="1" ht="26.25" customHeight="1" x14ac:dyDescent="0.15">
      <c r="A18" s="239">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0"/>
      <c r="BA18" s="230"/>
      <c r="BB18" s="230"/>
      <c r="BC18" s="230"/>
      <c r="BD18" s="230"/>
      <c r="BE18" s="231"/>
      <c r="BF18" s="231"/>
      <c r="BG18" s="231"/>
      <c r="BH18" s="231"/>
      <c r="BI18" s="231"/>
      <c r="BJ18" s="231"/>
      <c r="BK18" s="231"/>
      <c r="BL18" s="231"/>
      <c r="BM18" s="231"/>
      <c r="BN18" s="231"/>
      <c r="BO18" s="231"/>
      <c r="BP18" s="231"/>
      <c r="BQ18" s="240">
        <v>12</v>
      </c>
      <c r="BR18" s="241"/>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2"/>
    </row>
    <row r="19" spans="1:131" s="233" customFormat="1" ht="26.25" customHeight="1" x14ac:dyDescent="0.15">
      <c r="A19" s="239">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0"/>
      <c r="BA19" s="230"/>
      <c r="BB19" s="230"/>
      <c r="BC19" s="230"/>
      <c r="BD19" s="230"/>
      <c r="BE19" s="231"/>
      <c r="BF19" s="231"/>
      <c r="BG19" s="231"/>
      <c r="BH19" s="231"/>
      <c r="BI19" s="231"/>
      <c r="BJ19" s="231"/>
      <c r="BK19" s="231"/>
      <c r="BL19" s="231"/>
      <c r="BM19" s="231"/>
      <c r="BN19" s="231"/>
      <c r="BO19" s="231"/>
      <c r="BP19" s="231"/>
      <c r="BQ19" s="240">
        <v>13</v>
      </c>
      <c r="BR19" s="241"/>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2"/>
    </row>
    <row r="20" spans="1:131" s="233" customFormat="1" ht="26.25" customHeight="1" x14ac:dyDescent="0.15">
      <c r="A20" s="239">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0"/>
      <c r="BA20" s="230"/>
      <c r="BB20" s="230"/>
      <c r="BC20" s="230"/>
      <c r="BD20" s="230"/>
      <c r="BE20" s="231"/>
      <c r="BF20" s="231"/>
      <c r="BG20" s="231"/>
      <c r="BH20" s="231"/>
      <c r="BI20" s="231"/>
      <c r="BJ20" s="231"/>
      <c r="BK20" s="231"/>
      <c r="BL20" s="231"/>
      <c r="BM20" s="231"/>
      <c r="BN20" s="231"/>
      <c r="BO20" s="231"/>
      <c r="BP20" s="231"/>
      <c r="BQ20" s="240">
        <v>14</v>
      </c>
      <c r="BR20" s="241"/>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2"/>
    </row>
    <row r="21" spans="1:131" s="233" customFormat="1" ht="26.25" customHeight="1" thickBot="1" x14ac:dyDescent="0.2">
      <c r="A21" s="239">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0"/>
      <c r="BA21" s="230"/>
      <c r="BB21" s="230"/>
      <c r="BC21" s="230"/>
      <c r="BD21" s="230"/>
      <c r="BE21" s="231"/>
      <c r="BF21" s="231"/>
      <c r="BG21" s="231"/>
      <c r="BH21" s="231"/>
      <c r="BI21" s="231"/>
      <c r="BJ21" s="231"/>
      <c r="BK21" s="231"/>
      <c r="BL21" s="231"/>
      <c r="BM21" s="231"/>
      <c r="BN21" s="231"/>
      <c r="BO21" s="231"/>
      <c r="BP21" s="231"/>
      <c r="BQ21" s="240">
        <v>15</v>
      </c>
      <c r="BR21" s="241"/>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2"/>
    </row>
    <row r="22" spans="1:131" s="233" customFormat="1" ht="26.25" customHeight="1" x14ac:dyDescent="0.15">
      <c r="A22" s="239">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384</v>
      </c>
      <c r="BA22" s="1105"/>
      <c r="BB22" s="1105"/>
      <c r="BC22" s="1105"/>
      <c r="BD22" s="1106"/>
      <c r="BE22" s="231"/>
      <c r="BF22" s="231"/>
      <c r="BG22" s="231"/>
      <c r="BH22" s="231"/>
      <c r="BI22" s="231"/>
      <c r="BJ22" s="231"/>
      <c r="BK22" s="231"/>
      <c r="BL22" s="231"/>
      <c r="BM22" s="231"/>
      <c r="BN22" s="231"/>
      <c r="BO22" s="231"/>
      <c r="BP22" s="231"/>
      <c r="BQ22" s="240">
        <v>16</v>
      </c>
      <c r="BR22" s="241"/>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2"/>
    </row>
    <row r="23" spans="1:131" s="233" customFormat="1" ht="26.25" customHeight="1" thickBot="1" x14ac:dyDescent="0.2">
      <c r="A23" s="242" t="s">
        <v>385</v>
      </c>
      <c r="B23" s="1014" t="s">
        <v>386</v>
      </c>
      <c r="C23" s="1015"/>
      <c r="D23" s="1015"/>
      <c r="E23" s="1015"/>
      <c r="F23" s="1015"/>
      <c r="G23" s="1015"/>
      <c r="H23" s="1015"/>
      <c r="I23" s="1015"/>
      <c r="J23" s="1015"/>
      <c r="K23" s="1015"/>
      <c r="L23" s="1015"/>
      <c r="M23" s="1015"/>
      <c r="N23" s="1015"/>
      <c r="O23" s="1015"/>
      <c r="P23" s="1016"/>
      <c r="Q23" s="1138">
        <v>5650</v>
      </c>
      <c r="R23" s="1139"/>
      <c r="S23" s="1139"/>
      <c r="T23" s="1139"/>
      <c r="U23" s="1139"/>
      <c r="V23" s="1139">
        <v>5485</v>
      </c>
      <c r="W23" s="1139"/>
      <c r="X23" s="1139"/>
      <c r="Y23" s="1139"/>
      <c r="Z23" s="1139"/>
      <c r="AA23" s="1139">
        <v>166</v>
      </c>
      <c r="AB23" s="1139"/>
      <c r="AC23" s="1139"/>
      <c r="AD23" s="1139"/>
      <c r="AE23" s="1140"/>
      <c r="AF23" s="1141">
        <v>166</v>
      </c>
      <c r="AG23" s="1139"/>
      <c r="AH23" s="1139"/>
      <c r="AI23" s="1139"/>
      <c r="AJ23" s="1142"/>
      <c r="AK23" s="1143"/>
      <c r="AL23" s="1144"/>
      <c r="AM23" s="1144"/>
      <c r="AN23" s="1144"/>
      <c r="AO23" s="1144"/>
      <c r="AP23" s="1139">
        <v>4554</v>
      </c>
      <c r="AQ23" s="1139"/>
      <c r="AR23" s="1139"/>
      <c r="AS23" s="1139"/>
      <c r="AT23" s="1139"/>
      <c r="AU23" s="1145"/>
      <c r="AV23" s="1145"/>
      <c r="AW23" s="1145"/>
      <c r="AX23" s="1145"/>
      <c r="AY23" s="1146"/>
      <c r="AZ23" s="1135" t="s">
        <v>133</v>
      </c>
      <c r="BA23" s="1136"/>
      <c r="BB23" s="1136"/>
      <c r="BC23" s="1136"/>
      <c r="BD23" s="1137"/>
      <c r="BE23" s="231"/>
      <c r="BF23" s="231"/>
      <c r="BG23" s="231"/>
      <c r="BH23" s="231"/>
      <c r="BI23" s="231"/>
      <c r="BJ23" s="231"/>
      <c r="BK23" s="231"/>
      <c r="BL23" s="231"/>
      <c r="BM23" s="231"/>
      <c r="BN23" s="231"/>
      <c r="BO23" s="231"/>
      <c r="BP23" s="231"/>
      <c r="BQ23" s="240">
        <v>17</v>
      </c>
      <c r="BR23" s="241"/>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2"/>
    </row>
    <row r="24" spans="1:131" s="233" customFormat="1" ht="26.25" customHeight="1" x14ac:dyDescent="0.15">
      <c r="A24" s="1134" t="s">
        <v>387</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0"/>
      <c r="BA24" s="230"/>
      <c r="BB24" s="230"/>
      <c r="BC24" s="230"/>
      <c r="BD24" s="230"/>
      <c r="BE24" s="231"/>
      <c r="BF24" s="231"/>
      <c r="BG24" s="231"/>
      <c r="BH24" s="231"/>
      <c r="BI24" s="231"/>
      <c r="BJ24" s="231"/>
      <c r="BK24" s="231"/>
      <c r="BL24" s="231"/>
      <c r="BM24" s="231"/>
      <c r="BN24" s="231"/>
      <c r="BO24" s="231"/>
      <c r="BP24" s="231"/>
      <c r="BQ24" s="240">
        <v>18</v>
      </c>
      <c r="BR24" s="241"/>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2"/>
    </row>
    <row r="25" spans="1:131" s="225" customFormat="1" ht="26.25" customHeight="1" thickBot="1" x14ac:dyDescent="0.2">
      <c r="A25" s="1133" t="s">
        <v>388</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0"/>
      <c r="BK25" s="230"/>
      <c r="BL25" s="230"/>
      <c r="BM25" s="230"/>
      <c r="BN25" s="230"/>
      <c r="BO25" s="243"/>
      <c r="BP25" s="243"/>
      <c r="BQ25" s="240">
        <v>19</v>
      </c>
      <c r="BR25" s="241"/>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4"/>
    </row>
    <row r="26" spans="1:131" s="225" customFormat="1" ht="26.25" customHeight="1" x14ac:dyDescent="0.15">
      <c r="A26" s="1065" t="s">
        <v>365</v>
      </c>
      <c r="B26" s="1066"/>
      <c r="C26" s="1066"/>
      <c r="D26" s="1066"/>
      <c r="E26" s="1066"/>
      <c r="F26" s="1066"/>
      <c r="G26" s="1066"/>
      <c r="H26" s="1066"/>
      <c r="I26" s="1066"/>
      <c r="J26" s="1066"/>
      <c r="K26" s="1066"/>
      <c r="L26" s="1066"/>
      <c r="M26" s="1066"/>
      <c r="N26" s="1066"/>
      <c r="O26" s="1066"/>
      <c r="P26" s="1067"/>
      <c r="Q26" s="1071" t="s">
        <v>389</v>
      </c>
      <c r="R26" s="1072"/>
      <c r="S26" s="1072"/>
      <c r="T26" s="1072"/>
      <c r="U26" s="1073"/>
      <c r="V26" s="1071" t="s">
        <v>390</v>
      </c>
      <c r="W26" s="1072"/>
      <c r="X26" s="1072"/>
      <c r="Y26" s="1072"/>
      <c r="Z26" s="1073"/>
      <c r="AA26" s="1071" t="s">
        <v>391</v>
      </c>
      <c r="AB26" s="1072"/>
      <c r="AC26" s="1072"/>
      <c r="AD26" s="1072"/>
      <c r="AE26" s="1072"/>
      <c r="AF26" s="1129" t="s">
        <v>392</v>
      </c>
      <c r="AG26" s="1078"/>
      <c r="AH26" s="1078"/>
      <c r="AI26" s="1078"/>
      <c r="AJ26" s="1130"/>
      <c r="AK26" s="1072" t="s">
        <v>393</v>
      </c>
      <c r="AL26" s="1072"/>
      <c r="AM26" s="1072"/>
      <c r="AN26" s="1072"/>
      <c r="AO26" s="1073"/>
      <c r="AP26" s="1071" t="s">
        <v>394</v>
      </c>
      <c r="AQ26" s="1072"/>
      <c r="AR26" s="1072"/>
      <c r="AS26" s="1072"/>
      <c r="AT26" s="1073"/>
      <c r="AU26" s="1071" t="s">
        <v>395</v>
      </c>
      <c r="AV26" s="1072"/>
      <c r="AW26" s="1072"/>
      <c r="AX26" s="1072"/>
      <c r="AY26" s="1073"/>
      <c r="AZ26" s="1071" t="s">
        <v>396</v>
      </c>
      <c r="BA26" s="1072"/>
      <c r="BB26" s="1072"/>
      <c r="BC26" s="1072"/>
      <c r="BD26" s="1073"/>
      <c r="BE26" s="1071" t="s">
        <v>372</v>
      </c>
      <c r="BF26" s="1072"/>
      <c r="BG26" s="1072"/>
      <c r="BH26" s="1072"/>
      <c r="BI26" s="1087"/>
      <c r="BJ26" s="230"/>
      <c r="BK26" s="230"/>
      <c r="BL26" s="230"/>
      <c r="BM26" s="230"/>
      <c r="BN26" s="230"/>
      <c r="BO26" s="243"/>
      <c r="BP26" s="243"/>
      <c r="BQ26" s="240">
        <v>20</v>
      </c>
      <c r="BR26" s="241"/>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4"/>
    </row>
    <row r="27" spans="1:131" s="225"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0"/>
      <c r="BK27" s="230"/>
      <c r="BL27" s="230"/>
      <c r="BM27" s="230"/>
      <c r="BN27" s="230"/>
      <c r="BO27" s="243"/>
      <c r="BP27" s="243"/>
      <c r="BQ27" s="240">
        <v>21</v>
      </c>
      <c r="BR27" s="241"/>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4"/>
    </row>
    <row r="28" spans="1:131" s="225" customFormat="1" ht="26.25" customHeight="1" thickTop="1" x14ac:dyDescent="0.15">
      <c r="A28" s="244">
        <v>1</v>
      </c>
      <c r="B28" s="1120" t="s">
        <v>397</v>
      </c>
      <c r="C28" s="1121"/>
      <c r="D28" s="1121"/>
      <c r="E28" s="1121"/>
      <c r="F28" s="1121"/>
      <c r="G28" s="1121"/>
      <c r="H28" s="1121"/>
      <c r="I28" s="1121"/>
      <c r="J28" s="1121"/>
      <c r="K28" s="1121"/>
      <c r="L28" s="1121"/>
      <c r="M28" s="1121"/>
      <c r="N28" s="1121"/>
      <c r="O28" s="1121"/>
      <c r="P28" s="1122"/>
      <c r="Q28" s="1123">
        <v>1407</v>
      </c>
      <c r="R28" s="1124"/>
      <c r="S28" s="1124"/>
      <c r="T28" s="1124"/>
      <c r="U28" s="1124"/>
      <c r="V28" s="1124">
        <v>1376</v>
      </c>
      <c r="W28" s="1124"/>
      <c r="X28" s="1124"/>
      <c r="Y28" s="1124"/>
      <c r="Z28" s="1124"/>
      <c r="AA28" s="1124">
        <v>31</v>
      </c>
      <c r="AB28" s="1124"/>
      <c r="AC28" s="1124"/>
      <c r="AD28" s="1124"/>
      <c r="AE28" s="1125"/>
      <c r="AF28" s="1126">
        <v>31</v>
      </c>
      <c r="AG28" s="1124"/>
      <c r="AH28" s="1124"/>
      <c r="AI28" s="1124"/>
      <c r="AJ28" s="1127"/>
      <c r="AK28" s="1128">
        <v>111</v>
      </c>
      <c r="AL28" s="1116"/>
      <c r="AM28" s="1116"/>
      <c r="AN28" s="1116"/>
      <c r="AO28" s="1116"/>
      <c r="AP28" s="1116">
        <v>14</v>
      </c>
      <c r="AQ28" s="1116"/>
      <c r="AR28" s="1116"/>
      <c r="AS28" s="1116"/>
      <c r="AT28" s="1116"/>
      <c r="AU28" s="1116" t="s">
        <v>565</v>
      </c>
      <c r="AV28" s="1116"/>
      <c r="AW28" s="1116"/>
      <c r="AX28" s="1116"/>
      <c r="AY28" s="1116"/>
      <c r="AZ28" s="1117" t="s">
        <v>565</v>
      </c>
      <c r="BA28" s="1117"/>
      <c r="BB28" s="1117"/>
      <c r="BC28" s="1117"/>
      <c r="BD28" s="1117"/>
      <c r="BE28" s="1118"/>
      <c r="BF28" s="1118"/>
      <c r="BG28" s="1118"/>
      <c r="BH28" s="1118"/>
      <c r="BI28" s="1119"/>
      <c r="BJ28" s="230"/>
      <c r="BK28" s="230"/>
      <c r="BL28" s="230"/>
      <c r="BM28" s="230"/>
      <c r="BN28" s="230"/>
      <c r="BO28" s="243"/>
      <c r="BP28" s="243"/>
      <c r="BQ28" s="240">
        <v>22</v>
      </c>
      <c r="BR28" s="241"/>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4"/>
    </row>
    <row r="29" spans="1:131" s="225" customFormat="1" ht="26.25" customHeight="1" x14ac:dyDescent="0.15">
      <c r="A29" s="244">
        <v>2</v>
      </c>
      <c r="B29" s="1107" t="s">
        <v>398</v>
      </c>
      <c r="C29" s="1108"/>
      <c r="D29" s="1108"/>
      <c r="E29" s="1108"/>
      <c r="F29" s="1108"/>
      <c r="G29" s="1108"/>
      <c r="H29" s="1108"/>
      <c r="I29" s="1108"/>
      <c r="J29" s="1108"/>
      <c r="K29" s="1108"/>
      <c r="L29" s="1108"/>
      <c r="M29" s="1108"/>
      <c r="N29" s="1108"/>
      <c r="O29" s="1108"/>
      <c r="P29" s="1109"/>
      <c r="Q29" s="1113">
        <v>1446</v>
      </c>
      <c r="R29" s="1114"/>
      <c r="S29" s="1114"/>
      <c r="T29" s="1114"/>
      <c r="U29" s="1114"/>
      <c r="V29" s="1114">
        <v>1410</v>
      </c>
      <c r="W29" s="1114"/>
      <c r="X29" s="1114"/>
      <c r="Y29" s="1114"/>
      <c r="Z29" s="1114"/>
      <c r="AA29" s="1114">
        <v>36</v>
      </c>
      <c r="AB29" s="1114"/>
      <c r="AC29" s="1114"/>
      <c r="AD29" s="1114"/>
      <c r="AE29" s="1115"/>
      <c r="AF29" s="1089">
        <v>36</v>
      </c>
      <c r="AG29" s="1090"/>
      <c r="AH29" s="1090"/>
      <c r="AI29" s="1090"/>
      <c r="AJ29" s="1091"/>
      <c r="AK29" s="1050">
        <v>274</v>
      </c>
      <c r="AL29" s="1041"/>
      <c r="AM29" s="1041"/>
      <c r="AN29" s="1041"/>
      <c r="AO29" s="1041"/>
      <c r="AP29" s="1041">
        <v>5</v>
      </c>
      <c r="AQ29" s="1041"/>
      <c r="AR29" s="1041"/>
      <c r="AS29" s="1041"/>
      <c r="AT29" s="1041"/>
      <c r="AU29" s="1041" t="s">
        <v>565</v>
      </c>
      <c r="AV29" s="1041"/>
      <c r="AW29" s="1041"/>
      <c r="AX29" s="1041"/>
      <c r="AY29" s="1041"/>
      <c r="AZ29" s="1112" t="s">
        <v>565</v>
      </c>
      <c r="BA29" s="1112"/>
      <c r="BB29" s="1112"/>
      <c r="BC29" s="1112"/>
      <c r="BD29" s="1112"/>
      <c r="BE29" s="1102"/>
      <c r="BF29" s="1102"/>
      <c r="BG29" s="1102"/>
      <c r="BH29" s="1102"/>
      <c r="BI29" s="1103"/>
      <c r="BJ29" s="230"/>
      <c r="BK29" s="230"/>
      <c r="BL29" s="230"/>
      <c r="BM29" s="230"/>
      <c r="BN29" s="230"/>
      <c r="BO29" s="243"/>
      <c r="BP29" s="243"/>
      <c r="BQ29" s="240">
        <v>23</v>
      </c>
      <c r="BR29" s="241"/>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4"/>
    </row>
    <row r="30" spans="1:131" s="225" customFormat="1" ht="26.25" customHeight="1" x14ac:dyDescent="0.15">
      <c r="A30" s="244">
        <v>3</v>
      </c>
      <c r="B30" s="1107" t="s">
        <v>399</v>
      </c>
      <c r="C30" s="1108"/>
      <c r="D30" s="1108"/>
      <c r="E30" s="1108"/>
      <c r="F30" s="1108"/>
      <c r="G30" s="1108"/>
      <c r="H30" s="1108"/>
      <c r="I30" s="1108"/>
      <c r="J30" s="1108"/>
      <c r="K30" s="1108"/>
      <c r="L30" s="1108"/>
      <c r="M30" s="1108"/>
      <c r="N30" s="1108"/>
      <c r="O30" s="1108"/>
      <c r="P30" s="1109"/>
      <c r="Q30" s="1113">
        <v>117</v>
      </c>
      <c r="R30" s="1114"/>
      <c r="S30" s="1114"/>
      <c r="T30" s="1114"/>
      <c r="U30" s="1114"/>
      <c r="V30" s="1114">
        <v>117</v>
      </c>
      <c r="W30" s="1114"/>
      <c r="X30" s="1114"/>
      <c r="Y30" s="1114"/>
      <c r="Z30" s="1114"/>
      <c r="AA30" s="1114" t="s">
        <v>565</v>
      </c>
      <c r="AB30" s="1114"/>
      <c r="AC30" s="1114"/>
      <c r="AD30" s="1114"/>
      <c r="AE30" s="1115"/>
      <c r="AF30" s="1089">
        <v>0</v>
      </c>
      <c r="AG30" s="1090"/>
      <c r="AH30" s="1090"/>
      <c r="AI30" s="1090"/>
      <c r="AJ30" s="1091"/>
      <c r="AK30" s="1050">
        <v>46</v>
      </c>
      <c r="AL30" s="1041"/>
      <c r="AM30" s="1041"/>
      <c r="AN30" s="1041"/>
      <c r="AO30" s="1041"/>
      <c r="AP30" s="1041" t="s">
        <v>565</v>
      </c>
      <c r="AQ30" s="1041"/>
      <c r="AR30" s="1041"/>
      <c r="AS30" s="1041"/>
      <c r="AT30" s="1041"/>
      <c r="AU30" s="1041" t="s">
        <v>565</v>
      </c>
      <c r="AV30" s="1041"/>
      <c r="AW30" s="1041"/>
      <c r="AX30" s="1041"/>
      <c r="AY30" s="1041"/>
      <c r="AZ30" s="1112" t="s">
        <v>565</v>
      </c>
      <c r="BA30" s="1112"/>
      <c r="BB30" s="1112"/>
      <c r="BC30" s="1112"/>
      <c r="BD30" s="1112"/>
      <c r="BE30" s="1102"/>
      <c r="BF30" s="1102"/>
      <c r="BG30" s="1102"/>
      <c r="BH30" s="1102"/>
      <c r="BI30" s="1103"/>
      <c r="BJ30" s="230"/>
      <c r="BK30" s="230"/>
      <c r="BL30" s="230"/>
      <c r="BM30" s="230"/>
      <c r="BN30" s="230"/>
      <c r="BO30" s="243"/>
      <c r="BP30" s="243"/>
      <c r="BQ30" s="240">
        <v>24</v>
      </c>
      <c r="BR30" s="241"/>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4"/>
    </row>
    <row r="31" spans="1:131" s="225" customFormat="1" ht="26.25" customHeight="1" x14ac:dyDescent="0.15">
      <c r="A31" s="244">
        <v>4</v>
      </c>
      <c r="B31" s="1107" t="s">
        <v>400</v>
      </c>
      <c r="C31" s="1108"/>
      <c r="D31" s="1108"/>
      <c r="E31" s="1108"/>
      <c r="F31" s="1108"/>
      <c r="G31" s="1108"/>
      <c r="H31" s="1108"/>
      <c r="I31" s="1108"/>
      <c r="J31" s="1108"/>
      <c r="K31" s="1108"/>
      <c r="L31" s="1108"/>
      <c r="M31" s="1108"/>
      <c r="N31" s="1108"/>
      <c r="O31" s="1108"/>
      <c r="P31" s="1109"/>
      <c r="Q31" s="1113">
        <v>433</v>
      </c>
      <c r="R31" s="1114"/>
      <c r="S31" s="1114"/>
      <c r="T31" s="1114"/>
      <c r="U31" s="1114"/>
      <c r="V31" s="1114">
        <v>433</v>
      </c>
      <c r="W31" s="1114"/>
      <c r="X31" s="1114"/>
      <c r="Y31" s="1114"/>
      <c r="Z31" s="1114"/>
      <c r="AA31" s="1114" t="s">
        <v>565</v>
      </c>
      <c r="AB31" s="1114"/>
      <c r="AC31" s="1114"/>
      <c r="AD31" s="1114"/>
      <c r="AE31" s="1115"/>
      <c r="AF31" s="1089" t="s">
        <v>133</v>
      </c>
      <c r="AG31" s="1090"/>
      <c r="AH31" s="1090"/>
      <c r="AI31" s="1090"/>
      <c r="AJ31" s="1091"/>
      <c r="AK31" s="1050">
        <v>121</v>
      </c>
      <c r="AL31" s="1041"/>
      <c r="AM31" s="1041"/>
      <c r="AN31" s="1041"/>
      <c r="AO31" s="1041"/>
      <c r="AP31" s="1041">
        <v>84</v>
      </c>
      <c r="AQ31" s="1041"/>
      <c r="AR31" s="1041"/>
      <c r="AS31" s="1041"/>
      <c r="AT31" s="1041"/>
      <c r="AU31" s="1041">
        <v>64</v>
      </c>
      <c r="AV31" s="1041"/>
      <c r="AW31" s="1041"/>
      <c r="AX31" s="1041"/>
      <c r="AY31" s="1041"/>
      <c r="AZ31" s="1112" t="s">
        <v>565</v>
      </c>
      <c r="BA31" s="1112"/>
      <c r="BB31" s="1112"/>
      <c r="BC31" s="1112"/>
      <c r="BD31" s="1112"/>
      <c r="BE31" s="1102"/>
      <c r="BF31" s="1102"/>
      <c r="BG31" s="1102"/>
      <c r="BH31" s="1102"/>
      <c r="BI31" s="1103"/>
      <c r="BJ31" s="230"/>
      <c r="BK31" s="230"/>
      <c r="BL31" s="230"/>
      <c r="BM31" s="230"/>
      <c r="BN31" s="230"/>
      <c r="BO31" s="243"/>
      <c r="BP31" s="243"/>
      <c r="BQ31" s="240">
        <v>25</v>
      </c>
      <c r="BR31" s="241"/>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4"/>
    </row>
    <row r="32" spans="1:131" s="225" customFormat="1" ht="26.25" customHeight="1" x14ac:dyDescent="0.15">
      <c r="A32" s="244">
        <v>5</v>
      </c>
      <c r="B32" s="1107" t="s">
        <v>401</v>
      </c>
      <c r="C32" s="1108"/>
      <c r="D32" s="1108"/>
      <c r="E32" s="1108"/>
      <c r="F32" s="1108"/>
      <c r="G32" s="1108"/>
      <c r="H32" s="1108"/>
      <c r="I32" s="1108"/>
      <c r="J32" s="1108"/>
      <c r="K32" s="1108"/>
      <c r="L32" s="1108"/>
      <c r="M32" s="1108"/>
      <c r="N32" s="1108"/>
      <c r="O32" s="1108"/>
      <c r="P32" s="1109"/>
      <c r="Q32" s="1113">
        <v>282</v>
      </c>
      <c r="R32" s="1114"/>
      <c r="S32" s="1114"/>
      <c r="T32" s="1114"/>
      <c r="U32" s="1114"/>
      <c r="V32" s="1114">
        <v>282</v>
      </c>
      <c r="W32" s="1114"/>
      <c r="X32" s="1114"/>
      <c r="Y32" s="1114"/>
      <c r="Z32" s="1114"/>
      <c r="AA32" s="1114" t="s">
        <v>565</v>
      </c>
      <c r="AB32" s="1114"/>
      <c r="AC32" s="1114"/>
      <c r="AD32" s="1114"/>
      <c r="AE32" s="1115"/>
      <c r="AF32" s="1089" t="s">
        <v>133</v>
      </c>
      <c r="AG32" s="1090"/>
      <c r="AH32" s="1090"/>
      <c r="AI32" s="1090"/>
      <c r="AJ32" s="1091"/>
      <c r="AK32" s="1050">
        <v>232</v>
      </c>
      <c r="AL32" s="1041"/>
      <c r="AM32" s="1041"/>
      <c r="AN32" s="1041"/>
      <c r="AO32" s="1041"/>
      <c r="AP32" s="1041">
        <v>1953</v>
      </c>
      <c r="AQ32" s="1041"/>
      <c r="AR32" s="1041"/>
      <c r="AS32" s="1041"/>
      <c r="AT32" s="1041"/>
      <c r="AU32" s="1041">
        <v>1953</v>
      </c>
      <c r="AV32" s="1041"/>
      <c r="AW32" s="1041"/>
      <c r="AX32" s="1041"/>
      <c r="AY32" s="1041"/>
      <c r="AZ32" s="1112" t="s">
        <v>565</v>
      </c>
      <c r="BA32" s="1112"/>
      <c r="BB32" s="1112"/>
      <c r="BC32" s="1112"/>
      <c r="BD32" s="1112"/>
      <c r="BE32" s="1102" t="s">
        <v>402</v>
      </c>
      <c r="BF32" s="1102"/>
      <c r="BG32" s="1102"/>
      <c r="BH32" s="1102"/>
      <c r="BI32" s="1103"/>
      <c r="BJ32" s="230"/>
      <c r="BK32" s="230"/>
      <c r="BL32" s="230"/>
      <c r="BM32" s="230"/>
      <c r="BN32" s="230"/>
      <c r="BO32" s="243"/>
      <c r="BP32" s="243"/>
      <c r="BQ32" s="240">
        <v>26</v>
      </c>
      <c r="BR32" s="241"/>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4"/>
    </row>
    <row r="33" spans="1:131" s="225" customFormat="1" ht="26.25" customHeight="1" x14ac:dyDescent="0.15">
      <c r="A33" s="244">
        <v>6</v>
      </c>
      <c r="B33" s="1107" t="s">
        <v>403</v>
      </c>
      <c r="C33" s="1108"/>
      <c r="D33" s="1108"/>
      <c r="E33" s="1108"/>
      <c r="F33" s="1108"/>
      <c r="G33" s="1108"/>
      <c r="H33" s="1108"/>
      <c r="I33" s="1108"/>
      <c r="J33" s="1108"/>
      <c r="K33" s="1108"/>
      <c r="L33" s="1108"/>
      <c r="M33" s="1108"/>
      <c r="N33" s="1108"/>
      <c r="O33" s="1108"/>
      <c r="P33" s="1109"/>
      <c r="Q33" s="1113">
        <v>152</v>
      </c>
      <c r="R33" s="1114"/>
      <c r="S33" s="1114"/>
      <c r="T33" s="1114"/>
      <c r="U33" s="1114"/>
      <c r="V33" s="1114">
        <v>152</v>
      </c>
      <c r="W33" s="1114"/>
      <c r="X33" s="1114"/>
      <c r="Y33" s="1114"/>
      <c r="Z33" s="1114"/>
      <c r="AA33" s="1114" t="s">
        <v>565</v>
      </c>
      <c r="AB33" s="1114"/>
      <c r="AC33" s="1114"/>
      <c r="AD33" s="1114"/>
      <c r="AE33" s="1115"/>
      <c r="AF33" s="1089" t="s">
        <v>133</v>
      </c>
      <c r="AG33" s="1090"/>
      <c r="AH33" s="1090"/>
      <c r="AI33" s="1090"/>
      <c r="AJ33" s="1091"/>
      <c r="AK33" s="1050">
        <v>117</v>
      </c>
      <c r="AL33" s="1041"/>
      <c r="AM33" s="1041"/>
      <c r="AN33" s="1041"/>
      <c r="AO33" s="1041"/>
      <c r="AP33" s="1041">
        <v>873</v>
      </c>
      <c r="AQ33" s="1041"/>
      <c r="AR33" s="1041"/>
      <c r="AS33" s="1041"/>
      <c r="AT33" s="1041"/>
      <c r="AU33" s="1041">
        <v>873</v>
      </c>
      <c r="AV33" s="1041"/>
      <c r="AW33" s="1041"/>
      <c r="AX33" s="1041"/>
      <c r="AY33" s="1041"/>
      <c r="AZ33" s="1112" t="s">
        <v>565</v>
      </c>
      <c r="BA33" s="1112"/>
      <c r="BB33" s="1112"/>
      <c r="BC33" s="1112"/>
      <c r="BD33" s="1112"/>
      <c r="BE33" s="1102" t="s">
        <v>404</v>
      </c>
      <c r="BF33" s="1102"/>
      <c r="BG33" s="1102"/>
      <c r="BH33" s="1102"/>
      <c r="BI33" s="1103"/>
      <c r="BJ33" s="230"/>
      <c r="BK33" s="230"/>
      <c r="BL33" s="230"/>
      <c r="BM33" s="230"/>
      <c r="BN33" s="230"/>
      <c r="BO33" s="243"/>
      <c r="BP33" s="243"/>
      <c r="BQ33" s="240">
        <v>27</v>
      </c>
      <c r="BR33" s="241"/>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4"/>
    </row>
    <row r="34" spans="1:131" s="225" customFormat="1" ht="26.25" customHeight="1" x14ac:dyDescent="0.15">
      <c r="A34" s="244">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102"/>
      <c r="BF34" s="1102"/>
      <c r="BG34" s="1102"/>
      <c r="BH34" s="1102"/>
      <c r="BI34" s="1103"/>
      <c r="BJ34" s="230"/>
      <c r="BK34" s="230"/>
      <c r="BL34" s="230"/>
      <c r="BM34" s="230"/>
      <c r="BN34" s="230"/>
      <c r="BO34" s="243"/>
      <c r="BP34" s="243"/>
      <c r="BQ34" s="240">
        <v>28</v>
      </c>
      <c r="BR34" s="241"/>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4"/>
    </row>
    <row r="35" spans="1:131" s="225" customFormat="1" ht="26.25" customHeight="1" x14ac:dyDescent="0.15">
      <c r="A35" s="244">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102"/>
      <c r="BF35" s="1102"/>
      <c r="BG35" s="1102"/>
      <c r="BH35" s="1102"/>
      <c r="BI35" s="1103"/>
      <c r="BJ35" s="230"/>
      <c r="BK35" s="230"/>
      <c r="BL35" s="230"/>
      <c r="BM35" s="230"/>
      <c r="BN35" s="230"/>
      <c r="BO35" s="243"/>
      <c r="BP35" s="243"/>
      <c r="BQ35" s="240">
        <v>29</v>
      </c>
      <c r="BR35" s="241"/>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4"/>
    </row>
    <row r="36" spans="1:131" s="225" customFormat="1" ht="26.25" customHeight="1" x14ac:dyDescent="0.15">
      <c r="A36" s="244">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102"/>
      <c r="BF36" s="1102"/>
      <c r="BG36" s="1102"/>
      <c r="BH36" s="1102"/>
      <c r="BI36" s="1103"/>
      <c r="BJ36" s="230"/>
      <c r="BK36" s="230"/>
      <c r="BL36" s="230"/>
      <c r="BM36" s="230"/>
      <c r="BN36" s="230"/>
      <c r="BO36" s="243"/>
      <c r="BP36" s="243"/>
      <c r="BQ36" s="240">
        <v>30</v>
      </c>
      <c r="BR36" s="241"/>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4"/>
    </row>
    <row r="37" spans="1:131" s="225" customFormat="1" ht="26.25" customHeight="1" x14ac:dyDescent="0.15">
      <c r="A37" s="244">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102"/>
      <c r="BF37" s="1102"/>
      <c r="BG37" s="1102"/>
      <c r="BH37" s="1102"/>
      <c r="BI37" s="1103"/>
      <c r="BJ37" s="230"/>
      <c r="BK37" s="230"/>
      <c r="BL37" s="230"/>
      <c r="BM37" s="230"/>
      <c r="BN37" s="230"/>
      <c r="BO37" s="243"/>
      <c r="BP37" s="243"/>
      <c r="BQ37" s="240">
        <v>31</v>
      </c>
      <c r="BR37" s="241"/>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4"/>
    </row>
    <row r="38" spans="1:131" s="225" customFormat="1" ht="26.25" customHeight="1" x14ac:dyDescent="0.15">
      <c r="A38" s="244">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102"/>
      <c r="BF38" s="1102"/>
      <c r="BG38" s="1102"/>
      <c r="BH38" s="1102"/>
      <c r="BI38" s="1103"/>
      <c r="BJ38" s="230"/>
      <c r="BK38" s="230"/>
      <c r="BL38" s="230"/>
      <c r="BM38" s="230"/>
      <c r="BN38" s="230"/>
      <c r="BO38" s="243"/>
      <c r="BP38" s="243"/>
      <c r="BQ38" s="240">
        <v>32</v>
      </c>
      <c r="BR38" s="241"/>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4"/>
    </row>
    <row r="39" spans="1:131" s="225" customFormat="1" ht="26.25" customHeight="1" x14ac:dyDescent="0.15">
      <c r="A39" s="244">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102"/>
      <c r="BF39" s="1102"/>
      <c r="BG39" s="1102"/>
      <c r="BH39" s="1102"/>
      <c r="BI39" s="1103"/>
      <c r="BJ39" s="230"/>
      <c r="BK39" s="230"/>
      <c r="BL39" s="230"/>
      <c r="BM39" s="230"/>
      <c r="BN39" s="230"/>
      <c r="BO39" s="243"/>
      <c r="BP39" s="243"/>
      <c r="BQ39" s="240">
        <v>33</v>
      </c>
      <c r="BR39" s="241"/>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4"/>
    </row>
    <row r="40" spans="1:131" s="225" customFormat="1" ht="26.25" customHeight="1" x14ac:dyDescent="0.15">
      <c r="A40" s="239">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102"/>
      <c r="BF40" s="1102"/>
      <c r="BG40" s="1102"/>
      <c r="BH40" s="1102"/>
      <c r="BI40" s="1103"/>
      <c r="BJ40" s="230"/>
      <c r="BK40" s="230"/>
      <c r="BL40" s="230"/>
      <c r="BM40" s="230"/>
      <c r="BN40" s="230"/>
      <c r="BO40" s="243"/>
      <c r="BP40" s="243"/>
      <c r="BQ40" s="240">
        <v>34</v>
      </c>
      <c r="BR40" s="241"/>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4"/>
    </row>
    <row r="41" spans="1:131" s="225" customFormat="1" ht="26.25" customHeight="1" x14ac:dyDescent="0.15">
      <c r="A41" s="239">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102"/>
      <c r="BF41" s="1102"/>
      <c r="BG41" s="1102"/>
      <c r="BH41" s="1102"/>
      <c r="BI41" s="1103"/>
      <c r="BJ41" s="230"/>
      <c r="BK41" s="230"/>
      <c r="BL41" s="230"/>
      <c r="BM41" s="230"/>
      <c r="BN41" s="230"/>
      <c r="BO41" s="243"/>
      <c r="BP41" s="243"/>
      <c r="BQ41" s="240">
        <v>35</v>
      </c>
      <c r="BR41" s="241"/>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4"/>
    </row>
    <row r="42" spans="1:131" s="225" customFormat="1" ht="26.25" customHeight="1" x14ac:dyDescent="0.15">
      <c r="A42" s="239">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102"/>
      <c r="BF42" s="1102"/>
      <c r="BG42" s="1102"/>
      <c r="BH42" s="1102"/>
      <c r="BI42" s="1103"/>
      <c r="BJ42" s="230"/>
      <c r="BK42" s="230"/>
      <c r="BL42" s="230"/>
      <c r="BM42" s="230"/>
      <c r="BN42" s="230"/>
      <c r="BO42" s="243"/>
      <c r="BP42" s="243"/>
      <c r="BQ42" s="240">
        <v>36</v>
      </c>
      <c r="BR42" s="241"/>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4"/>
    </row>
    <row r="43" spans="1:131" s="225" customFormat="1" ht="26.25" customHeight="1" x14ac:dyDescent="0.15">
      <c r="A43" s="239">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102"/>
      <c r="BF43" s="1102"/>
      <c r="BG43" s="1102"/>
      <c r="BH43" s="1102"/>
      <c r="BI43" s="1103"/>
      <c r="BJ43" s="230"/>
      <c r="BK43" s="230"/>
      <c r="BL43" s="230"/>
      <c r="BM43" s="230"/>
      <c r="BN43" s="230"/>
      <c r="BO43" s="243"/>
      <c r="BP43" s="243"/>
      <c r="BQ43" s="240">
        <v>37</v>
      </c>
      <c r="BR43" s="241"/>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4"/>
    </row>
    <row r="44" spans="1:131" s="225" customFormat="1" ht="26.25" customHeight="1" x14ac:dyDescent="0.15">
      <c r="A44" s="239">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102"/>
      <c r="BF44" s="1102"/>
      <c r="BG44" s="1102"/>
      <c r="BH44" s="1102"/>
      <c r="BI44" s="1103"/>
      <c r="BJ44" s="230"/>
      <c r="BK44" s="230"/>
      <c r="BL44" s="230"/>
      <c r="BM44" s="230"/>
      <c r="BN44" s="230"/>
      <c r="BO44" s="243"/>
      <c r="BP44" s="243"/>
      <c r="BQ44" s="240">
        <v>38</v>
      </c>
      <c r="BR44" s="241"/>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4"/>
    </row>
    <row r="45" spans="1:131" s="225" customFormat="1" ht="26.25" customHeight="1" x14ac:dyDescent="0.15">
      <c r="A45" s="239">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102"/>
      <c r="BF45" s="1102"/>
      <c r="BG45" s="1102"/>
      <c r="BH45" s="1102"/>
      <c r="BI45" s="1103"/>
      <c r="BJ45" s="230"/>
      <c r="BK45" s="230"/>
      <c r="BL45" s="230"/>
      <c r="BM45" s="230"/>
      <c r="BN45" s="230"/>
      <c r="BO45" s="243"/>
      <c r="BP45" s="243"/>
      <c r="BQ45" s="240">
        <v>39</v>
      </c>
      <c r="BR45" s="241"/>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4"/>
    </row>
    <row r="46" spans="1:131" s="225" customFormat="1" ht="26.25" customHeight="1" x14ac:dyDescent="0.15">
      <c r="A46" s="239">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102"/>
      <c r="BF46" s="1102"/>
      <c r="BG46" s="1102"/>
      <c r="BH46" s="1102"/>
      <c r="BI46" s="1103"/>
      <c r="BJ46" s="230"/>
      <c r="BK46" s="230"/>
      <c r="BL46" s="230"/>
      <c r="BM46" s="230"/>
      <c r="BN46" s="230"/>
      <c r="BO46" s="243"/>
      <c r="BP46" s="243"/>
      <c r="BQ46" s="240">
        <v>40</v>
      </c>
      <c r="BR46" s="241"/>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4"/>
    </row>
    <row r="47" spans="1:131" s="225" customFormat="1" ht="26.25" customHeight="1" x14ac:dyDescent="0.15">
      <c r="A47" s="239">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102"/>
      <c r="BF47" s="1102"/>
      <c r="BG47" s="1102"/>
      <c r="BH47" s="1102"/>
      <c r="BI47" s="1103"/>
      <c r="BJ47" s="230"/>
      <c r="BK47" s="230"/>
      <c r="BL47" s="230"/>
      <c r="BM47" s="230"/>
      <c r="BN47" s="230"/>
      <c r="BO47" s="243"/>
      <c r="BP47" s="243"/>
      <c r="BQ47" s="240">
        <v>41</v>
      </c>
      <c r="BR47" s="241"/>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4"/>
    </row>
    <row r="48" spans="1:131" s="225" customFormat="1" ht="26.25" customHeight="1" x14ac:dyDescent="0.15">
      <c r="A48" s="239">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102"/>
      <c r="BF48" s="1102"/>
      <c r="BG48" s="1102"/>
      <c r="BH48" s="1102"/>
      <c r="BI48" s="1103"/>
      <c r="BJ48" s="230"/>
      <c r="BK48" s="230"/>
      <c r="BL48" s="230"/>
      <c r="BM48" s="230"/>
      <c r="BN48" s="230"/>
      <c r="BO48" s="243"/>
      <c r="BP48" s="243"/>
      <c r="BQ48" s="240">
        <v>42</v>
      </c>
      <c r="BR48" s="241"/>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4"/>
    </row>
    <row r="49" spans="1:131" s="225" customFormat="1" ht="26.25" customHeight="1" x14ac:dyDescent="0.15">
      <c r="A49" s="239">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102"/>
      <c r="BF49" s="1102"/>
      <c r="BG49" s="1102"/>
      <c r="BH49" s="1102"/>
      <c r="BI49" s="1103"/>
      <c r="BJ49" s="230"/>
      <c r="BK49" s="230"/>
      <c r="BL49" s="230"/>
      <c r="BM49" s="230"/>
      <c r="BN49" s="230"/>
      <c r="BO49" s="243"/>
      <c r="BP49" s="243"/>
      <c r="BQ49" s="240">
        <v>43</v>
      </c>
      <c r="BR49" s="241"/>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4"/>
    </row>
    <row r="50" spans="1:131" s="225" customFormat="1" ht="26.25" customHeight="1" x14ac:dyDescent="0.15">
      <c r="A50" s="239">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0"/>
      <c r="BK50" s="230"/>
      <c r="BL50" s="230"/>
      <c r="BM50" s="230"/>
      <c r="BN50" s="230"/>
      <c r="BO50" s="243"/>
      <c r="BP50" s="243"/>
      <c r="BQ50" s="240">
        <v>44</v>
      </c>
      <c r="BR50" s="241"/>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4"/>
    </row>
    <row r="51" spans="1:131" s="225" customFormat="1" ht="26.25" customHeight="1" x14ac:dyDescent="0.15">
      <c r="A51" s="239">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0"/>
      <c r="BK51" s="230"/>
      <c r="BL51" s="230"/>
      <c r="BM51" s="230"/>
      <c r="BN51" s="230"/>
      <c r="BO51" s="243"/>
      <c r="BP51" s="243"/>
      <c r="BQ51" s="240">
        <v>45</v>
      </c>
      <c r="BR51" s="241"/>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4"/>
    </row>
    <row r="52" spans="1:131" s="225" customFormat="1" ht="26.25" customHeight="1" x14ac:dyDescent="0.15">
      <c r="A52" s="239">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0"/>
      <c r="BK52" s="230"/>
      <c r="BL52" s="230"/>
      <c r="BM52" s="230"/>
      <c r="BN52" s="230"/>
      <c r="BO52" s="243"/>
      <c r="BP52" s="243"/>
      <c r="BQ52" s="240">
        <v>46</v>
      </c>
      <c r="BR52" s="241"/>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4"/>
    </row>
    <row r="53" spans="1:131" s="225" customFormat="1" ht="26.25" customHeight="1" x14ac:dyDescent="0.15">
      <c r="A53" s="239">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0"/>
      <c r="BK53" s="230"/>
      <c r="BL53" s="230"/>
      <c r="BM53" s="230"/>
      <c r="BN53" s="230"/>
      <c r="BO53" s="243"/>
      <c r="BP53" s="243"/>
      <c r="BQ53" s="240">
        <v>47</v>
      </c>
      <c r="BR53" s="241"/>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4"/>
    </row>
    <row r="54" spans="1:131" s="225" customFormat="1" ht="26.25" customHeight="1" x14ac:dyDescent="0.15">
      <c r="A54" s="239">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0"/>
      <c r="BK54" s="230"/>
      <c r="BL54" s="230"/>
      <c r="BM54" s="230"/>
      <c r="BN54" s="230"/>
      <c r="BO54" s="243"/>
      <c r="BP54" s="243"/>
      <c r="BQ54" s="240">
        <v>48</v>
      </c>
      <c r="BR54" s="241"/>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4"/>
    </row>
    <row r="55" spans="1:131" s="225" customFormat="1" ht="26.25" customHeight="1" x14ac:dyDescent="0.15">
      <c r="A55" s="239">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0"/>
      <c r="BK55" s="230"/>
      <c r="BL55" s="230"/>
      <c r="BM55" s="230"/>
      <c r="BN55" s="230"/>
      <c r="BO55" s="243"/>
      <c r="BP55" s="243"/>
      <c r="BQ55" s="240">
        <v>49</v>
      </c>
      <c r="BR55" s="241"/>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4"/>
    </row>
    <row r="56" spans="1:131" s="225" customFormat="1" ht="26.25" customHeight="1" x14ac:dyDescent="0.15">
      <c r="A56" s="239">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0"/>
      <c r="BK56" s="230"/>
      <c r="BL56" s="230"/>
      <c r="BM56" s="230"/>
      <c r="BN56" s="230"/>
      <c r="BO56" s="243"/>
      <c r="BP56" s="243"/>
      <c r="BQ56" s="240">
        <v>50</v>
      </c>
      <c r="BR56" s="241"/>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4"/>
    </row>
    <row r="57" spans="1:131" s="225" customFormat="1" ht="26.25" customHeight="1" x14ac:dyDescent="0.15">
      <c r="A57" s="239">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0"/>
      <c r="BK57" s="230"/>
      <c r="BL57" s="230"/>
      <c r="BM57" s="230"/>
      <c r="BN57" s="230"/>
      <c r="BO57" s="243"/>
      <c r="BP57" s="243"/>
      <c r="BQ57" s="240">
        <v>51</v>
      </c>
      <c r="BR57" s="241"/>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4"/>
    </row>
    <row r="58" spans="1:131" s="225" customFormat="1" ht="26.25" customHeight="1" x14ac:dyDescent="0.15">
      <c r="A58" s="239">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0"/>
      <c r="BK58" s="230"/>
      <c r="BL58" s="230"/>
      <c r="BM58" s="230"/>
      <c r="BN58" s="230"/>
      <c r="BO58" s="243"/>
      <c r="BP58" s="243"/>
      <c r="BQ58" s="240">
        <v>52</v>
      </c>
      <c r="BR58" s="241"/>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4"/>
    </row>
    <row r="59" spans="1:131" s="225" customFormat="1" ht="26.25" customHeight="1" x14ac:dyDescent="0.15">
      <c r="A59" s="239">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0"/>
      <c r="BK59" s="230"/>
      <c r="BL59" s="230"/>
      <c r="BM59" s="230"/>
      <c r="BN59" s="230"/>
      <c r="BO59" s="243"/>
      <c r="BP59" s="243"/>
      <c r="BQ59" s="240">
        <v>53</v>
      </c>
      <c r="BR59" s="241"/>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4"/>
    </row>
    <row r="60" spans="1:131" s="225" customFormat="1" ht="26.25" customHeight="1" x14ac:dyDescent="0.15">
      <c r="A60" s="239">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0"/>
      <c r="BK60" s="230"/>
      <c r="BL60" s="230"/>
      <c r="BM60" s="230"/>
      <c r="BN60" s="230"/>
      <c r="BO60" s="243"/>
      <c r="BP60" s="243"/>
      <c r="BQ60" s="240">
        <v>54</v>
      </c>
      <c r="BR60" s="241"/>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4"/>
    </row>
    <row r="61" spans="1:131" s="225" customFormat="1" ht="26.25" customHeight="1" thickBot="1" x14ac:dyDescent="0.2">
      <c r="A61" s="239">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0"/>
      <c r="BK61" s="230"/>
      <c r="BL61" s="230"/>
      <c r="BM61" s="230"/>
      <c r="BN61" s="230"/>
      <c r="BO61" s="243"/>
      <c r="BP61" s="243"/>
      <c r="BQ61" s="240">
        <v>55</v>
      </c>
      <c r="BR61" s="241"/>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4"/>
    </row>
    <row r="62" spans="1:131" s="225" customFormat="1" ht="26.25" customHeight="1" x14ac:dyDescent="0.15">
      <c r="A62" s="239">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405</v>
      </c>
      <c r="BK62" s="1105"/>
      <c r="BL62" s="1105"/>
      <c r="BM62" s="1105"/>
      <c r="BN62" s="1106"/>
      <c r="BO62" s="243"/>
      <c r="BP62" s="243"/>
      <c r="BQ62" s="240">
        <v>56</v>
      </c>
      <c r="BR62" s="241"/>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4"/>
    </row>
    <row r="63" spans="1:131" s="225" customFormat="1" ht="26.25" customHeight="1" thickBot="1" x14ac:dyDescent="0.2">
      <c r="A63" s="242" t="s">
        <v>385</v>
      </c>
      <c r="B63" s="1014" t="s">
        <v>406</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098"/>
      <c r="AF63" s="1099">
        <v>67</v>
      </c>
      <c r="AG63" s="1029"/>
      <c r="AH63" s="1029"/>
      <c r="AI63" s="1029"/>
      <c r="AJ63" s="1100"/>
      <c r="AK63" s="1101"/>
      <c r="AL63" s="1033"/>
      <c r="AM63" s="1033"/>
      <c r="AN63" s="1033"/>
      <c r="AO63" s="1033"/>
      <c r="AP63" s="1029">
        <v>2929</v>
      </c>
      <c r="AQ63" s="1029"/>
      <c r="AR63" s="1029"/>
      <c r="AS63" s="1029"/>
      <c r="AT63" s="1029"/>
      <c r="AU63" s="1029">
        <v>2890</v>
      </c>
      <c r="AV63" s="1029"/>
      <c r="AW63" s="1029"/>
      <c r="AX63" s="1029"/>
      <c r="AY63" s="1029"/>
      <c r="AZ63" s="1095"/>
      <c r="BA63" s="1095"/>
      <c r="BB63" s="1095"/>
      <c r="BC63" s="1095"/>
      <c r="BD63" s="1095"/>
      <c r="BE63" s="1030"/>
      <c r="BF63" s="1030"/>
      <c r="BG63" s="1030"/>
      <c r="BH63" s="1030"/>
      <c r="BI63" s="1031"/>
      <c r="BJ63" s="1096" t="s">
        <v>407</v>
      </c>
      <c r="BK63" s="1021"/>
      <c r="BL63" s="1021"/>
      <c r="BM63" s="1021"/>
      <c r="BN63" s="1097"/>
      <c r="BO63" s="243"/>
      <c r="BP63" s="243"/>
      <c r="BQ63" s="240">
        <v>57</v>
      </c>
      <c r="BR63" s="241"/>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4"/>
    </row>
    <row r="65" spans="1:131" s="225" customFormat="1" ht="26.25" customHeight="1" thickBot="1" x14ac:dyDescent="0.2">
      <c r="A65" s="230" t="s">
        <v>408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4"/>
    </row>
    <row r="66" spans="1:131" s="225" customFormat="1" ht="26.25" customHeight="1" x14ac:dyDescent="0.15">
      <c r="A66" s="1065" t="s">
        <v>409</v>
      </c>
      <c r="B66" s="1066"/>
      <c r="C66" s="1066"/>
      <c r="D66" s="1066"/>
      <c r="E66" s="1066"/>
      <c r="F66" s="1066"/>
      <c r="G66" s="1066"/>
      <c r="H66" s="1066"/>
      <c r="I66" s="1066"/>
      <c r="J66" s="1066"/>
      <c r="K66" s="1066"/>
      <c r="L66" s="1066"/>
      <c r="M66" s="1066"/>
      <c r="N66" s="1066"/>
      <c r="O66" s="1066"/>
      <c r="P66" s="1067"/>
      <c r="Q66" s="1071" t="s">
        <v>410</v>
      </c>
      <c r="R66" s="1072"/>
      <c r="S66" s="1072"/>
      <c r="T66" s="1072"/>
      <c r="U66" s="1073"/>
      <c r="V66" s="1071" t="s">
        <v>411</v>
      </c>
      <c r="W66" s="1072"/>
      <c r="X66" s="1072"/>
      <c r="Y66" s="1072"/>
      <c r="Z66" s="1073"/>
      <c r="AA66" s="1071" t="s">
        <v>412</v>
      </c>
      <c r="AB66" s="1072"/>
      <c r="AC66" s="1072"/>
      <c r="AD66" s="1072"/>
      <c r="AE66" s="1073"/>
      <c r="AF66" s="1077" t="s">
        <v>413</v>
      </c>
      <c r="AG66" s="1078"/>
      <c r="AH66" s="1078"/>
      <c r="AI66" s="1078"/>
      <c r="AJ66" s="1079"/>
      <c r="AK66" s="1071" t="s">
        <v>393</v>
      </c>
      <c r="AL66" s="1066"/>
      <c r="AM66" s="1066"/>
      <c r="AN66" s="1066"/>
      <c r="AO66" s="1067"/>
      <c r="AP66" s="1071" t="s">
        <v>394</v>
      </c>
      <c r="AQ66" s="1072"/>
      <c r="AR66" s="1072"/>
      <c r="AS66" s="1072"/>
      <c r="AT66" s="1073"/>
      <c r="AU66" s="1071" t="s">
        <v>414</v>
      </c>
      <c r="AV66" s="1072"/>
      <c r="AW66" s="1072"/>
      <c r="AX66" s="1072"/>
      <c r="AY66" s="1073"/>
      <c r="AZ66" s="1071" t="s">
        <v>372</v>
      </c>
      <c r="BA66" s="1072"/>
      <c r="BB66" s="1072"/>
      <c r="BC66" s="1072"/>
      <c r="BD66" s="1087"/>
      <c r="BE66" s="243"/>
      <c r="BF66" s="243"/>
      <c r="BG66" s="243"/>
      <c r="BH66" s="243"/>
      <c r="BI66" s="243"/>
      <c r="BJ66" s="243"/>
      <c r="BK66" s="243"/>
      <c r="BL66" s="243"/>
      <c r="BM66" s="243"/>
      <c r="BN66" s="243"/>
      <c r="BO66" s="243"/>
      <c r="BP66" s="243"/>
      <c r="BQ66" s="240">
        <v>60</v>
      </c>
      <c r="BR66" s="245"/>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24"/>
    </row>
    <row r="67" spans="1:131" s="225"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3"/>
      <c r="BF67" s="243"/>
      <c r="BG67" s="243"/>
      <c r="BH67" s="243"/>
      <c r="BI67" s="243"/>
      <c r="BJ67" s="243"/>
      <c r="BK67" s="243"/>
      <c r="BL67" s="243"/>
      <c r="BM67" s="243"/>
      <c r="BN67" s="243"/>
      <c r="BO67" s="243"/>
      <c r="BP67" s="243"/>
      <c r="BQ67" s="240">
        <v>61</v>
      </c>
      <c r="BR67" s="245"/>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24"/>
    </row>
    <row r="68" spans="1:131" s="225" customFormat="1" ht="26.25" customHeight="1" thickTop="1" x14ac:dyDescent="0.15">
      <c r="A68" s="236">
        <v>1</v>
      </c>
      <c r="B68" s="1055" t="s">
        <v>566</v>
      </c>
      <c r="C68" s="1056"/>
      <c r="D68" s="1056"/>
      <c r="E68" s="1056"/>
      <c r="F68" s="1056"/>
      <c r="G68" s="1056"/>
      <c r="H68" s="1056"/>
      <c r="I68" s="1056"/>
      <c r="J68" s="1056"/>
      <c r="K68" s="1056"/>
      <c r="L68" s="1056"/>
      <c r="M68" s="1056"/>
      <c r="N68" s="1056"/>
      <c r="O68" s="1056"/>
      <c r="P68" s="1057"/>
      <c r="Q68" s="1058">
        <v>1510</v>
      </c>
      <c r="R68" s="1052"/>
      <c r="S68" s="1052"/>
      <c r="T68" s="1052"/>
      <c r="U68" s="1052"/>
      <c r="V68" s="1052">
        <v>1492</v>
      </c>
      <c r="W68" s="1052"/>
      <c r="X68" s="1052"/>
      <c r="Y68" s="1052"/>
      <c r="Z68" s="1052"/>
      <c r="AA68" s="1052">
        <v>19</v>
      </c>
      <c r="AB68" s="1052"/>
      <c r="AC68" s="1052"/>
      <c r="AD68" s="1052"/>
      <c r="AE68" s="1052"/>
      <c r="AF68" s="1052">
        <v>19</v>
      </c>
      <c r="AG68" s="1052"/>
      <c r="AH68" s="1052"/>
      <c r="AI68" s="1052"/>
      <c r="AJ68" s="1052"/>
      <c r="AK68" s="1052">
        <v>53</v>
      </c>
      <c r="AL68" s="1052"/>
      <c r="AM68" s="1052"/>
      <c r="AN68" s="1052"/>
      <c r="AO68" s="1052"/>
      <c r="AP68" s="1052">
        <v>381</v>
      </c>
      <c r="AQ68" s="1052"/>
      <c r="AR68" s="1052"/>
      <c r="AS68" s="1052"/>
      <c r="AT68" s="1052"/>
      <c r="AU68" s="1052">
        <v>25</v>
      </c>
      <c r="AV68" s="1052"/>
      <c r="AW68" s="1052"/>
      <c r="AX68" s="1052"/>
      <c r="AY68" s="1052"/>
      <c r="AZ68" s="1053"/>
      <c r="BA68" s="1053"/>
      <c r="BB68" s="1053"/>
      <c r="BC68" s="1053"/>
      <c r="BD68" s="1054"/>
      <c r="BE68" s="243"/>
      <c r="BF68" s="243"/>
      <c r="BG68" s="243"/>
      <c r="BH68" s="243"/>
      <c r="BI68" s="243"/>
      <c r="BJ68" s="243"/>
      <c r="BK68" s="243"/>
      <c r="BL68" s="243"/>
      <c r="BM68" s="243"/>
      <c r="BN68" s="243"/>
      <c r="BO68" s="243"/>
      <c r="BP68" s="243"/>
      <c r="BQ68" s="240">
        <v>62</v>
      </c>
      <c r="BR68" s="245"/>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24"/>
    </row>
    <row r="69" spans="1:131" s="225" customFormat="1" ht="26.25" customHeight="1" x14ac:dyDescent="0.15">
      <c r="A69" s="239">
        <v>2</v>
      </c>
      <c r="B69" s="1044" t="s">
        <v>567</v>
      </c>
      <c r="C69" s="1045"/>
      <c r="D69" s="1045"/>
      <c r="E69" s="1045"/>
      <c r="F69" s="1045"/>
      <c r="G69" s="1045"/>
      <c r="H69" s="1045"/>
      <c r="I69" s="1045"/>
      <c r="J69" s="1045"/>
      <c r="K69" s="1045"/>
      <c r="L69" s="1045"/>
      <c r="M69" s="1045"/>
      <c r="N69" s="1045"/>
      <c r="O69" s="1045"/>
      <c r="P69" s="1046"/>
      <c r="Q69" s="1047">
        <v>3264</v>
      </c>
      <c r="R69" s="1041"/>
      <c r="S69" s="1041"/>
      <c r="T69" s="1041"/>
      <c r="U69" s="1041"/>
      <c r="V69" s="1041">
        <v>3187</v>
      </c>
      <c r="W69" s="1041"/>
      <c r="X69" s="1041"/>
      <c r="Y69" s="1041"/>
      <c r="Z69" s="1041"/>
      <c r="AA69" s="1041">
        <v>78</v>
      </c>
      <c r="AB69" s="1041"/>
      <c r="AC69" s="1041"/>
      <c r="AD69" s="1041"/>
      <c r="AE69" s="1041"/>
      <c r="AF69" s="1041">
        <v>78</v>
      </c>
      <c r="AG69" s="1041"/>
      <c r="AH69" s="1041"/>
      <c r="AI69" s="1041"/>
      <c r="AJ69" s="1041"/>
      <c r="AK69" s="1041" t="s">
        <v>565</v>
      </c>
      <c r="AL69" s="1041"/>
      <c r="AM69" s="1041"/>
      <c r="AN69" s="1041"/>
      <c r="AO69" s="1041"/>
      <c r="AP69" s="1041">
        <v>733</v>
      </c>
      <c r="AQ69" s="1041"/>
      <c r="AR69" s="1041"/>
      <c r="AS69" s="1041"/>
      <c r="AT69" s="1041"/>
      <c r="AU69" s="1041">
        <v>142</v>
      </c>
      <c r="AV69" s="1041"/>
      <c r="AW69" s="1041"/>
      <c r="AX69" s="1041"/>
      <c r="AY69" s="1041"/>
      <c r="AZ69" s="1042"/>
      <c r="BA69" s="1042"/>
      <c r="BB69" s="1042"/>
      <c r="BC69" s="1042"/>
      <c r="BD69" s="1043"/>
      <c r="BE69" s="243"/>
      <c r="BF69" s="243"/>
      <c r="BG69" s="243"/>
      <c r="BH69" s="243"/>
      <c r="BI69" s="243"/>
      <c r="BJ69" s="243"/>
      <c r="BK69" s="243"/>
      <c r="BL69" s="243"/>
      <c r="BM69" s="243"/>
      <c r="BN69" s="243"/>
      <c r="BO69" s="243"/>
      <c r="BP69" s="243"/>
      <c r="BQ69" s="240">
        <v>63</v>
      </c>
      <c r="BR69" s="245"/>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24"/>
    </row>
    <row r="70" spans="1:131" s="225" customFormat="1" ht="26.25" customHeight="1" x14ac:dyDescent="0.15">
      <c r="A70" s="239">
        <v>3</v>
      </c>
      <c r="B70" s="1044" t="s">
        <v>568</v>
      </c>
      <c r="C70" s="1045"/>
      <c r="D70" s="1045"/>
      <c r="E70" s="1045"/>
      <c r="F70" s="1045"/>
      <c r="G70" s="1045"/>
      <c r="H70" s="1045"/>
      <c r="I70" s="1045"/>
      <c r="J70" s="1045"/>
      <c r="K70" s="1045"/>
      <c r="L70" s="1045"/>
      <c r="M70" s="1045"/>
      <c r="N70" s="1045"/>
      <c r="O70" s="1045"/>
      <c r="P70" s="1046"/>
      <c r="Q70" s="1047">
        <v>8623</v>
      </c>
      <c r="R70" s="1041"/>
      <c r="S70" s="1041"/>
      <c r="T70" s="1041"/>
      <c r="U70" s="1041"/>
      <c r="V70" s="1041">
        <v>7287</v>
      </c>
      <c r="W70" s="1041"/>
      <c r="X70" s="1041"/>
      <c r="Y70" s="1041"/>
      <c r="Z70" s="1041"/>
      <c r="AA70" s="1041">
        <v>1336</v>
      </c>
      <c r="AB70" s="1041"/>
      <c r="AC70" s="1041"/>
      <c r="AD70" s="1041"/>
      <c r="AE70" s="1041"/>
      <c r="AF70" s="1041">
        <v>5558</v>
      </c>
      <c r="AG70" s="1041"/>
      <c r="AH70" s="1041"/>
      <c r="AI70" s="1041"/>
      <c r="AJ70" s="1041"/>
      <c r="AK70" s="1041">
        <v>149</v>
      </c>
      <c r="AL70" s="1041"/>
      <c r="AM70" s="1041"/>
      <c r="AN70" s="1041"/>
      <c r="AO70" s="1041"/>
      <c r="AP70" s="1041">
        <v>11882</v>
      </c>
      <c r="AQ70" s="1041"/>
      <c r="AR70" s="1041"/>
      <c r="AS70" s="1041"/>
      <c r="AT70" s="1041"/>
      <c r="AU70" s="1041">
        <v>3</v>
      </c>
      <c r="AV70" s="1041"/>
      <c r="AW70" s="1041"/>
      <c r="AX70" s="1041"/>
      <c r="AY70" s="1041"/>
      <c r="AZ70" s="1042"/>
      <c r="BA70" s="1042"/>
      <c r="BB70" s="1042"/>
      <c r="BC70" s="1042"/>
      <c r="BD70" s="1043"/>
      <c r="BE70" s="243"/>
      <c r="BF70" s="243"/>
      <c r="BG70" s="243"/>
      <c r="BH70" s="243"/>
      <c r="BI70" s="243"/>
      <c r="BJ70" s="243"/>
      <c r="BK70" s="243"/>
      <c r="BL70" s="243"/>
      <c r="BM70" s="243"/>
      <c r="BN70" s="243"/>
      <c r="BO70" s="243"/>
      <c r="BP70" s="243"/>
      <c r="BQ70" s="240">
        <v>64</v>
      </c>
      <c r="BR70" s="245"/>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24"/>
    </row>
    <row r="71" spans="1:131" s="225" customFormat="1" ht="26.25" customHeight="1" x14ac:dyDescent="0.15">
      <c r="A71" s="239">
        <v>4</v>
      </c>
      <c r="B71" s="1044" t="s">
        <v>569</v>
      </c>
      <c r="C71" s="1045"/>
      <c r="D71" s="1045"/>
      <c r="E71" s="1045"/>
      <c r="F71" s="1045"/>
      <c r="G71" s="1045"/>
      <c r="H71" s="1045"/>
      <c r="I71" s="1045"/>
      <c r="J71" s="1045"/>
      <c r="K71" s="1045"/>
      <c r="L71" s="1045"/>
      <c r="M71" s="1045"/>
      <c r="N71" s="1045"/>
      <c r="O71" s="1045"/>
      <c r="P71" s="1046"/>
      <c r="Q71" s="1047">
        <v>506</v>
      </c>
      <c r="R71" s="1041"/>
      <c r="S71" s="1041"/>
      <c r="T71" s="1041"/>
      <c r="U71" s="1041"/>
      <c r="V71" s="1041">
        <v>480</v>
      </c>
      <c r="W71" s="1041"/>
      <c r="X71" s="1041"/>
      <c r="Y71" s="1041"/>
      <c r="Z71" s="1041"/>
      <c r="AA71" s="1041">
        <v>26</v>
      </c>
      <c r="AB71" s="1041"/>
      <c r="AC71" s="1041"/>
      <c r="AD71" s="1041"/>
      <c r="AE71" s="1041"/>
      <c r="AF71" s="1041">
        <v>26</v>
      </c>
      <c r="AG71" s="1041"/>
      <c r="AH71" s="1041"/>
      <c r="AI71" s="1041"/>
      <c r="AJ71" s="1041"/>
      <c r="AK71" s="1041">
        <v>20</v>
      </c>
      <c r="AL71" s="1041"/>
      <c r="AM71" s="1041"/>
      <c r="AN71" s="1041"/>
      <c r="AO71" s="1041"/>
      <c r="AP71" s="1041" t="s">
        <v>565</v>
      </c>
      <c r="AQ71" s="1041"/>
      <c r="AR71" s="1041"/>
      <c r="AS71" s="1041"/>
      <c r="AT71" s="1041"/>
      <c r="AU71" s="1041" t="s">
        <v>565</v>
      </c>
      <c r="AV71" s="1041"/>
      <c r="AW71" s="1041"/>
      <c r="AX71" s="1041"/>
      <c r="AY71" s="1041"/>
      <c r="AZ71" s="1042"/>
      <c r="BA71" s="1042"/>
      <c r="BB71" s="1042"/>
      <c r="BC71" s="1042"/>
      <c r="BD71" s="1043"/>
      <c r="BE71" s="243"/>
      <c r="BF71" s="243"/>
      <c r="BG71" s="243"/>
      <c r="BH71" s="243"/>
      <c r="BI71" s="243"/>
      <c r="BJ71" s="243"/>
      <c r="BK71" s="243"/>
      <c r="BL71" s="243"/>
      <c r="BM71" s="243"/>
      <c r="BN71" s="243"/>
      <c r="BO71" s="243"/>
      <c r="BP71" s="243"/>
      <c r="BQ71" s="240">
        <v>65</v>
      </c>
      <c r="BR71" s="245"/>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24"/>
    </row>
    <row r="72" spans="1:131" s="225" customFormat="1" ht="26.25" customHeight="1" x14ac:dyDescent="0.15">
      <c r="A72" s="239">
        <v>5</v>
      </c>
      <c r="B72" s="1044" t="s">
        <v>570</v>
      </c>
      <c r="C72" s="1045"/>
      <c r="D72" s="1045"/>
      <c r="E72" s="1045"/>
      <c r="F72" s="1045"/>
      <c r="G72" s="1045"/>
      <c r="H72" s="1045"/>
      <c r="I72" s="1045"/>
      <c r="J72" s="1045"/>
      <c r="K72" s="1045"/>
      <c r="L72" s="1045"/>
      <c r="M72" s="1045"/>
      <c r="N72" s="1045"/>
      <c r="O72" s="1045"/>
      <c r="P72" s="1046"/>
      <c r="Q72" s="1047">
        <v>166934</v>
      </c>
      <c r="R72" s="1041"/>
      <c r="S72" s="1041"/>
      <c r="T72" s="1041"/>
      <c r="U72" s="1041"/>
      <c r="V72" s="1041">
        <v>162366</v>
      </c>
      <c r="W72" s="1041"/>
      <c r="X72" s="1041"/>
      <c r="Y72" s="1041"/>
      <c r="Z72" s="1041"/>
      <c r="AA72" s="1041">
        <v>4567</v>
      </c>
      <c r="AB72" s="1041"/>
      <c r="AC72" s="1041"/>
      <c r="AD72" s="1041"/>
      <c r="AE72" s="1041"/>
      <c r="AF72" s="1041">
        <v>4564</v>
      </c>
      <c r="AG72" s="1041"/>
      <c r="AH72" s="1041"/>
      <c r="AI72" s="1041"/>
      <c r="AJ72" s="1041"/>
      <c r="AK72" s="1041">
        <v>2257</v>
      </c>
      <c r="AL72" s="1041"/>
      <c r="AM72" s="1041"/>
      <c r="AN72" s="1041"/>
      <c r="AO72" s="1041"/>
      <c r="AP72" s="1041" t="s">
        <v>565</v>
      </c>
      <c r="AQ72" s="1041"/>
      <c r="AR72" s="1041"/>
      <c r="AS72" s="1041"/>
      <c r="AT72" s="1041"/>
      <c r="AU72" s="1041" t="s">
        <v>565</v>
      </c>
      <c r="AV72" s="1041"/>
      <c r="AW72" s="1041"/>
      <c r="AX72" s="1041"/>
      <c r="AY72" s="1041"/>
      <c r="AZ72" s="1042"/>
      <c r="BA72" s="1042"/>
      <c r="BB72" s="1042"/>
      <c r="BC72" s="1042"/>
      <c r="BD72" s="1043"/>
      <c r="BE72" s="243"/>
      <c r="BF72" s="243"/>
      <c r="BG72" s="243"/>
      <c r="BH72" s="243"/>
      <c r="BI72" s="243"/>
      <c r="BJ72" s="243"/>
      <c r="BK72" s="243"/>
      <c r="BL72" s="243"/>
      <c r="BM72" s="243"/>
      <c r="BN72" s="243"/>
      <c r="BO72" s="243"/>
      <c r="BP72" s="243"/>
      <c r="BQ72" s="240">
        <v>66</v>
      </c>
      <c r="BR72" s="245"/>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24"/>
    </row>
    <row r="73" spans="1:131" s="225" customFormat="1" ht="26.25" customHeight="1" x14ac:dyDescent="0.15">
      <c r="A73" s="239">
        <v>6</v>
      </c>
      <c r="B73" s="1044" t="s">
        <v>571</v>
      </c>
      <c r="C73" s="1045"/>
      <c r="D73" s="1045"/>
      <c r="E73" s="1045"/>
      <c r="F73" s="1045"/>
      <c r="G73" s="1045"/>
      <c r="H73" s="1045"/>
      <c r="I73" s="1045"/>
      <c r="J73" s="1045"/>
      <c r="K73" s="1045"/>
      <c r="L73" s="1045"/>
      <c r="M73" s="1045"/>
      <c r="N73" s="1045"/>
      <c r="O73" s="1045"/>
      <c r="P73" s="1046"/>
      <c r="Q73" s="1047">
        <v>333</v>
      </c>
      <c r="R73" s="1041"/>
      <c r="S73" s="1041"/>
      <c r="T73" s="1041"/>
      <c r="U73" s="1041"/>
      <c r="V73" s="1041">
        <v>319</v>
      </c>
      <c r="W73" s="1041"/>
      <c r="X73" s="1041"/>
      <c r="Y73" s="1041"/>
      <c r="Z73" s="1041"/>
      <c r="AA73" s="1041">
        <v>14</v>
      </c>
      <c r="AB73" s="1041"/>
      <c r="AC73" s="1041"/>
      <c r="AD73" s="1041"/>
      <c r="AE73" s="1041"/>
      <c r="AF73" s="1041">
        <v>14</v>
      </c>
      <c r="AG73" s="1041"/>
      <c r="AH73" s="1041"/>
      <c r="AI73" s="1041"/>
      <c r="AJ73" s="1041"/>
      <c r="AK73" s="1041" t="s">
        <v>565</v>
      </c>
      <c r="AL73" s="1041"/>
      <c r="AM73" s="1041"/>
      <c r="AN73" s="1041"/>
      <c r="AO73" s="1041"/>
      <c r="AP73" s="1041" t="s">
        <v>565</v>
      </c>
      <c r="AQ73" s="1041"/>
      <c r="AR73" s="1041"/>
      <c r="AS73" s="1041"/>
      <c r="AT73" s="1041"/>
      <c r="AU73" s="1041" t="s">
        <v>565</v>
      </c>
      <c r="AV73" s="1041"/>
      <c r="AW73" s="1041"/>
      <c r="AX73" s="1041"/>
      <c r="AY73" s="1041"/>
      <c r="AZ73" s="1042"/>
      <c r="BA73" s="1042"/>
      <c r="BB73" s="1042"/>
      <c r="BC73" s="1042"/>
      <c r="BD73" s="1043"/>
      <c r="BE73" s="243"/>
      <c r="BF73" s="243"/>
      <c r="BG73" s="243"/>
      <c r="BH73" s="243"/>
      <c r="BI73" s="243"/>
      <c r="BJ73" s="243"/>
      <c r="BK73" s="243"/>
      <c r="BL73" s="243"/>
      <c r="BM73" s="243"/>
      <c r="BN73" s="243"/>
      <c r="BO73" s="243"/>
      <c r="BP73" s="243"/>
      <c r="BQ73" s="240">
        <v>67</v>
      </c>
      <c r="BR73" s="245"/>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24"/>
    </row>
    <row r="74" spans="1:131" s="225" customFormat="1" ht="26.25" customHeight="1" x14ac:dyDescent="0.15">
      <c r="A74" s="239">
        <v>7</v>
      </c>
      <c r="B74" s="1044" t="s">
        <v>572</v>
      </c>
      <c r="C74" s="1045"/>
      <c r="D74" s="1045"/>
      <c r="E74" s="1045"/>
      <c r="F74" s="1045"/>
      <c r="G74" s="1045"/>
      <c r="H74" s="1045"/>
      <c r="I74" s="1045"/>
      <c r="J74" s="1045"/>
      <c r="K74" s="1045"/>
      <c r="L74" s="1045"/>
      <c r="M74" s="1045"/>
      <c r="N74" s="1045"/>
      <c r="O74" s="1045"/>
      <c r="P74" s="1046"/>
      <c r="Q74" s="1047">
        <v>887</v>
      </c>
      <c r="R74" s="1041"/>
      <c r="S74" s="1041"/>
      <c r="T74" s="1041"/>
      <c r="U74" s="1041"/>
      <c r="V74" s="1041">
        <v>861</v>
      </c>
      <c r="W74" s="1041"/>
      <c r="X74" s="1041"/>
      <c r="Y74" s="1041"/>
      <c r="Z74" s="1041"/>
      <c r="AA74" s="1041">
        <v>26</v>
      </c>
      <c r="AB74" s="1041"/>
      <c r="AC74" s="1041"/>
      <c r="AD74" s="1041"/>
      <c r="AE74" s="1041"/>
      <c r="AF74" s="1041">
        <v>26</v>
      </c>
      <c r="AG74" s="1041"/>
      <c r="AH74" s="1041"/>
      <c r="AI74" s="1041"/>
      <c r="AJ74" s="1041"/>
      <c r="AK74" s="1041">
        <v>20</v>
      </c>
      <c r="AL74" s="1041"/>
      <c r="AM74" s="1041"/>
      <c r="AN74" s="1041"/>
      <c r="AO74" s="1041"/>
      <c r="AP74" s="1041" t="s">
        <v>565</v>
      </c>
      <c r="AQ74" s="1041"/>
      <c r="AR74" s="1041"/>
      <c r="AS74" s="1041"/>
      <c r="AT74" s="1041"/>
      <c r="AU74" s="1041" t="s">
        <v>565</v>
      </c>
      <c r="AV74" s="1041"/>
      <c r="AW74" s="1041"/>
      <c r="AX74" s="1041"/>
      <c r="AY74" s="1041"/>
      <c r="AZ74" s="1042"/>
      <c r="BA74" s="1042"/>
      <c r="BB74" s="1042"/>
      <c r="BC74" s="1042"/>
      <c r="BD74" s="1043"/>
      <c r="BE74" s="243"/>
      <c r="BF74" s="243"/>
      <c r="BG74" s="243"/>
      <c r="BH74" s="243"/>
      <c r="BI74" s="243"/>
      <c r="BJ74" s="243"/>
      <c r="BK74" s="243"/>
      <c r="BL74" s="243"/>
      <c r="BM74" s="243"/>
      <c r="BN74" s="243"/>
      <c r="BO74" s="243"/>
      <c r="BP74" s="243"/>
      <c r="BQ74" s="240">
        <v>68</v>
      </c>
      <c r="BR74" s="245"/>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24"/>
    </row>
    <row r="75" spans="1:131" s="225" customFormat="1" ht="26.25" customHeight="1" x14ac:dyDescent="0.15">
      <c r="A75" s="239">
        <v>8</v>
      </c>
      <c r="B75" s="1044" t="s">
        <v>573</v>
      </c>
      <c r="C75" s="1045"/>
      <c r="D75" s="1045"/>
      <c r="E75" s="1045"/>
      <c r="F75" s="1045"/>
      <c r="G75" s="1045"/>
      <c r="H75" s="1045"/>
      <c r="I75" s="1045"/>
      <c r="J75" s="1045"/>
      <c r="K75" s="1045"/>
      <c r="L75" s="1045"/>
      <c r="M75" s="1045"/>
      <c r="N75" s="1045"/>
      <c r="O75" s="1045"/>
      <c r="P75" s="1046"/>
      <c r="Q75" s="1048">
        <v>176</v>
      </c>
      <c r="R75" s="1049"/>
      <c r="S75" s="1049"/>
      <c r="T75" s="1049"/>
      <c r="U75" s="1050"/>
      <c r="V75" s="1051">
        <v>173</v>
      </c>
      <c r="W75" s="1049"/>
      <c r="X75" s="1049"/>
      <c r="Y75" s="1049"/>
      <c r="Z75" s="1050"/>
      <c r="AA75" s="1051">
        <v>3</v>
      </c>
      <c r="AB75" s="1049"/>
      <c r="AC75" s="1049"/>
      <c r="AD75" s="1049"/>
      <c r="AE75" s="1050"/>
      <c r="AF75" s="1051">
        <v>3</v>
      </c>
      <c r="AG75" s="1049"/>
      <c r="AH75" s="1049"/>
      <c r="AI75" s="1049"/>
      <c r="AJ75" s="1050"/>
      <c r="AK75" s="1051">
        <v>7</v>
      </c>
      <c r="AL75" s="1049"/>
      <c r="AM75" s="1049"/>
      <c r="AN75" s="1049"/>
      <c r="AO75" s="1050"/>
      <c r="AP75" s="1051" t="s">
        <v>565</v>
      </c>
      <c r="AQ75" s="1049"/>
      <c r="AR75" s="1049"/>
      <c r="AS75" s="1049"/>
      <c r="AT75" s="1050"/>
      <c r="AU75" s="1051" t="s">
        <v>565</v>
      </c>
      <c r="AV75" s="1049"/>
      <c r="AW75" s="1049"/>
      <c r="AX75" s="1049"/>
      <c r="AY75" s="1050"/>
      <c r="AZ75" s="1042"/>
      <c r="BA75" s="1042"/>
      <c r="BB75" s="1042"/>
      <c r="BC75" s="1042"/>
      <c r="BD75" s="1043"/>
      <c r="BE75" s="243"/>
      <c r="BF75" s="243"/>
      <c r="BG75" s="243"/>
      <c r="BH75" s="243"/>
      <c r="BI75" s="243"/>
      <c r="BJ75" s="243"/>
      <c r="BK75" s="243"/>
      <c r="BL75" s="243"/>
      <c r="BM75" s="243"/>
      <c r="BN75" s="243"/>
      <c r="BO75" s="243"/>
      <c r="BP75" s="243"/>
      <c r="BQ75" s="240">
        <v>69</v>
      </c>
      <c r="BR75" s="245"/>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24"/>
    </row>
    <row r="76" spans="1:131" s="225" customFormat="1" ht="26.25" customHeight="1" x14ac:dyDescent="0.15">
      <c r="A76" s="239">
        <v>9</v>
      </c>
      <c r="B76" s="1044" t="s">
        <v>574</v>
      </c>
      <c r="C76" s="1045"/>
      <c r="D76" s="1045"/>
      <c r="E76" s="1045"/>
      <c r="F76" s="1045"/>
      <c r="G76" s="1045"/>
      <c r="H76" s="1045"/>
      <c r="I76" s="1045"/>
      <c r="J76" s="1045"/>
      <c r="K76" s="1045"/>
      <c r="L76" s="1045"/>
      <c r="M76" s="1045"/>
      <c r="N76" s="1045"/>
      <c r="O76" s="1045"/>
      <c r="P76" s="1046"/>
      <c r="Q76" s="1048">
        <v>12076</v>
      </c>
      <c r="R76" s="1049"/>
      <c r="S76" s="1049"/>
      <c r="T76" s="1049"/>
      <c r="U76" s="1050"/>
      <c r="V76" s="1051">
        <v>9088</v>
      </c>
      <c r="W76" s="1049"/>
      <c r="X76" s="1049"/>
      <c r="Y76" s="1049"/>
      <c r="Z76" s="1050"/>
      <c r="AA76" s="1051">
        <v>2988</v>
      </c>
      <c r="AB76" s="1049"/>
      <c r="AC76" s="1049"/>
      <c r="AD76" s="1049"/>
      <c r="AE76" s="1050"/>
      <c r="AF76" s="1051">
        <v>2988</v>
      </c>
      <c r="AG76" s="1049"/>
      <c r="AH76" s="1049"/>
      <c r="AI76" s="1049"/>
      <c r="AJ76" s="1050"/>
      <c r="AK76" s="1051" t="s">
        <v>565</v>
      </c>
      <c r="AL76" s="1049"/>
      <c r="AM76" s="1049"/>
      <c r="AN76" s="1049"/>
      <c r="AO76" s="1050"/>
      <c r="AP76" s="1051" t="s">
        <v>565</v>
      </c>
      <c r="AQ76" s="1049"/>
      <c r="AR76" s="1049"/>
      <c r="AS76" s="1049"/>
      <c r="AT76" s="1050"/>
      <c r="AU76" s="1051" t="s">
        <v>565</v>
      </c>
      <c r="AV76" s="1049"/>
      <c r="AW76" s="1049"/>
      <c r="AX76" s="1049"/>
      <c r="AY76" s="1050"/>
      <c r="AZ76" s="1042"/>
      <c r="BA76" s="1042"/>
      <c r="BB76" s="1042"/>
      <c r="BC76" s="1042"/>
      <c r="BD76" s="1043"/>
      <c r="BE76" s="243"/>
      <c r="BF76" s="243"/>
      <c r="BG76" s="243"/>
      <c r="BH76" s="243"/>
      <c r="BI76" s="243"/>
      <c r="BJ76" s="243"/>
      <c r="BK76" s="243"/>
      <c r="BL76" s="243"/>
      <c r="BM76" s="243"/>
      <c r="BN76" s="243"/>
      <c r="BO76" s="243"/>
      <c r="BP76" s="243"/>
      <c r="BQ76" s="240">
        <v>70</v>
      </c>
      <c r="BR76" s="245"/>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24"/>
    </row>
    <row r="77" spans="1:131" s="225" customFormat="1" ht="26.25" customHeight="1" x14ac:dyDescent="0.15">
      <c r="A77" s="239">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3"/>
      <c r="BF77" s="243"/>
      <c r="BG77" s="243"/>
      <c r="BH77" s="243"/>
      <c r="BI77" s="243"/>
      <c r="BJ77" s="243"/>
      <c r="BK77" s="243"/>
      <c r="BL77" s="243"/>
      <c r="BM77" s="243"/>
      <c r="BN77" s="243"/>
      <c r="BO77" s="243"/>
      <c r="BP77" s="243"/>
      <c r="BQ77" s="240">
        <v>71</v>
      </c>
      <c r="BR77" s="245"/>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24"/>
    </row>
    <row r="78" spans="1:131" s="225" customFormat="1" ht="26.25" customHeight="1" x14ac:dyDescent="0.15">
      <c r="A78" s="239">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3"/>
      <c r="BF78" s="243"/>
      <c r="BG78" s="243"/>
      <c r="BH78" s="243"/>
      <c r="BI78" s="243"/>
      <c r="BJ78" s="246"/>
      <c r="BK78" s="246"/>
      <c r="BL78" s="246"/>
      <c r="BM78" s="246"/>
      <c r="BN78" s="246"/>
      <c r="BO78" s="243"/>
      <c r="BP78" s="243"/>
      <c r="BQ78" s="240">
        <v>72</v>
      </c>
      <c r="BR78" s="245"/>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24"/>
    </row>
    <row r="79" spans="1:131" s="225" customFormat="1" ht="26.25" customHeight="1" x14ac:dyDescent="0.15">
      <c r="A79" s="239">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3"/>
      <c r="BF79" s="243"/>
      <c r="BG79" s="243"/>
      <c r="BH79" s="243"/>
      <c r="BI79" s="243"/>
      <c r="BJ79" s="246"/>
      <c r="BK79" s="246"/>
      <c r="BL79" s="246"/>
      <c r="BM79" s="246"/>
      <c r="BN79" s="246"/>
      <c r="BO79" s="243"/>
      <c r="BP79" s="243"/>
      <c r="BQ79" s="240">
        <v>73</v>
      </c>
      <c r="BR79" s="245"/>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24"/>
    </row>
    <row r="80" spans="1:131" s="225" customFormat="1" ht="26.25" customHeight="1" x14ac:dyDescent="0.15">
      <c r="A80" s="239">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3"/>
      <c r="BF80" s="243"/>
      <c r="BG80" s="243"/>
      <c r="BH80" s="243"/>
      <c r="BI80" s="243"/>
      <c r="BJ80" s="243"/>
      <c r="BK80" s="243"/>
      <c r="BL80" s="243"/>
      <c r="BM80" s="243"/>
      <c r="BN80" s="243"/>
      <c r="BO80" s="243"/>
      <c r="BP80" s="243"/>
      <c r="BQ80" s="240">
        <v>74</v>
      </c>
      <c r="BR80" s="245"/>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24"/>
    </row>
    <row r="81" spans="1:131" s="225" customFormat="1" ht="26.25" customHeight="1" x14ac:dyDescent="0.15">
      <c r="A81" s="239">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3"/>
      <c r="BF81" s="243"/>
      <c r="BG81" s="243"/>
      <c r="BH81" s="243"/>
      <c r="BI81" s="243"/>
      <c r="BJ81" s="243"/>
      <c r="BK81" s="243"/>
      <c r="BL81" s="243"/>
      <c r="BM81" s="243"/>
      <c r="BN81" s="243"/>
      <c r="BO81" s="243"/>
      <c r="BP81" s="243"/>
      <c r="BQ81" s="240">
        <v>75</v>
      </c>
      <c r="BR81" s="245"/>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24"/>
    </row>
    <row r="82" spans="1:131" s="225" customFormat="1" ht="26.25" customHeight="1" x14ac:dyDescent="0.15">
      <c r="A82" s="239">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3"/>
      <c r="BF82" s="243"/>
      <c r="BG82" s="243"/>
      <c r="BH82" s="243"/>
      <c r="BI82" s="243"/>
      <c r="BJ82" s="243"/>
      <c r="BK82" s="243"/>
      <c r="BL82" s="243"/>
      <c r="BM82" s="243"/>
      <c r="BN82" s="243"/>
      <c r="BO82" s="243"/>
      <c r="BP82" s="243"/>
      <c r="BQ82" s="240">
        <v>76</v>
      </c>
      <c r="BR82" s="245"/>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24"/>
    </row>
    <row r="83" spans="1:131" s="225" customFormat="1" ht="26.25" customHeight="1" x14ac:dyDescent="0.15">
      <c r="A83" s="239">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3"/>
      <c r="BF83" s="243"/>
      <c r="BG83" s="243"/>
      <c r="BH83" s="243"/>
      <c r="BI83" s="243"/>
      <c r="BJ83" s="243"/>
      <c r="BK83" s="243"/>
      <c r="BL83" s="243"/>
      <c r="BM83" s="243"/>
      <c r="BN83" s="243"/>
      <c r="BO83" s="243"/>
      <c r="BP83" s="243"/>
      <c r="BQ83" s="240">
        <v>77</v>
      </c>
      <c r="BR83" s="245"/>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24"/>
    </row>
    <row r="84" spans="1:131" s="225" customFormat="1" ht="26.25" customHeight="1" x14ac:dyDescent="0.15">
      <c r="A84" s="239">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3"/>
      <c r="BF84" s="243"/>
      <c r="BG84" s="243"/>
      <c r="BH84" s="243"/>
      <c r="BI84" s="243"/>
      <c r="BJ84" s="243"/>
      <c r="BK84" s="243"/>
      <c r="BL84" s="243"/>
      <c r="BM84" s="243"/>
      <c r="BN84" s="243"/>
      <c r="BO84" s="243"/>
      <c r="BP84" s="243"/>
      <c r="BQ84" s="240">
        <v>78</v>
      </c>
      <c r="BR84" s="245"/>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24"/>
    </row>
    <row r="85" spans="1:131" s="225" customFormat="1" ht="26.25" customHeight="1" x14ac:dyDescent="0.15">
      <c r="A85" s="239">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3"/>
      <c r="BF85" s="243"/>
      <c r="BG85" s="243"/>
      <c r="BH85" s="243"/>
      <c r="BI85" s="243"/>
      <c r="BJ85" s="243"/>
      <c r="BK85" s="243"/>
      <c r="BL85" s="243"/>
      <c r="BM85" s="243"/>
      <c r="BN85" s="243"/>
      <c r="BO85" s="243"/>
      <c r="BP85" s="243"/>
      <c r="BQ85" s="240">
        <v>79</v>
      </c>
      <c r="BR85" s="245"/>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24"/>
    </row>
    <row r="86" spans="1:131" s="225" customFormat="1" ht="26.25" customHeight="1" x14ac:dyDescent="0.15">
      <c r="A86" s="239">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3"/>
      <c r="BF86" s="243"/>
      <c r="BG86" s="243"/>
      <c r="BH86" s="243"/>
      <c r="BI86" s="243"/>
      <c r="BJ86" s="243"/>
      <c r="BK86" s="243"/>
      <c r="BL86" s="243"/>
      <c r="BM86" s="243"/>
      <c r="BN86" s="243"/>
      <c r="BO86" s="243"/>
      <c r="BP86" s="243"/>
      <c r="BQ86" s="240">
        <v>80</v>
      </c>
      <c r="BR86" s="245"/>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24"/>
    </row>
    <row r="87" spans="1:131" s="225" customFormat="1" ht="26.25" customHeight="1" x14ac:dyDescent="0.15">
      <c r="A87" s="247">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3"/>
      <c r="BF87" s="243"/>
      <c r="BG87" s="243"/>
      <c r="BH87" s="243"/>
      <c r="BI87" s="243"/>
      <c r="BJ87" s="243"/>
      <c r="BK87" s="243"/>
      <c r="BL87" s="243"/>
      <c r="BM87" s="243"/>
      <c r="BN87" s="243"/>
      <c r="BO87" s="243"/>
      <c r="BP87" s="243"/>
      <c r="BQ87" s="240">
        <v>81</v>
      </c>
      <c r="BR87" s="245"/>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24"/>
    </row>
    <row r="88" spans="1:131" s="225" customFormat="1" ht="26.25" customHeight="1" thickBot="1" x14ac:dyDescent="0.2">
      <c r="A88" s="242" t="s">
        <v>385</v>
      </c>
      <c r="B88" s="1014" t="s">
        <v>415</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v>13276</v>
      </c>
      <c r="AG88" s="1029"/>
      <c r="AH88" s="1029"/>
      <c r="AI88" s="1029"/>
      <c r="AJ88" s="1029"/>
      <c r="AK88" s="1033"/>
      <c r="AL88" s="1033"/>
      <c r="AM88" s="1033"/>
      <c r="AN88" s="1033"/>
      <c r="AO88" s="1033"/>
      <c r="AP88" s="1029">
        <v>12996</v>
      </c>
      <c r="AQ88" s="1029"/>
      <c r="AR88" s="1029"/>
      <c r="AS88" s="1029"/>
      <c r="AT88" s="1029"/>
      <c r="AU88" s="1029">
        <v>170</v>
      </c>
      <c r="AV88" s="1029"/>
      <c r="AW88" s="1029"/>
      <c r="AX88" s="1029"/>
      <c r="AY88" s="1029"/>
      <c r="AZ88" s="1030"/>
      <c r="BA88" s="1030"/>
      <c r="BB88" s="1030"/>
      <c r="BC88" s="1030"/>
      <c r="BD88" s="1031"/>
      <c r="BE88" s="243"/>
      <c r="BF88" s="243"/>
      <c r="BG88" s="243"/>
      <c r="BH88" s="243"/>
      <c r="BI88" s="243"/>
      <c r="BJ88" s="243"/>
      <c r="BK88" s="243"/>
      <c r="BL88" s="243"/>
      <c r="BM88" s="243"/>
      <c r="BN88" s="243"/>
      <c r="BO88" s="243"/>
      <c r="BP88" s="243"/>
      <c r="BQ88" s="240">
        <v>82</v>
      </c>
      <c r="BR88" s="245"/>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385</v>
      </c>
      <c r="BR102" s="1014" t="s">
        <v>416</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3"/>
      <c r="DW102" s="1004"/>
      <c r="DX102" s="1004"/>
      <c r="DY102" s="1004"/>
      <c r="DZ102" s="1005"/>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6" t="s">
        <v>417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7" t="s">
        <v>418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419</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420</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08" t="s">
        <v>421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4" customFormat="1" ht="26.25" customHeight="1" x14ac:dyDescent="0.15">
      <c r="A109" s="963" t="s">
        <v>423</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424</v>
      </c>
      <c r="AB109" s="964"/>
      <c r="AC109" s="964"/>
      <c r="AD109" s="964"/>
      <c r="AE109" s="965"/>
      <c r="AF109" s="966" t="s">
        <v>304</v>
      </c>
      <c r="AG109" s="964"/>
      <c r="AH109" s="964"/>
      <c r="AI109" s="964"/>
      <c r="AJ109" s="965"/>
      <c r="AK109" s="966" t="s">
        <v>303</v>
      </c>
      <c r="AL109" s="964"/>
      <c r="AM109" s="964"/>
      <c r="AN109" s="964"/>
      <c r="AO109" s="965"/>
      <c r="AP109" s="966" t="s">
        <v>425</v>
      </c>
      <c r="AQ109" s="964"/>
      <c r="AR109" s="964"/>
      <c r="AS109" s="964"/>
      <c r="AT109" s="995"/>
      <c r="AU109" s="963" t="s">
        <v>423</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424</v>
      </c>
      <c r="BR109" s="964"/>
      <c r="BS109" s="964"/>
      <c r="BT109" s="964"/>
      <c r="BU109" s="965"/>
      <c r="BV109" s="966" t="s">
        <v>304</v>
      </c>
      <c r="BW109" s="964"/>
      <c r="BX109" s="964"/>
      <c r="BY109" s="964"/>
      <c r="BZ109" s="965"/>
      <c r="CA109" s="966" t="s">
        <v>303</v>
      </c>
      <c r="CB109" s="964"/>
      <c r="CC109" s="964"/>
      <c r="CD109" s="964"/>
      <c r="CE109" s="965"/>
      <c r="CF109" s="1002" t="s">
        <v>425</v>
      </c>
      <c r="CG109" s="1002"/>
      <c r="CH109" s="1002"/>
      <c r="CI109" s="1002"/>
      <c r="CJ109" s="1002"/>
      <c r="CK109" s="966" t="s">
        <v>426</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424</v>
      </c>
      <c r="DH109" s="964"/>
      <c r="DI109" s="964"/>
      <c r="DJ109" s="964"/>
      <c r="DK109" s="965"/>
      <c r="DL109" s="966" t="s">
        <v>304</v>
      </c>
      <c r="DM109" s="964"/>
      <c r="DN109" s="964"/>
      <c r="DO109" s="964"/>
      <c r="DP109" s="965"/>
      <c r="DQ109" s="966" t="s">
        <v>303</v>
      </c>
      <c r="DR109" s="964"/>
      <c r="DS109" s="964"/>
      <c r="DT109" s="964"/>
      <c r="DU109" s="965"/>
      <c r="DV109" s="966" t="s">
        <v>425</v>
      </c>
      <c r="DW109" s="964"/>
      <c r="DX109" s="964"/>
      <c r="DY109" s="964"/>
      <c r="DZ109" s="995"/>
    </row>
    <row r="110" spans="1:131" s="224" customFormat="1" ht="26.25" customHeight="1" x14ac:dyDescent="0.15">
      <c r="A110" s="866" t="s">
        <v>427</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521440</v>
      </c>
      <c r="AB110" s="957"/>
      <c r="AC110" s="957"/>
      <c r="AD110" s="957"/>
      <c r="AE110" s="958"/>
      <c r="AF110" s="959">
        <v>506765</v>
      </c>
      <c r="AG110" s="957"/>
      <c r="AH110" s="957"/>
      <c r="AI110" s="957"/>
      <c r="AJ110" s="958"/>
      <c r="AK110" s="959">
        <v>511010</v>
      </c>
      <c r="AL110" s="957"/>
      <c r="AM110" s="957"/>
      <c r="AN110" s="957"/>
      <c r="AO110" s="958"/>
      <c r="AP110" s="960">
        <v>16.7</v>
      </c>
      <c r="AQ110" s="961"/>
      <c r="AR110" s="961"/>
      <c r="AS110" s="961"/>
      <c r="AT110" s="962"/>
      <c r="AU110" s="996" t="s">
        <v>67</v>
      </c>
      <c r="AV110" s="997"/>
      <c r="AW110" s="997"/>
      <c r="AX110" s="997"/>
      <c r="AY110" s="997"/>
      <c r="AZ110" s="922" t="s">
        <v>428</v>
      </c>
      <c r="BA110" s="867"/>
      <c r="BB110" s="867"/>
      <c r="BC110" s="867"/>
      <c r="BD110" s="867"/>
      <c r="BE110" s="867"/>
      <c r="BF110" s="867"/>
      <c r="BG110" s="867"/>
      <c r="BH110" s="867"/>
      <c r="BI110" s="867"/>
      <c r="BJ110" s="867"/>
      <c r="BK110" s="867"/>
      <c r="BL110" s="867"/>
      <c r="BM110" s="867"/>
      <c r="BN110" s="867"/>
      <c r="BO110" s="867"/>
      <c r="BP110" s="868"/>
      <c r="BQ110" s="923">
        <v>4895747</v>
      </c>
      <c r="BR110" s="904"/>
      <c r="BS110" s="904"/>
      <c r="BT110" s="904"/>
      <c r="BU110" s="904"/>
      <c r="BV110" s="904">
        <v>4778962</v>
      </c>
      <c r="BW110" s="904"/>
      <c r="BX110" s="904"/>
      <c r="BY110" s="904"/>
      <c r="BZ110" s="904"/>
      <c r="CA110" s="904">
        <v>4554360</v>
      </c>
      <c r="CB110" s="904"/>
      <c r="CC110" s="904"/>
      <c r="CD110" s="904"/>
      <c r="CE110" s="904"/>
      <c r="CF110" s="928">
        <v>149</v>
      </c>
      <c r="CG110" s="929"/>
      <c r="CH110" s="929"/>
      <c r="CI110" s="929"/>
      <c r="CJ110" s="929"/>
      <c r="CK110" s="992" t="s">
        <v>429</v>
      </c>
      <c r="CL110" s="878"/>
      <c r="CM110" s="953" t="s">
        <v>430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133</v>
      </c>
      <c r="DH110" s="904"/>
      <c r="DI110" s="904"/>
      <c r="DJ110" s="904"/>
      <c r="DK110" s="904"/>
      <c r="DL110" s="904" t="s">
        <v>133</v>
      </c>
      <c r="DM110" s="904"/>
      <c r="DN110" s="904"/>
      <c r="DO110" s="904"/>
      <c r="DP110" s="904"/>
      <c r="DQ110" s="904" t="s">
        <v>133</v>
      </c>
      <c r="DR110" s="904"/>
      <c r="DS110" s="904"/>
      <c r="DT110" s="904"/>
      <c r="DU110" s="904"/>
      <c r="DV110" s="905" t="s">
        <v>133</v>
      </c>
      <c r="DW110" s="905"/>
      <c r="DX110" s="905"/>
      <c r="DY110" s="905"/>
      <c r="DZ110" s="906"/>
    </row>
    <row r="111" spans="1:131" s="224" customFormat="1" ht="26.25" customHeight="1" x14ac:dyDescent="0.15">
      <c r="A111" s="833" t="s">
        <v>431</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133</v>
      </c>
      <c r="AB111" s="985"/>
      <c r="AC111" s="985"/>
      <c r="AD111" s="985"/>
      <c r="AE111" s="986"/>
      <c r="AF111" s="987" t="s">
        <v>133</v>
      </c>
      <c r="AG111" s="985"/>
      <c r="AH111" s="985"/>
      <c r="AI111" s="985"/>
      <c r="AJ111" s="986"/>
      <c r="AK111" s="987" t="s">
        <v>133</v>
      </c>
      <c r="AL111" s="985"/>
      <c r="AM111" s="985"/>
      <c r="AN111" s="985"/>
      <c r="AO111" s="986"/>
      <c r="AP111" s="988" t="s">
        <v>432</v>
      </c>
      <c r="AQ111" s="989"/>
      <c r="AR111" s="989"/>
      <c r="AS111" s="989"/>
      <c r="AT111" s="990"/>
      <c r="AU111" s="998"/>
      <c r="AV111" s="999"/>
      <c r="AW111" s="999"/>
      <c r="AX111" s="999"/>
      <c r="AY111" s="999"/>
      <c r="AZ111" s="874" t="s">
        <v>433</v>
      </c>
      <c r="BA111" s="809"/>
      <c r="BB111" s="809"/>
      <c r="BC111" s="809"/>
      <c r="BD111" s="809"/>
      <c r="BE111" s="809"/>
      <c r="BF111" s="809"/>
      <c r="BG111" s="809"/>
      <c r="BH111" s="809"/>
      <c r="BI111" s="809"/>
      <c r="BJ111" s="809"/>
      <c r="BK111" s="809"/>
      <c r="BL111" s="809"/>
      <c r="BM111" s="809"/>
      <c r="BN111" s="809"/>
      <c r="BO111" s="809"/>
      <c r="BP111" s="810"/>
      <c r="BQ111" s="875" t="s">
        <v>407</v>
      </c>
      <c r="BR111" s="876"/>
      <c r="BS111" s="876"/>
      <c r="BT111" s="876"/>
      <c r="BU111" s="876"/>
      <c r="BV111" s="876" t="s">
        <v>133</v>
      </c>
      <c r="BW111" s="876"/>
      <c r="BX111" s="876"/>
      <c r="BY111" s="876"/>
      <c r="BZ111" s="876"/>
      <c r="CA111" s="876" t="s">
        <v>133</v>
      </c>
      <c r="CB111" s="876"/>
      <c r="CC111" s="876"/>
      <c r="CD111" s="876"/>
      <c r="CE111" s="876"/>
      <c r="CF111" s="937" t="s">
        <v>133</v>
      </c>
      <c r="CG111" s="938"/>
      <c r="CH111" s="938"/>
      <c r="CI111" s="938"/>
      <c r="CJ111" s="938"/>
      <c r="CK111" s="993"/>
      <c r="CL111" s="880"/>
      <c r="CM111" s="883" t="s">
        <v>434</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133</v>
      </c>
      <c r="DH111" s="876"/>
      <c r="DI111" s="876"/>
      <c r="DJ111" s="876"/>
      <c r="DK111" s="876"/>
      <c r="DL111" s="876" t="s">
        <v>407</v>
      </c>
      <c r="DM111" s="876"/>
      <c r="DN111" s="876"/>
      <c r="DO111" s="876"/>
      <c r="DP111" s="876"/>
      <c r="DQ111" s="876" t="s">
        <v>133</v>
      </c>
      <c r="DR111" s="876"/>
      <c r="DS111" s="876"/>
      <c r="DT111" s="876"/>
      <c r="DU111" s="876"/>
      <c r="DV111" s="853" t="s">
        <v>133</v>
      </c>
      <c r="DW111" s="853"/>
      <c r="DX111" s="853"/>
      <c r="DY111" s="853"/>
      <c r="DZ111" s="854"/>
    </row>
    <row r="112" spans="1:131" s="224" customFormat="1" ht="26.25" customHeight="1" x14ac:dyDescent="0.15">
      <c r="A112" s="978" t="s">
        <v>435</v>
      </c>
      <c r="B112" s="979"/>
      <c r="C112" s="809" t="s">
        <v>436</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133</v>
      </c>
      <c r="AB112" s="839"/>
      <c r="AC112" s="839"/>
      <c r="AD112" s="839"/>
      <c r="AE112" s="840"/>
      <c r="AF112" s="841" t="s">
        <v>133</v>
      </c>
      <c r="AG112" s="839"/>
      <c r="AH112" s="839"/>
      <c r="AI112" s="839"/>
      <c r="AJ112" s="840"/>
      <c r="AK112" s="841" t="s">
        <v>407</v>
      </c>
      <c r="AL112" s="839"/>
      <c r="AM112" s="839"/>
      <c r="AN112" s="839"/>
      <c r="AO112" s="840"/>
      <c r="AP112" s="886" t="s">
        <v>407</v>
      </c>
      <c r="AQ112" s="887"/>
      <c r="AR112" s="887"/>
      <c r="AS112" s="887"/>
      <c r="AT112" s="888"/>
      <c r="AU112" s="998"/>
      <c r="AV112" s="999"/>
      <c r="AW112" s="999"/>
      <c r="AX112" s="999"/>
      <c r="AY112" s="999"/>
      <c r="AZ112" s="874" t="s">
        <v>437</v>
      </c>
      <c r="BA112" s="809"/>
      <c r="BB112" s="809"/>
      <c r="BC112" s="809"/>
      <c r="BD112" s="809"/>
      <c r="BE112" s="809"/>
      <c r="BF112" s="809"/>
      <c r="BG112" s="809"/>
      <c r="BH112" s="809"/>
      <c r="BI112" s="809"/>
      <c r="BJ112" s="809"/>
      <c r="BK112" s="809"/>
      <c r="BL112" s="809"/>
      <c r="BM112" s="809"/>
      <c r="BN112" s="809"/>
      <c r="BO112" s="809"/>
      <c r="BP112" s="810"/>
      <c r="BQ112" s="875">
        <v>3315439</v>
      </c>
      <c r="BR112" s="876"/>
      <c r="BS112" s="876"/>
      <c r="BT112" s="876"/>
      <c r="BU112" s="876"/>
      <c r="BV112" s="876">
        <v>3101920</v>
      </c>
      <c r="BW112" s="876"/>
      <c r="BX112" s="876"/>
      <c r="BY112" s="876"/>
      <c r="BZ112" s="876"/>
      <c r="CA112" s="876">
        <v>2889999</v>
      </c>
      <c r="CB112" s="876"/>
      <c r="CC112" s="876"/>
      <c r="CD112" s="876"/>
      <c r="CE112" s="876"/>
      <c r="CF112" s="937">
        <v>94.6</v>
      </c>
      <c r="CG112" s="938"/>
      <c r="CH112" s="938"/>
      <c r="CI112" s="938"/>
      <c r="CJ112" s="938"/>
      <c r="CK112" s="993"/>
      <c r="CL112" s="880"/>
      <c r="CM112" s="883" t="s">
        <v>438</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133</v>
      </c>
      <c r="DH112" s="876"/>
      <c r="DI112" s="876"/>
      <c r="DJ112" s="876"/>
      <c r="DK112" s="876"/>
      <c r="DL112" s="876" t="s">
        <v>407</v>
      </c>
      <c r="DM112" s="876"/>
      <c r="DN112" s="876"/>
      <c r="DO112" s="876"/>
      <c r="DP112" s="876"/>
      <c r="DQ112" s="876" t="s">
        <v>133</v>
      </c>
      <c r="DR112" s="876"/>
      <c r="DS112" s="876"/>
      <c r="DT112" s="876"/>
      <c r="DU112" s="876"/>
      <c r="DV112" s="853" t="s">
        <v>133</v>
      </c>
      <c r="DW112" s="853"/>
      <c r="DX112" s="853"/>
      <c r="DY112" s="853"/>
      <c r="DZ112" s="854"/>
    </row>
    <row r="113" spans="1:130" s="224" customFormat="1" ht="26.25" customHeight="1" x14ac:dyDescent="0.15">
      <c r="A113" s="980"/>
      <c r="B113" s="981"/>
      <c r="C113" s="809" t="s">
        <v>439</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335164</v>
      </c>
      <c r="AB113" s="985"/>
      <c r="AC113" s="985"/>
      <c r="AD113" s="985"/>
      <c r="AE113" s="986"/>
      <c r="AF113" s="987">
        <v>315563</v>
      </c>
      <c r="AG113" s="985"/>
      <c r="AH113" s="985"/>
      <c r="AI113" s="985"/>
      <c r="AJ113" s="986"/>
      <c r="AK113" s="987">
        <v>317452</v>
      </c>
      <c r="AL113" s="985"/>
      <c r="AM113" s="985"/>
      <c r="AN113" s="985"/>
      <c r="AO113" s="986"/>
      <c r="AP113" s="988">
        <v>10.4</v>
      </c>
      <c r="AQ113" s="989"/>
      <c r="AR113" s="989"/>
      <c r="AS113" s="989"/>
      <c r="AT113" s="990"/>
      <c r="AU113" s="998"/>
      <c r="AV113" s="999"/>
      <c r="AW113" s="999"/>
      <c r="AX113" s="999"/>
      <c r="AY113" s="999"/>
      <c r="AZ113" s="874" t="s">
        <v>440</v>
      </c>
      <c r="BA113" s="809"/>
      <c r="BB113" s="809"/>
      <c r="BC113" s="809"/>
      <c r="BD113" s="809"/>
      <c r="BE113" s="809"/>
      <c r="BF113" s="809"/>
      <c r="BG113" s="809"/>
      <c r="BH113" s="809"/>
      <c r="BI113" s="809"/>
      <c r="BJ113" s="809"/>
      <c r="BK113" s="809"/>
      <c r="BL113" s="809"/>
      <c r="BM113" s="809"/>
      <c r="BN113" s="809"/>
      <c r="BO113" s="809"/>
      <c r="BP113" s="810"/>
      <c r="BQ113" s="875">
        <v>191595</v>
      </c>
      <c r="BR113" s="876"/>
      <c r="BS113" s="876"/>
      <c r="BT113" s="876"/>
      <c r="BU113" s="876"/>
      <c r="BV113" s="876">
        <v>177243</v>
      </c>
      <c r="BW113" s="876"/>
      <c r="BX113" s="876"/>
      <c r="BY113" s="876"/>
      <c r="BZ113" s="876"/>
      <c r="CA113" s="876">
        <v>169508</v>
      </c>
      <c r="CB113" s="876"/>
      <c r="CC113" s="876"/>
      <c r="CD113" s="876"/>
      <c r="CE113" s="876"/>
      <c r="CF113" s="937">
        <v>5.5</v>
      </c>
      <c r="CG113" s="938"/>
      <c r="CH113" s="938"/>
      <c r="CI113" s="938"/>
      <c r="CJ113" s="938"/>
      <c r="CK113" s="993"/>
      <c r="CL113" s="880"/>
      <c r="CM113" s="883" t="s">
        <v>441</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t="s">
        <v>432</v>
      </c>
      <c r="DH113" s="839"/>
      <c r="DI113" s="839"/>
      <c r="DJ113" s="839"/>
      <c r="DK113" s="840"/>
      <c r="DL113" s="841" t="s">
        <v>133</v>
      </c>
      <c r="DM113" s="839"/>
      <c r="DN113" s="839"/>
      <c r="DO113" s="839"/>
      <c r="DP113" s="840"/>
      <c r="DQ113" s="841" t="s">
        <v>133</v>
      </c>
      <c r="DR113" s="839"/>
      <c r="DS113" s="839"/>
      <c r="DT113" s="839"/>
      <c r="DU113" s="840"/>
      <c r="DV113" s="886" t="s">
        <v>432</v>
      </c>
      <c r="DW113" s="887"/>
      <c r="DX113" s="887"/>
      <c r="DY113" s="887"/>
      <c r="DZ113" s="888"/>
    </row>
    <row r="114" spans="1:130" s="224" customFormat="1" ht="26.25" customHeight="1" x14ac:dyDescent="0.15">
      <c r="A114" s="980"/>
      <c r="B114" s="981"/>
      <c r="C114" s="809" t="s">
        <v>442</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v>28839</v>
      </c>
      <c r="AB114" s="839"/>
      <c r="AC114" s="839"/>
      <c r="AD114" s="839"/>
      <c r="AE114" s="840"/>
      <c r="AF114" s="841">
        <v>26333</v>
      </c>
      <c r="AG114" s="839"/>
      <c r="AH114" s="839"/>
      <c r="AI114" s="839"/>
      <c r="AJ114" s="840"/>
      <c r="AK114" s="841">
        <v>27849</v>
      </c>
      <c r="AL114" s="839"/>
      <c r="AM114" s="839"/>
      <c r="AN114" s="839"/>
      <c r="AO114" s="840"/>
      <c r="AP114" s="886">
        <v>0.9</v>
      </c>
      <c r="AQ114" s="887"/>
      <c r="AR114" s="887"/>
      <c r="AS114" s="887"/>
      <c r="AT114" s="888"/>
      <c r="AU114" s="998"/>
      <c r="AV114" s="999"/>
      <c r="AW114" s="999"/>
      <c r="AX114" s="999"/>
      <c r="AY114" s="999"/>
      <c r="AZ114" s="874" t="s">
        <v>443</v>
      </c>
      <c r="BA114" s="809"/>
      <c r="BB114" s="809"/>
      <c r="BC114" s="809"/>
      <c r="BD114" s="809"/>
      <c r="BE114" s="809"/>
      <c r="BF114" s="809"/>
      <c r="BG114" s="809"/>
      <c r="BH114" s="809"/>
      <c r="BI114" s="809"/>
      <c r="BJ114" s="809"/>
      <c r="BK114" s="809"/>
      <c r="BL114" s="809"/>
      <c r="BM114" s="809"/>
      <c r="BN114" s="809"/>
      <c r="BO114" s="809"/>
      <c r="BP114" s="810"/>
      <c r="BQ114" s="875">
        <v>481815</v>
      </c>
      <c r="BR114" s="876"/>
      <c r="BS114" s="876"/>
      <c r="BT114" s="876"/>
      <c r="BU114" s="876"/>
      <c r="BV114" s="876">
        <v>337704</v>
      </c>
      <c r="BW114" s="876"/>
      <c r="BX114" s="876"/>
      <c r="BY114" s="876"/>
      <c r="BZ114" s="876"/>
      <c r="CA114" s="876">
        <v>274692</v>
      </c>
      <c r="CB114" s="876"/>
      <c r="CC114" s="876"/>
      <c r="CD114" s="876"/>
      <c r="CE114" s="876"/>
      <c r="CF114" s="937">
        <v>9</v>
      </c>
      <c r="CG114" s="938"/>
      <c r="CH114" s="938"/>
      <c r="CI114" s="938"/>
      <c r="CJ114" s="938"/>
      <c r="CK114" s="993"/>
      <c r="CL114" s="880"/>
      <c r="CM114" s="883" t="s">
        <v>444</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133</v>
      </c>
      <c r="DH114" s="839"/>
      <c r="DI114" s="839"/>
      <c r="DJ114" s="839"/>
      <c r="DK114" s="840"/>
      <c r="DL114" s="841" t="s">
        <v>407</v>
      </c>
      <c r="DM114" s="839"/>
      <c r="DN114" s="839"/>
      <c r="DO114" s="839"/>
      <c r="DP114" s="840"/>
      <c r="DQ114" s="841" t="s">
        <v>407</v>
      </c>
      <c r="DR114" s="839"/>
      <c r="DS114" s="839"/>
      <c r="DT114" s="839"/>
      <c r="DU114" s="840"/>
      <c r="DV114" s="886" t="s">
        <v>133</v>
      </c>
      <c r="DW114" s="887"/>
      <c r="DX114" s="887"/>
      <c r="DY114" s="887"/>
      <c r="DZ114" s="888"/>
    </row>
    <row r="115" spans="1:130" s="224" customFormat="1" ht="26.25" customHeight="1" x14ac:dyDescent="0.15">
      <c r="A115" s="980"/>
      <c r="B115" s="981"/>
      <c r="C115" s="809" t="s">
        <v>445</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v>25</v>
      </c>
      <c r="AB115" s="985"/>
      <c r="AC115" s="985"/>
      <c r="AD115" s="985"/>
      <c r="AE115" s="986"/>
      <c r="AF115" s="987" t="s">
        <v>133</v>
      </c>
      <c r="AG115" s="985"/>
      <c r="AH115" s="985"/>
      <c r="AI115" s="985"/>
      <c r="AJ115" s="986"/>
      <c r="AK115" s="987" t="s">
        <v>133</v>
      </c>
      <c r="AL115" s="985"/>
      <c r="AM115" s="985"/>
      <c r="AN115" s="985"/>
      <c r="AO115" s="986"/>
      <c r="AP115" s="988" t="s">
        <v>133</v>
      </c>
      <c r="AQ115" s="989"/>
      <c r="AR115" s="989"/>
      <c r="AS115" s="989"/>
      <c r="AT115" s="990"/>
      <c r="AU115" s="998"/>
      <c r="AV115" s="999"/>
      <c r="AW115" s="999"/>
      <c r="AX115" s="999"/>
      <c r="AY115" s="999"/>
      <c r="AZ115" s="874" t="s">
        <v>446</v>
      </c>
      <c r="BA115" s="809"/>
      <c r="BB115" s="809"/>
      <c r="BC115" s="809"/>
      <c r="BD115" s="809"/>
      <c r="BE115" s="809"/>
      <c r="BF115" s="809"/>
      <c r="BG115" s="809"/>
      <c r="BH115" s="809"/>
      <c r="BI115" s="809"/>
      <c r="BJ115" s="809"/>
      <c r="BK115" s="809"/>
      <c r="BL115" s="809"/>
      <c r="BM115" s="809"/>
      <c r="BN115" s="809"/>
      <c r="BO115" s="809"/>
      <c r="BP115" s="810"/>
      <c r="BQ115" s="875" t="s">
        <v>407</v>
      </c>
      <c r="BR115" s="876"/>
      <c r="BS115" s="876"/>
      <c r="BT115" s="876"/>
      <c r="BU115" s="876"/>
      <c r="BV115" s="876" t="s">
        <v>407</v>
      </c>
      <c r="BW115" s="876"/>
      <c r="BX115" s="876"/>
      <c r="BY115" s="876"/>
      <c r="BZ115" s="876"/>
      <c r="CA115" s="876" t="s">
        <v>133</v>
      </c>
      <c r="CB115" s="876"/>
      <c r="CC115" s="876"/>
      <c r="CD115" s="876"/>
      <c r="CE115" s="876"/>
      <c r="CF115" s="937" t="s">
        <v>133</v>
      </c>
      <c r="CG115" s="938"/>
      <c r="CH115" s="938"/>
      <c r="CI115" s="938"/>
      <c r="CJ115" s="938"/>
      <c r="CK115" s="993"/>
      <c r="CL115" s="880"/>
      <c r="CM115" s="874" t="s">
        <v>447</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133</v>
      </c>
      <c r="DH115" s="839"/>
      <c r="DI115" s="839"/>
      <c r="DJ115" s="839"/>
      <c r="DK115" s="840"/>
      <c r="DL115" s="841" t="s">
        <v>133</v>
      </c>
      <c r="DM115" s="839"/>
      <c r="DN115" s="839"/>
      <c r="DO115" s="839"/>
      <c r="DP115" s="840"/>
      <c r="DQ115" s="841" t="s">
        <v>133</v>
      </c>
      <c r="DR115" s="839"/>
      <c r="DS115" s="839"/>
      <c r="DT115" s="839"/>
      <c r="DU115" s="840"/>
      <c r="DV115" s="886" t="s">
        <v>133</v>
      </c>
      <c r="DW115" s="887"/>
      <c r="DX115" s="887"/>
      <c r="DY115" s="887"/>
      <c r="DZ115" s="888"/>
    </row>
    <row r="116" spans="1:130" s="224" customFormat="1" ht="26.25" customHeight="1" x14ac:dyDescent="0.15">
      <c r="A116" s="982"/>
      <c r="B116" s="983"/>
      <c r="C116" s="942" t="s">
        <v>448</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v>280</v>
      </c>
      <c r="AB116" s="839"/>
      <c r="AC116" s="839"/>
      <c r="AD116" s="839"/>
      <c r="AE116" s="840"/>
      <c r="AF116" s="841">
        <v>121</v>
      </c>
      <c r="AG116" s="839"/>
      <c r="AH116" s="839"/>
      <c r="AI116" s="839"/>
      <c r="AJ116" s="840"/>
      <c r="AK116" s="841">
        <v>115</v>
      </c>
      <c r="AL116" s="839"/>
      <c r="AM116" s="839"/>
      <c r="AN116" s="839"/>
      <c r="AO116" s="840"/>
      <c r="AP116" s="886">
        <v>0</v>
      </c>
      <c r="AQ116" s="887"/>
      <c r="AR116" s="887"/>
      <c r="AS116" s="887"/>
      <c r="AT116" s="888"/>
      <c r="AU116" s="998"/>
      <c r="AV116" s="999"/>
      <c r="AW116" s="999"/>
      <c r="AX116" s="999"/>
      <c r="AY116" s="999"/>
      <c r="AZ116" s="925" t="s">
        <v>449</v>
      </c>
      <c r="BA116" s="926"/>
      <c r="BB116" s="926"/>
      <c r="BC116" s="926"/>
      <c r="BD116" s="926"/>
      <c r="BE116" s="926"/>
      <c r="BF116" s="926"/>
      <c r="BG116" s="926"/>
      <c r="BH116" s="926"/>
      <c r="BI116" s="926"/>
      <c r="BJ116" s="926"/>
      <c r="BK116" s="926"/>
      <c r="BL116" s="926"/>
      <c r="BM116" s="926"/>
      <c r="BN116" s="926"/>
      <c r="BO116" s="926"/>
      <c r="BP116" s="927"/>
      <c r="BQ116" s="875" t="s">
        <v>407</v>
      </c>
      <c r="BR116" s="876"/>
      <c r="BS116" s="876"/>
      <c r="BT116" s="876"/>
      <c r="BU116" s="876"/>
      <c r="BV116" s="876" t="s">
        <v>133</v>
      </c>
      <c r="BW116" s="876"/>
      <c r="BX116" s="876"/>
      <c r="BY116" s="876"/>
      <c r="BZ116" s="876"/>
      <c r="CA116" s="876" t="s">
        <v>133</v>
      </c>
      <c r="CB116" s="876"/>
      <c r="CC116" s="876"/>
      <c r="CD116" s="876"/>
      <c r="CE116" s="876"/>
      <c r="CF116" s="937" t="s">
        <v>407</v>
      </c>
      <c r="CG116" s="938"/>
      <c r="CH116" s="938"/>
      <c r="CI116" s="938"/>
      <c r="CJ116" s="938"/>
      <c r="CK116" s="993"/>
      <c r="CL116" s="880"/>
      <c r="CM116" s="883" t="s">
        <v>450</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t="s">
        <v>133</v>
      </c>
      <c r="DH116" s="839"/>
      <c r="DI116" s="839"/>
      <c r="DJ116" s="839"/>
      <c r="DK116" s="840"/>
      <c r="DL116" s="841" t="s">
        <v>133</v>
      </c>
      <c r="DM116" s="839"/>
      <c r="DN116" s="839"/>
      <c r="DO116" s="839"/>
      <c r="DP116" s="840"/>
      <c r="DQ116" s="841" t="s">
        <v>133</v>
      </c>
      <c r="DR116" s="839"/>
      <c r="DS116" s="839"/>
      <c r="DT116" s="839"/>
      <c r="DU116" s="840"/>
      <c r="DV116" s="886" t="s">
        <v>133</v>
      </c>
      <c r="DW116" s="887"/>
      <c r="DX116" s="887"/>
      <c r="DY116" s="887"/>
      <c r="DZ116" s="888"/>
    </row>
    <row r="117" spans="1:130" s="224" customFormat="1" ht="26.25" customHeight="1" x14ac:dyDescent="0.15">
      <c r="A117" s="963" t="s">
        <v>185</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451</v>
      </c>
      <c r="Z117" s="965"/>
      <c r="AA117" s="970">
        <v>885748</v>
      </c>
      <c r="AB117" s="971"/>
      <c r="AC117" s="971"/>
      <c r="AD117" s="971"/>
      <c r="AE117" s="972"/>
      <c r="AF117" s="973">
        <v>848782</v>
      </c>
      <c r="AG117" s="971"/>
      <c r="AH117" s="971"/>
      <c r="AI117" s="971"/>
      <c r="AJ117" s="972"/>
      <c r="AK117" s="973">
        <v>856426</v>
      </c>
      <c r="AL117" s="971"/>
      <c r="AM117" s="971"/>
      <c r="AN117" s="971"/>
      <c r="AO117" s="972"/>
      <c r="AP117" s="974"/>
      <c r="AQ117" s="975"/>
      <c r="AR117" s="975"/>
      <c r="AS117" s="975"/>
      <c r="AT117" s="976"/>
      <c r="AU117" s="998"/>
      <c r="AV117" s="999"/>
      <c r="AW117" s="999"/>
      <c r="AX117" s="999"/>
      <c r="AY117" s="999"/>
      <c r="AZ117" s="925" t="s">
        <v>452</v>
      </c>
      <c r="BA117" s="926"/>
      <c r="BB117" s="926"/>
      <c r="BC117" s="926"/>
      <c r="BD117" s="926"/>
      <c r="BE117" s="926"/>
      <c r="BF117" s="926"/>
      <c r="BG117" s="926"/>
      <c r="BH117" s="926"/>
      <c r="BI117" s="926"/>
      <c r="BJ117" s="926"/>
      <c r="BK117" s="926"/>
      <c r="BL117" s="926"/>
      <c r="BM117" s="926"/>
      <c r="BN117" s="926"/>
      <c r="BO117" s="926"/>
      <c r="BP117" s="927"/>
      <c r="BQ117" s="875" t="s">
        <v>133</v>
      </c>
      <c r="BR117" s="876"/>
      <c r="BS117" s="876"/>
      <c r="BT117" s="876"/>
      <c r="BU117" s="876"/>
      <c r="BV117" s="876" t="s">
        <v>133</v>
      </c>
      <c r="BW117" s="876"/>
      <c r="BX117" s="876"/>
      <c r="BY117" s="876"/>
      <c r="BZ117" s="876"/>
      <c r="CA117" s="876" t="s">
        <v>407</v>
      </c>
      <c r="CB117" s="876"/>
      <c r="CC117" s="876"/>
      <c r="CD117" s="876"/>
      <c r="CE117" s="876"/>
      <c r="CF117" s="937" t="s">
        <v>407</v>
      </c>
      <c r="CG117" s="938"/>
      <c r="CH117" s="938"/>
      <c r="CI117" s="938"/>
      <c r="CJ117" s="938"/>
      <c r="CK117" s="993"/>
      <c r="CL117" s="880"/>
      <c r="CM117" s="883" t="s">
        <v>453</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432</v>
      </c>
      <c r="DH117" s="839"/>
      <c r="DI117" s="839"/>
      <c r="DJ117" s="839"/>
      <c r="DK117" s="840"/>
      <c r="DL117" s="841" t="s">
        <v>133</v>
      </c>
      <c r="DM117" s="839"/>
      <c r="DN117" s="839"/>
      <c r="DO117" s="839"/>
      <c r="DP117" s="840"/>
      <c r="DQ117" s="841" t="s">
        <v>133</v>
      </c>
      <c r="DR117" s="839"/>
      <c r="DS117" s="839"/>
      <c r="DT117" s="839"/>
      <c r="DU117" s="840"/>
      <c r="DV117" s="886" t="s">
        <v>432</v>
      </c>
      <c r="DW117" s="887"/>
      <c r="DX117" s="887"/>
      <c r="DY117" s="887"/>
      <c r="DZ117" s="888"/>
    </row>
    <row r="118" spans="1:130" s="224" customFormat="1" ht="26.25" customHeight="1" x14ac:dyDescent="0.15">
      <c r="A118" s="963" t="s">
        <v>426</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424</v>
      </c>
      <c r="AB118" s="964"/>
      <c r="AC118" s="964"/>
      <c r="AD118" s="964"/>
      <c r="AE118" s="965"/>
      <c r="AF118" s="966" t="s">
        <v>304</v>
      </c>
      <c r="AG118" s="964"/>
      <c r="AH118" s="964"/>
      <c r="AI118" s="964"/>
      <c r="AJ118" s="965"/>
      <c r="AK118" s="966" t="s">
        <v>303</v>
      </c>
      <c r="AL118" s="964"/>
      <c r="AM118" s="964"/>
      <c r="AN118" s="964"/>
      <c r="AO118" s="965"/>
      <c r="AP118" s="967" t="s">
        <v>425</v>
      </c>
      <c r="AQ118" s="968"/>
      <c r="AR118" s="968"/>
      <c r="AS118" s="968"/>
      <c r="AT118" s="969"/>
      <c r="AU118" s="998"/>
      <c r="AV118" s="999"/>
      <c r="AW118" s="999"/>
      <c r="AX118" s="999"/>
      <c r="AY118" s="999"/>
      <c r="AZ118" s="941" t="s">
        <v>454</v>
      </c>
      <c r="BA118" s="942"/>
      <c r="BB118" s="942"/>
      <c r="BC118" s="942"/>
      <c r="BD118" s="942"/>
      <c r="BE118" s="942"/>
      <c r="BF118" s="942"/>
      <c r="BG118" s="942"/>
      <c r="BH118" s="942"/>
      <c r="BI118" s="942"/>
      <c r="BJ118" s="942"/>
      <c r="BK118" s="942"/>
      <c r="BL118" s="942"/>
      <c r="BM118" s="942"/>
      <c r="BN118" s="942"/>
      <c r="BO118" s="942"/>
      <c r="BP118" s="943"/>
      <c r="BQ118" s="944" t="s">
        <v>133</v>
      </c>
      <c r="BR118" s="907"/>
      <c r="BS118" s="907"/>
      <c r="BT118" s="907"/>
      <c r="BU118" s="907"/>
      <c r="BV118" s="907" t="s">
        <v>133</v>
      </c>
      <c r="BW118" s="907"/>
      <c r="BX118" s="907"/>
      <c r="BY118" s="907"/>
      <c r="BZ118" s="907"/>
      <c r="CA118" s="907" t="s">
        <v>133</v>
      </c>
      <c r="CB118" s="907"/>
      <c r="CC118" s="907"/>
      <c r="CD118" s="907"/>
      <c r="CE118" s="907"/>
      <c r="CF118" s="937" t="s">
        <v>133</v>
      </c>
      <c r="CG118" s="938"/>
      <c r="CH118" s="938"/>
      <c r="CI118" s="938"/>
      <c r="CJ118" s="938"/>
      <c r="CK118" s="993"/>
      <c r="CL118" s="880"/>
      <c r="CM118" s="883" t="s">
        <v>455</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t="s">
        <v>133</v>
      </c>
      <c r="DH118" s="839"/>
      <c r="DI118" s="839"/>
      <c r="DJ118" s="839"/>
      <c r="DK118" s="840"/>
      <c r="DL118" s="841" t="s">
        <v>133</v>
      </c>
      <c r="DM118" s="839"/>
      <c r="DN118" s="839"/>
      <c r="DO118" s="839"/>
      <c r="DP118" s="840"/>
      <c r="DQ118" s="841" t="s">
        <v>133</v>
      </c>
      <c r="DR118" s="839"/>
      <c r="DS118" s="839"/>
      <c r="DT118" s="839"/>
      <c r="DU118" s="840"/>
      <c r="DV118" s="886" t="s">
        <v>133</v>
      </c>
      <c r="DW118" s="887"/>
      <c r="DX118" s="887"/>
      <c r="DY118" s="887"/>
      <c r="DZ118" s="888"/>
    </row>
    <row r="119" spans="1:130" s="224" customFormat="1" ht="26.25" customHeight="1" x14ac:dyDescent="0.15">
      <c r="A119" s="877" t="s">
        <v>429</v>
      </c>
      <c r="B119" s="878"/>
      <c r="C119" s="953" t="s">
        <v>430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133</v>
      </c>
      <c r="AB119" s="957"/>
      <c r="AC119" s="957"/>
      <c r="AD119" s="957"/>
      <c r="AE119" s="958"/>
      <c r="AF119" s="959" t="s">
        <v>133</v>
      </c>
      <c r="AG119" s="957"/>
      <c r="AH119" s="957"/>
      <c r="AI119" s="957"/>
      <c r="AJ119" s="958"/>
      <c r="AK119" s="959" t="s">
        <v>133</v>
      </c>
      <c r="AL119" s="957"/>
      <c r="AM119" s="957"/>
      <c r="AN119" s="957"/>
      <c r="AO119" s="958"/>
      <c r="AP119" s="960" t="s">
        <v>133</v>
      </c>
      <c r="AQ119" s="961"/>
      <c r="AR119" s="961"/>
      <c r="AS119" s="961"/>
      <c r="AT119" s="962"/>
      <c r="AU119" s="1000"/>
      <c r="AV119" s="1001"/>
      <c r="AW119" s="1001"/>
      <c r="AX119" s="1001"/>
      <c r="AY119" s="1001"/>
      <c r="AZ119" s="255" t="s">
        <v>185</v>
      </c>
      <c r="BA119" s="255"/>
      <c r="BB119" s="255"/>
      <c r="BC119" s="255"/>
      <c r="BD119" s="255"/>
      <c r="BE119" s="255"/>
      <c r="BF119" s="255"/>
      <c r="BG119" s="255"/>
      <c r="BH119" s="255"/>
      <c r="BI119" s="255"/>
      <c r="BJ119" s="255"/>
      <c r="BK119" s="255"/>
      <c r="BL119" s="255"/>
      <c r="BM119" s="255"/>
      <c r="BN119" s="255"/>
      <c r="BO119" s="939" t="s">
        <v>456</v>
      </c>
      <c r="BP119" s="940"/>
      <c r="BQ119" s="944">
        <v>8884596</v>
      </c>
      <c r="BR119" s="907"/>
      <c r="BS119" s="907"/>
      <c r="BT119" s="907"/>
      <c r="BU119" s="907"/>
      <c r="BV119" s="907">
        <v>8395829</v>
      </c>
      <c r="BW119" s="907"/>
      <c r="BX119" s="907"/>
      <c r="BY119" s="907"/>
      <c r="BZ119" s="907"/>
      <c r="CA119" s="907">
        <v>7888559</v>
      </c>
      <c r="CB119" s="907"/>
      <c r="CC119" s="907"/>
      <c r="CD119" s="907"/>
      <c r="CE119" s="907"/>
      <c r="CF119" s="805"/>
      <c r="CG119" s="806"/>
      <c r="CH119" s="806"/>
      <c r="CI119" s="806"/>
      <c r="CJ119" s="896"/>
      <c r="CK119" s="994"/>
      <c r="CL119" s="882"/>
      <c r="CM119" s="900" t="s">
        <v>457</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t="s">
        <v>133</v>
      </c>
      <c r="DH119" s="822"/>
      <c r="DI119" s="822"/>
      <c r="DJ119" s="822"/>
      <c r="DK119" s="823"/>
      <c r="DL119" s="824" t="s">
        <v>133</v>
      </c>
      <c r="DM119" s="822"/>
      <c r="DN119" s="822"/>
      <c r="DO119" s="822"/>
      <c r="DP119" s="823"/>
      <c r="DQ119" s="824" t="s">
        <v>133</v>
      </c>
      <c r="DR119" s="822"/>
      <c r="DS119" s="822"/>
      <c r="DT119" s="822"/>
      <c r="DU119" s="823"/>
      <c r="DV119" s="910" t="s">
        <v>133</v>
      </c>
      <c r="DW119" s="911"/>
      <c r="DX119" s="911"/>
      <c r="DY119" s="911"/>
      <c r="DZ119" s="912"/>
    </row>
    <row r="120" spans="1:130" s="224" customFormat="1" ht="26.25" customHeight="1" x14ac:dyDescent="0.15">
      <c r="A120" s="879"/>
      <c r="B120" s="880"/>
      <c r="C120" s="883" t="s">
        <v>434</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407</v>
      </c>
      <c r="AB120" s="839"/>
      <c r="AC120" s="839"/>
      <c r="AD120" s="839"/>
      <c r="AE120" s="840"/>
      <c r="AF120" s="841" t="s">
        <v>133</v>
      </c>
      <c r="AG120" s="839"/>
      <c r="AH120" s="839"/>
      <c r="AI120" s="839"/>
      <c r="AJ120" s="840"/>
      <c r="AK120" s="841" t="s">
        <v>133</v>
      </c>
      <c r="AL120" s="839"/>
      <c r="AM120" s="839"/>
      <c r="AN120" s="839"/>
      <c r="AO120" s="840"/>
      <c r="AP120" s="886" t="s">
        <v>133</v>
      </c>
      <c r="AQ120" s="887"/>
      <c r="AR120" s="887"/>
      <c r="AS120" s="887"/>
      <c r="AT120" s="888"/>
      <c r="AU120" s="945" t="s">
        <v>458</v>
      </c>
      <c r="AV120" s="946"/>
      <c r="AW120" s="946"/>
      <c r="AX120" s="946"/>
      <c r="AY120" s="947"/>
      <c r="AZ120" s="922" t="s">
        <v>459</v>
      </c>
      <c r="BA120" s="867"/>
      <c r="BB120" s="867"/>
      <c r="BC120" s="867"/>
      <c r="BD120" s="867"/>
      <c r="BE120" s="867"/>
      <c r="BF120" s="867"/>
      <c r="BG120" s="867"/>
      <c r="BH120" s="867"/>
      <c r="BI120" s="867"/>
      <c r="BJ120" s="867"/>
      <c r="BK120" s="867"/>
      <c r="BL120" s="867"/>
      <c r="BM120" s="867"/>
      <c r="BN120" s="867"/>
      <c r="BO120" s="867"/>
      <c r="BP120" s="868"/>
      <c r="BQ120" s="923">
        <v>2662902</v>
      </c>
      <c r="BR120" s="904"/>
      <c r="BS120" s="904"/>
      <c r="BT120" s="904"/>
      <c r="BU120" s="904"/>
      <c r="BV120" s="904">
        <v>2960504</v>
      </c>
      <c r="BW120" s="904"/>
      <c r="BX120" s="904"/>
      <c r="BY120" s="904"/>
      <c r="BZ120" s="904"/>
      <c r="CA120" s="904">
        <v>3038553</v>
      </c>
      <c r="CB120" s="904"/>
      <c r="CC120" s="904"/>
      <c r="CD120" s="904"/>
      <c r="CE120" s="904"/>
      <c r="CF120" s="928">
        <v>99.4</v>
      </c>
      <c r="CG120" s="929"/>
      <c r="CH120" s="929"/>
      <c r="CI120" s="929"/>
      <c r="CJ120" s="929"/>
      <c r="CK120" s="930" t="s">
        <v>460</v>
      </c>
      <c r="CL120" s="914"/>
      <c r="CM120" s="914"/>
      <c r="CN120" s="914"/>
      <c r="CO120" s="915"/>
      <c r="CP120" s="934" t="s">
        <v>401</v>
      </c>
      <c r="CQ120" s="935"/>
      <c r="CR120" s="935"/>
      <c r="CS120" s="935"/>
      <c r="CT120" s="935"/>
      <c r="CU120" s="935"/>
      <c r="CV120" s="935"/>
      <c r="CW120" s="935"/>
      <c r="CX120" s="935"/>
      <c r="CY120" s="935"/>
      <c r="CZ120" s="935"/>
      <c r="DA120" s="935"/>
      <c r="DB120" s="935"/>
      <c r="DC120" s="935"/>
      <c r="DD120" s="935"/>
      <c r="DE120" s="935"/>
      <c r="DF120" s="936"/>
      <c r="DG120" s="923">
        <v>2240867</v>
      </c>
      <c r="DH120" s="904"/>
      <c r="DI120" s="904"/>
      <c r="DJ120" s="904"/>
      <c r="DK120" s="904"/>
      <c r="DL120" s="904">
        <v>2097590</v>
      </c>
      <c r="DM120" s="904"/>
      <c r="DN120" s="904"/>
      <c r="DO120" s="904"/>
      <c r="DP120" s="904"/>
      <c r="DQ120" s="904">
        <v>1952974</v>
      </c>
      <c r="DR120" s="904"/>
      <c r="DS120" s="904"/>
      <c r="DT120" s="904"/>
      <c r="DU120" s="904"/>
      <c r="DV120" s="905">
        <v>63.9</v>
      </c>
      <c r="DW120" s="905"/>
      <c r="DX120" s="905"/>
      <c r="DY120" s="905"/>
      <c r="DZ120" s="906"/>
    </row>
    <row r="121" spans="1:130" s="224" customFormat="1" ht="26.25" customHeight="1" x14ac:dyDescent="0.15">
      <c r="A121" s="879"/>
      <c r="B121" s="880"/>
      <c r="C121" s="925" t="s">
        <v>461</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t="s">
        <v>133</v>
      </c>
      <c r="AB121" s="839"/>
      <c r="AC121" s="839"/>
      <c r="AD121" s="839"/>
      <c r="AE121" s="840"/>
      <c r="AF121" s="841" t="s">
        <v>133</v>
      </c>
      <c r="AG121" s="839"/>
      <c r="AH121" s="839"/>
      <c r="AI121" s="839"/>
      <c r="AJ121" s="840"/>
      <c r="AK121" s="841" t="s">
        <v>133</v>
      </c>
      <c r="AL121" s="839"/>
      <c r="AM121" s="839"/>
      <c r="AN121" s="839"/>
      <c r="AO121" s="840"/>
      <c r="AP121" s="886" t="s">
        <v>133</v>
      </c>
      <c r="AQ121" s="887"/>
      <c r="AR121" s="887"/>
      <c r="AS121" s="887"/>
      <c r="AT121" s="888"/>
      <c r="AU121" s="948"/>
      <c r="AV121" s="949"/>
      <c r="AW121" s="949"/>
      <c r="AX121" s="949"/>
      <c r="AY121" s="950"/>
      <c r="AZ121" s="874" t="s">
        <v>462</v>
      </c>
      <c r="BA121" s="809"/>
      <c r="BB121" s="809"/>
      <c r="BC121" s="809"/>
      <c r="BD121" s="809"/>
      <c r="BE121" s="809"/>
      <c r="BF121" s="809"/>
      <c r="BG121" s="809"/>
      <c r="BH121" s="809"/>
      <c r="BI121" s="809"/>
      <c r="BJ121" s="809"/>
      <c r="BK121" s="809"/>
      <c r="BL121" s="809"/>
      <c r="BM121" s="809"/>
      <c r="BN121" s="809"/>
      <c r="BO121" s="809"/>
      <c r="BP121" s="810"/>
      <c r="BQ121" s="875">
        <v>439026</v>
      </c>
      <c r="BR121" s="876"/>
      <c r="BS121" s="876"/>
      <c r="BT121" s="876"/>
      <c r="BU121" s="876"/>
      <c r="BV121" s="876">
        <v>366509</v>
      </c>
      <c r="BW121" s="876"/>
      <c r="BX121" s="876"/>
      <c r="BY121" s="876"/>
      <c r="BZ121" s="876"/>
      <c r="CA121" s="876">
        <v>286327</v>
      </c>
      <c r="CB121" s="876"/>
      <c r="CC121" s="876"/>
      <c r="CD121" s="876"/>
      <c r="CE121" s="876"/>
      <c r="CF121" s="937">
        <v>9.4</v>
      </c>
      <c r="CG121" s="938"/>
      <c r="CH121" s="938"/>
      <c r="CI121" s="938"/>
      <c r="CJ121" s="938"/>
      <c r="CK121" s="931"/>
      <c r="CL121" s="917"/>
      <c r="CM121" s="917"/>
      <c r="CN121" s="917"/>
      <c r="CO121" s="918"/>
      <c r="CP121" s="897" t="s">
        <v>403</v>
      </c>
      <c r="CQ121" s="898"/>
      <c r="CR121" s="898"/>
      <c r="CS121" s="898"/>
      <c r="CT121" s="898"/>
      <c r="CU121" s="898"/>
      <c r="CV121" s="898"/>
      <c r="CW121" s="898"/>
      <c r="CX121" s="898"/>
      <c r="CY121" s="898"/>
      <c r="CZ121" s="898"/>
      <c r="DA121" s="898"/>
      <c r="DB121" s="898"/>
      <c r="DC121" s="898"/>
      <c r="DD121" s="898"/>
      <c r="DE121" s="898"/>
      <c r="DF121" s="899"/>
      <c r="DG121" s="875">
        <v>1024514</v>
      </c>
      <c r="DH121" s="876"/>
      <c r="DI121" s="876"/>
      <c r="DJ121" s="876"/>
      <c r="DK121" s="876"/>
      <c r="DL121" s="876">
        <v>944281</v>
      </c>
      <c r="DM121" s="876"/>
      <c r="DN121" s="876"/>
      <c r="DO121" s="876"/>
      <c r="DP121" s="876"/>
      <c r="DQ121" s="876">
        <v>873036</v>
      </c>
      <c r="DR121" s="876"/>
      <c r="DS121" s="876"/>
      <c r="DT121" s="876"/>
      <c r="DU121" s="876"/>
      <c r="DV121" s="853">
        <v>28.6</v>
      </c>
      <c r="DW121" s="853"/>
      <c r="DX121" s="853"/>
      <c r="DY121" s="853"/>
      <c r="DZ121" s="854"/>
    </row>
    <row r="122" spans="1:130" s="224" customFormat="1" ht="26.25" customHeight="1" x14ac:dyDescent="0.15">
      <c r="A122" s="879"/>
      <c r="B122" s="880"/>
      <c r="C122" s="883" t="s">
        <v>444</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407</v>
      </c>
      <c r="AB122" s="839"/>
      <c r="AC122" s="839"/>
      <c r="AD122" s="839"/>
      <c r="AE122" s="840"/>
      <c r="AF122" s="841" t="s">
        <v>407</v>
      </c>
      <c r="AG122" s="839"/>
      <c r="AH122" s="839"/>
      <c r="AI122" s="839"/>
      <c r="AJ122" s="840"/>
      <c r="AK122" s="841" t="s">
        <v>133</v>
      </c>
      <c r="AL122" s="839"/>
      <c r="AM122" s="839"/>
      <c r="AN122" s="839"/>
      <c r="AO122" s="840"/>
      <c r="AP122" s="886" t="s">
        <v>133</v>
      </c>
      <c r="AQ122" s="887"/>
      <c r="AR122" s="887"/>
      <c r="AS122" s="887"/>
      <c r="AT122" s="888"/>
      <c r="AU122" s="948"/>
      <c r="AV122" s="949"/>
      <c r="AW122" s="949"/>
      <c r="AX122" s="949"/>
      <c r="AY122" s="950"/>
      <c r="AZ122" s="941" t="s">
        <v>463</v>
      </c>
      <c r="BA122" s="942"/>
      <c r="BB122" s="942"/>
      <c r="BC122" s="942"/>
      <c r="BD122" s="942"/>
      <c r="BE122" s="942"/>
      <c r="BF122" s="942"/>
      <c r="BG122" s="942"/>
      <c r="BH122" s="942"/>
      <c r="BI122" s="942"/>
      <c r="BJ122" s="942"/>
      <c r="BK122" s="942"/>
      <c r="BL122" s="942"/>
      <c r="BM122" s="942"/>
      <c r="BN122" s="942"/>
      <c r="BO122" s="942"/>
      <c r="BP122" s="943"/>
      <c r="BQ122" s="944">
        <v>5201859</v>
      </c>
      <c r="BR122" s="907"/>
      <c r="BS122" s="907"/>
      <c r="BT122" s="907"/>
      <c r="BU122" s="907"/>
      <c r="BV122" s="907">
        <v>5126089</v>
      </c>
      <c r="BW122" s="907"/>
      <c r="BX122" s="907"/>
      <c r="BY122" s="907"/>
      <c r="BZ122" s="907"/>
      <c r="CA122" s="907">
        <v>4883900</v>
      </c>
      <c r="CB122" s="907"/>
      <c r="CC122" s="907"/>
      <c r="CD122" s="907"/>
      <c r="CE122" s="907"/>
      <c r="CF122" s="908">
        <v>159.80000000000001</v>
      </c>
      <c r="CG122" s="909"/>
      <c r="CH122" s="909"/>
      <c r="CI122" s="909"/>
      <c r="CJ122" s="909"/>
      <c r="CK122" s="931"/>
      <c r="CL122" s="917"/>
      <c r="CM122" s="917"/>
      <c r="CN122" s="917"/>
      <c r="CO122" s="918"/>
      <c r="CP122" s="897" t="s">
        <v>464</v>
      </c>
      <c r="CQ122" s="898"/>
      <c r="CR122" s="898"/>
      <c r="CS122" s="898"/>
      <c r="CT122" s="898"/>
      <c r="CU122" s="898"/>
      <c r="CV122" s="898"/>
      <c r="CW122" s="898"/>
      <c r="CX122" s="898"/>
      <c r="CY122" s="898"/>
      <c r="CZ122" s="898"/>
      <c r="DA122" s="898"/>
      <c r="DB122" s="898"/>
      <c r="DC122" s="898"/>
      <c r="DD122" s="898"/>
      <c r="DE122" s="898"/>
      <c r="DF122" s="899"/>
      <c r="DG122" s="875" t="s">
        <v>133</v>
      </c>
      <c r="DH122" s="876"/>
      <c r="DI122" s="876"/>
      <c r="DJ122" s="876"/>
      <c r="DK122" s="876"/>
      <c r="DL122" s="876" t="s">
        <v>133</v>
      </c>
      <c r="DM122" s="876"/>
      <c r="DN122" s="876"/>
      <c r="DO122" s="876"/>
      <c r="DP122" s="876"/>
      <c r="DQ122" s="876">
        <v>63989</v>
      </c>
      <c r="DR122" s="876"/>
      <c r="DS122" s="876"/>
      <c r="DT122" s="876"/>
      <c r="DU122" s="876"/>
      <c r="DV122" s="853">
        <v>2.1</v>
      </c>
      <c r="DW122" s="853"/>
      <c r="DX122" s="853"/>
      <c r="DY122" s="853"/>
      <c r="DZ122" s="854"/>
    </row>
    <row r="123" spans="1:130" s="224" customFormat="1" ht="26.25" customHeight="1" x14ac:dyDescent="0.15">
      <c r="A123" s="879"/>
      <c r="B123" s="880"/>
      <c r="C123" s="883" t="s">
        <v>450</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t="s">
        <v>133</v>
      </c>
      <c r="AB123" s="839"/>
      <c r="AC123" s="839"/>
      <c r="AD123" s="839"/>
      <c r="AE123" s="840"/>
      <c r="AF123" s="841" t="s">
        <v>432</v>
      </c>
      <c r="AG123" s="839"/>
      <c r="AH123" s="839"/>
      <c r="AI123" s="839"/>
      <c r="AJ123" s="840"/>
      <c r="AK123" s="841" t="s">
        <v>133</v>
      </c>
      <c r="AL123" s="839"/>
      <c r="AM123" s="839"/>
      <c r="AN123" s="839"/>
      <c r="AO123" s="840"/>
      <c r="AP123" s="886" t="s">
        <v>432</v>
      </c>
      <c r="AQ123" s="887"/>
      <c r="AR123" s="887"/>
      <c r="AS123" s="887"/>
      <c r="AT123" s="888"/>
      <c r="AU123" s="951"/>
      <c r="AV123" s="952"/>
      <c r="AW123" s="952"/>
      <c r="AX123" s="952"/>
      <c r="AY123" s="952"/>
      <c r="AZ123" s="255" t="s">
        <v>185</v>
      </c>
      <c r="BA123" s="255"/>
      <c r="BB123" s="255"/>
      <c r="BC123" s="255"/>
      <c r="BD123" s="255"/>
      <c r="BE123" s="255"/>
      <c r="BF123" s="255"/>
      <c r="BG123" s="255"/>
      <c r="BH123" s="255"/>
      <c r="BI123" s="255"/>
      <c r="BJ123" s="255"/>
      <c r="BK123" s="255"/>
      <c r="BL123" s="255"/>
      <c r="BM123" s="255"/>
      <c r="BN123" s="255"/>
      <c r="BO123" s="939" t="s">
        <v>465</v>
      </c>
      <c r="BP123" s="940"/>
      <c r="BQ123" s="894">
        <v>8303787</v>
      </c>
      <c r="BR123" s="895"/>
      <c r="BS123" s="895"/>
      <c r="BT123" s="895"/>
      <c r="BU123" s="895"/>
      <c r="BV123" s="895">
        <v>8453102</v>
      </c>
      <c r="BW123" s="895"/>
      <c r="BX123" s="895"/>
      <c r="BY123" s="895"/>
      <c r="BZ123" s="895"/>
      <c r="CA123" s="895">
        <v>8208780</v>
      </c>
      <c r="CB123" s="895"/>
      <c r="CC123" s="895"/>
      <c r="CD123" s="895"/>
      <c r="CE123" s="895"/>
      <c r="CF123" s="805"/>
      <c r="CG123" s="806"/>
      <c r="CH123" s="806"/>
      <c r="CI123" s="806"/>
      <c r="CJ123" s="896"/>
      <c r="CK123" s="931"/>
      <c r="CL123" s="917"/>
      <c r="CM123" s="917"/>
      <c r="CN123" s="917"/>
      <c r="CO123" s="918"/>
      <c r="CP123" s="897" t="s">
        <v>466</v>
      </c>
      <c r="CQ123" s="898"/>
      <c r="CR123" s="898"/>
      <c r="CS123" s="898"/>
      <c r="CT123" s="898"/>
      <c r="CU123" s="898"/>
      <c r="CV123" s="898"/>
      <c r="CW123" s="898"/>
      <c r="CX123" s="898"/>
      <c r="CY123" s="898"/>
      <c r="CZ123" s="898"/>
      <c r="DA123" s="898"/>
      <c r="DB123" s="898"/>
      <c r="DC123" s="898"/>
      <c r="DD123" s="898"/>
      <c r="DE123" s="898"/>
      <c r="DF123" s="899"/>
      <c r="DG123" s="838" t="s">
        <v>133</v>
      </c>
      <c r="DH123" s="839"/>
      <c r="DI123" s="839"/>
      <c r="DJ123" s="839"/>
      <c r="DK123" s="840"/>
      <c r="DL123" s="841" t="s">
        <v>133</v>
      </c>
      <c r="DM123" s="839"/>
      <c r="DN123" s="839"/>
      <c r="DO123" s="839"/>
      <c r="DP123" s="840"/>
      <c r="DQ123" s="841" t="s">
        <v>133</v>
      </c>
      <c r="DR123" s="839"/>
      <c r="DS123" s="839"/>
      <c r="DT123" s="839"/>
      <c r="DU123" s="840"/>
      <c r="DV123" s="886" t="s">
        <v>407</v>
      </c>
      <c r="DW123" s="887"/>
      <c r="DX123" s="887"/>
      <c r="DY123" s="887"/>
      <c r="DZ123" s="888"/>
    </row>
    <row r="124" spans="1:130" s="224" customFormat="1" ht="26.25" customHeight="1" thickBot="1" x14ac:dyDescent="0.2">
      <c r="A124" s="879"/>
      <c r="B124" s="880"/>
      <c r="C124" s="883" t="s">
        <v>453</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133</v>
      </c>
      <c r="AB124" s="839"/>
      <c r="AC124" s="839"/>
      <c r="AD124" s="839"/>
      <c r="AE124" s="840"/>
      <c r="AF124" s="841" t="s">
        <v>133</v>
      </c>
      <c r="AG124" s="839"/>
      <c r="AH124" s="839"/>
      <c r="AI124" s="839"/>
      <c r="AJ124" s="840"/>
      <c r="AK124" s="841" t="s">
        <v>133</v>
      </c>
      <c r="AL124" s="839"/>
      <c r="AM124" s="839"/>
      <c r="AN124" s="839"/>
      <c r="AO124" s="840"/>
      <c r="AP124" s="886" t="s">
        <v>133</v>
      </c>
      <c r="AQ124" s="887"/>
      <c r="AR124" s="887"/>
      <c r="AS124" s="887"/>
      <c r="AT124" s="888"/>
      <c r="AU124" s="889" t="s">
        <v>467</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v>19.3</v>
      </c>
      <c r="BR124" s="893"/>
      <c r="BS124" s="893"/>
      <c r="BT124" s="893"/>
      <c r="BU124" s="893"/>
      <c r="BV124" s="893" t="s">
        <v>133</v>
      </c>
      <c r="BW124" s="893"/>
      <c r="BX124" s="893"/>
      <c r="BY124" s="893"/>
      <c r="BZ124" s="893"/>
      <c r="CA124" s="893" t="s">
        <v>133</v>
      </c>
      <c r="CB124" s="893"/>
      <c r="CC124" s="893"/>
      <c r="CD124" s="893"/>
      <c r="CE124" s="893"/>
      <c r="CF124" s="783"/>
      <c r="CG124" s="784"/>
      <c r="CH124" s="784"/>
      <c r="CI124" s="784"/>
      <c r="CJ124" s="924"/>
      <c r="CK124" s="932"/>
      <c r="CL124" s="932"/>
      <c r="CM124" s="932"/>
      <c r="CN124" s="932"/>
      <c r="CO124" s="933"/>
      <c r="CP124" s="897" t="s">
        <v>468</v>
      </c>
      <c r="CQ124" s="898"/>
      <c r="CR124" s="898"/>
      <c r="CS124" s="898"/>
      <c r="CT124" s="898"/>
      <c r="CU124" s="898"/>
      <c r="CV124" s="898"/>
      <c r="CW124" s="898"/>
      <c r="CX124" s="898"/>
      <c r="CY124" s="898"/>
      <c r="CZ124" s="898"/>
      <c r="DA124" s="898"/>
      <c r="DB124" s="898"/>
      <c r="DC124" s="898"/>
      <c r="DD124" s="898"/>
      <c r="DE124" s="898"/>
      <c r="DF124" s="899"/>
      <c r="DG124" s="821">
        <v>50058</v>
      </c>
      <c r="DH124" s="822"/>
      <c r="DI124" s="822"/>
      <c r="DJ124" s="822"/>
      <c r="DK124" s="823"/>
      <c r="DL124" s="824">
        <v>60049</v>
      </c>
      <c r="DM124" s="822"/>
      <c r="DN124" s="822"/>
      <c r="DO124" s="822"/>
      <c r="DP124" s="823"/>
      <c r="DQ124" s="824" t="s">
        <v>133</v>
      </c>
      <c r="DR124" s="822"/>
      <c r="DS124" s="822"/>
      <c r="DT124" s="822"/>
      <c r="DU124" s="823"/>
      <c r="DV124" s="910" t="s">
        <v>407</v>
      </c>
      <c r="DW124" s="911"/>
      <c r="DX124" s="911"/>
      <c r="DY124" s="911"/>
      <c r="DZ124" s="912"/>
    </row>
    <row r="125" spans="1:130" s="224" customFormat="1" ht="26.25" customHeight="1" x14ac:dyDescent="0.15">
      <c r="A125" s="879"/>
      <c r="B125" s="880"/>
      <c r="C125" s="883" t="s">
        <v>455</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133</v>
      </c>
      <c r="AB125" s="839"/>
      <c r="AC125" s="839"/>
      <c r="AD125" s="839"/>
      <c r="AE125" s="840"/>
      <c r="AF125" s="841" t="s">
        <v>133</v>
      </c>
      <c r="AG125" s="839"/>
      <c r="AH125" s="839"/>
      <c r="AI125" s="839"/>
      <c r="AJ125" s="840"/>
      <c r="AK125" s="841" t="s">
        <v>133</v>
      </c>
      <c r="AL125" s="839"/>
      <c r="AM125" s="839"/>
      <c r="AN125" s="839"/>
      <c r="AO125" s="840"/>
      <c r="AP125" s="886" t="s">
        <v>133</v>
      </c>
      <c r="AQ125" s="887"/>
      <c r="AR125" s="887"/>
      <c r="AS125" s="887"/>
      <c r="AT125" s="888"/>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3" t="s">
        <v>469</v>
      </c>
      <c r="CL125" s="914"/>
      <c r="CM125" s="914"/>
      <c r="CN125" s="914"/>
      <c r="CO125" s="915"/>
      <c r="CP125" s="922" t="s">
        <v>470</v>
      </c>
      <c r="CQ125" s="867"/>
      <c r="CR125" s="867"/>
      <c r="CS125" s="867"/>
      <c r="CT125" s="867"/>
      <c r="CU125" s="867"/>
      <c r="CV125" s="867"/>
      <c r="CW125" s="867"/>
      <c r="CX125" s="867"/>
      <c r="CY125" s="867"/>
      <c r="CZ125" s="867"/>
      <c r="DA125" s="867"/>
      <c r="DB125" s="867"/>
      <c r="DC125" s="867"/>
      <c r="DD125" s="867"/>
      <c r="DE125" s="867"/>
      <c r="DF125" s="868"/>
      <c r="DG125" s="923" t="s">
        <v>133</v>
      </c>
      <c r="DH125" s="904"/>
      <c r="DI125" s="904"/>
      <c r="DJ125" s="904"/>
      <c r="DK125" s="904"/>
      <c r="DL125" s="904" t="s">
        <v>133</v>
      </c>
      <c r="DM125" s="904"/>
      <c r="DN125" s="904"/>
      <c r="DO125" s="904"/>
      <c r="DP125" s="904"/>
      <c r="DQ125" s="904" t="s">
        <v>133</v>
      </c>
      <c r="DR125" s="904"/>
      <c r="DS125" s="904"/>
      <c r="DT125" s="904"/>
      <c r="DU125" s="904"/>
      <c r="DV125" s="905" t="s">
        <v>133</v>
      </c>
      <c r="DW125" s="905"/>
      <c r="DX125" s="905"/>
      <c r="DY125" s="905"/>
      <c r="DZ125" s="906"/>
    </row>
    <row r="126" spans="1:130" s="224" customFormat="1" ht="26.25" customHeight="1" thickBot="1" x14ac:dyDescent="0.2">
      <c r="A126" s="879"/>
      <c r="B126" s="880"/>
      <c r="C126" s="883" t="s">
        <v>457</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t="s">
        <v>407</v>
      </c>
      <c r="AB126" s="839"/>
      <c r="AC126" s="839"/>
      <c r="AD126" s="839"/>
      <c r="AE126" s="840"/>
      <c r="AF126" s="841" t="s">
        <v>133</v>
      </c>
      <c r="AG126" s="839"/>
      <c r="AH126" s="839"/>
      <c r="AI126" s="839"/>
      <c r="AJ126" s="840"/>
      <c r="AK126" s="841" t="s">
        <v>133</v>
      </c>
      <c r="AL126" s="839"/>
      <c r="AM126" s="839"/>
      <c r="AN126" s="839"/>
      <c r="AO126" s="840"/>
      <c r="AP126" s="886" t="s">
        <v>133</v>
      </c>
      <c r="AQ126" s="887"/>
      <c r="AR126" s="887"/>
      <c r="AS126" s="887"/>
      <c r="AT126" s="888"/>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6"/>
      <c r="CL126" s="917"/>
      <c r="CM126" s="917"/>
      <c r="CN126" s="917"/>
      <c r="CO126" s="918"/>
      <c r="CP126" s="874" t="s">
        <v>471</v>
      </c>
      <c r="CQ126" s="809"/>
      <c r="CR126" s="809"/>
      <c r="CS126" s="809"/>
      <c r="CT126" s="809"/>
      <c r="CU126" s="809"/>
      <c r="CV126" s="809"/>
      <c r="CW126" s="809"/>
      <c r="CX126" s="809"/>
      <c r="CY126" s="809"/>
      <c r="CZ126" s="809"/>
      <c r="DA126" s="809"/>
      <c r="DB126" s="809"/>
      <c r="DC126" s="809"/>
      <c r="DD126" s="809"/>
      <c r="DE126" s="809"/>
      <c r="DF126" s="810"/>
      <c r="DG126" s="875" t="s">
        <v>133</v>
      </c>
      <c r="DH126" s="876"/>
      <c r="DI126" s="876"/>
      <c r="DJ126" s="876"/>
      <c r="DK126" s="876"/>
      <c r="DL126" s="876" t="s">
        <v>133</v>
      </c>
      <c r="DM126" s="876"/>
      <c r="DN126" s="876"/>
      <c r="DO126" s="876"/>
      <c r="DP126" s="876"/>
      <c r="DQ126" s="876" t="s">
        <v>133</v>
      </c>
      <c r="DR126" s="876"/>
      <c r="DS126" s="876"/>
      <c r="DT126" s="876"/>
      <c r="DU126" s="876"/>
      <c r="DV126" s="853" t="s">
        <v>133</v>
      </c>
      <c r="DW126" s="853"/>
      <c r="DX126" s="853"/>
      <c r="DY126" s="853"/>
      <c r="DZ126" s="854"/>
    </row>
    <row r="127" spans="1:130" s="224" customFormat="1" ht="26.25" customHeight="1" x14ac:dyDescent="0.15">
      <c r="A127" s="881"/>
      <c r="B127" s="882"/>
      <c r="C127" s="900" t="s">
        <v>472</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v>25</v>
      </c>
      <c r="AB127" s="839"/>
      <c r="AC127" s="839"/>
      <c r="AD127" s="839"/>
      <c r="AE127" s="840"/>
      <c r="AF127" s="841" t="s">
        <v>133</v>
      </c>
      <c r="AG127" s="839"/>
      <c r="AH127" s="839"/>
      <c r="AI127" s="839"/>
      <c r="AJ127" s="840"/>
      <c r="AK127" s="841" t="s">
        <v>133</v>
      </c>
      <c r="AL127" s="839"/>
      <c r="AM127" s="839"/>
      <c r="AN127" s="839"/>
      <c r="AO127" s="840"/>
      <c r="AP127" s="886" t="s">
        <v>133</v>
      </c>
      <c r="AQ127" s="887"/>
      <c r="AR127" s="887"/>
      <c r="AS127" s="887"/>
      <c r="AT127" s="888"/>
      <c r="AU127" s="260"/>
      <c r="AV127" s="260"/>
      <c r="AW127" s="260"/>
      <c r="AX127" s="903" t="s">
        <v>473</v>
      </c>
      <c r="AY127" s="871"/>
      <c r="AZ127" s="871"/>
      <c r="BA127" s="871"/>
      <c r="BB127" s="871"/>
      <c r="BC127" s="871"/>
      <c r="BD127" s="871"/>
      <c r="BE127" s="872"/>
      <c r="BF127" s="870" t="s">
        <v>474</v>
      </c>
      <c r="BG127" s="871"/>
      <c r="BH127" s="871"/>
      <c r="BI127" s="871"/>
      <c r="BJ127" s="871"/>
      <c r="BK127" s="871"/>
      <c r="BL127" s="872"/>
      <c r="BM127" s="870" t="s">
        <v>475</v>
      </c>
      <c r="BN127" s="871"/>
      <c r="BO127" s="871"/>
      <c r="BP127" s="871"/>
      <c r="BQ127" s="871"/>
      <c r="BR127" s="871"/>
      <c r="BS127" s="872"/>
      <c r="BT127" s="870" t="s">
        <v>476</v>
      </c>
      <c r="BU127" s="871"/>
      <c r="BV127" s="871"/>
      <c r="BW127" s="871"/>
      <c r="BX127" s="871"/>
      <c r="BY127" s="871"/>
      <c r="BZ127" s="873"/>
      <c r="CA127" s="260"/>
      <c r="CB127" s="260"/>
      <c r="CC127" s="260"/>
      <c r="CD127" s="261"/>
      <c r="CE127" s="261"/>
      <c r="CF127" s="261"/>
      <c r="CG127" s="258"/>
      <c r="CH127" s="258"/>
      <c r="CI127" s="258"/>
      <c r="CJ127" s="259"/>
      <c r="CK127" s="916"/>
      <c r="CL127" s="917"/>
      <c r="CM127" s="917"/>
      <c r="CN127" s="917"/>
      <c r="CO127" s="918"/>
      <c r="CP127" s="874" t="s">
        <v>477</v>
      </c>
      <c r="CQ127" s="809"/>
      <c r="CR127" s="809"/>
      <c r="CS127" s="809"/>
      <c r="CT127" s="809"/>
      <c r="CU127" s="809"/>
      <c r="CV127" s="809"/>
      <c r="CW127" s="809"/>
      <c r="CX127" s="809"/>
      <c r="CY127" s="809"/>
      <c r="CZ127" s="809"/>
      <c r="DA127" s="809"/>
      <c r="DB127" s="809"/>
      <c r="DC127" s="809"/>
      <c r="DD127" s="809"/>
      <c r="DE127" s="809"/>
      <c r="DF127" s="810"/>
      <c r="DG127" s="875" t="s">
        <v>432</v>
      </c>
      <c r="DH127" s="876"/>
      <c r="DI127" s="876"/>
      <c r="DJ127" s="876"/>
      <c r="DK127" s="876"/>
      <c r="DL127" s="876" t="s">
        <v>133</v>
      </c>
      <c r="DM127" s="876"/>
      <c r="DN127" s="876"/>
      <c r="DO127" s="876"/>
      <c r="DP127" s="876"/>
      <c r="DQ127" s="876" t="s">
        <v>133</v>
      </c>
      <c r="DR127" s="876"/>
      <c r="DS127" s="876"/>
      <c r="DT127" s="876"/>
      <c r="DU127" s="876"/>
      <c r="DV127" s="853" t="s">
        <v>133</v>
      </c>
      <c r="DW127" s="853"/>
      <c r="DX127" s="853"/>
      <c r="DY127" s="853"/>
      <c r="DZ127" s="854"/>
    </row>
    <row r="128" spans="1:130" s="224" customFormat="1" ht="26.25" customHeight="1" thickBot="1" x14ac:dyDescent="0.2">
      <c r="A128" s="855" t="s">
        <v>478</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479</v>
      </c>
      <c r="X128" s="857"/>
      <c r="Y128" s="857"/>
      <c r="Z128" s="858"/>
      <c r="AA128" s="859">
        <v>30265</v>
      </c>
      <c r="AB128" s="860"/>
      <c r="AC128" s="860"/>
      <c r="AD128" s="860"/>
      <c r="AE128" s="861"/>
      <c r="AF128" s="862">
        <v>28025</v>
      </c>
      <c r="AG128" s="860"/>
      <c r="AH128" s="860"/>
      <c r="AI128" s="860"/>
      <c r="AJ128" s="861"/>
      <c r="AK128" s="862">
        <v>25195</v>
      </c>
      <c r="AL128" s="860"/>
      <c r="AM128" s="860"/>
      <c r="AN128" s="860"/>
      <c r="AO128" s="861"/>
      <c r="AP128" s="863"/>
      <c r="AQ128" s="864"/>
      <c r="AR128" s="864"/>
      <c r="AS128" s="864"/>
      <c r="AT128" s="865"/>
      <c r="AU128" s="260"/>
      <c r="AV128" s="260"/>
      <c r="AW128" s="260"/>
      <c r="AX128" s="866" t="s">
        <v>480</v>
      </c>
      <c r="AY128" s="867"/>
      <c r="AZ128" s="867"/>
      <c r="BA128" s="867"/>
      <c r="BB128" s="867"/>
      <c r="BC128" s="867"/>
      <c r="BD128" s="867"/>
      <c r="BE128" s="868"/>
      <c r="BF128" s="845" t="s">
        <v>133</v>
      </c>
      <c r="BG128" s="846"/>
      <c r="BH128" s="846"/>
      <c r="BI128" s="846"/>
      <c r="BJ128" s="846"/>
      <c r="BK128" s="846"/>
      <c r="BL128" s="869"/>
      <c r="BM128" s="845">
        <v>15</v>
      </c>
      <c r="BN128" s="846"/>
      <c r="BO128" s="846"/>
      <c r="BP128" s="846"/>
      <c r="BQ128" s="846"/>
      <c r="BR128" s="846"/>
      <c r="BS128" s="869"/>
      <c r="BT128" s="845">
        <v>20</v>
      </c>
      <c r="BU128" s="846"/>
      <c r="BV128" s="846"/>
      <c r="BW128" s="846"/>
      <c r="BX128" s="846"/>
      <c r="BY128" s="846"/>
      <c r="BZ128" s="847"/>
      <c r="CA128" s="261"/>
      <c r="CB128" s="261"/>
      <c r="CC128" s="261"/>
      <c r="CD128" s="261"/>
      <c r="CE128" s="261"/>
      <c r="CF128" s="261"/>
      <c r="CG128" s="258"/>
      <c r="CH128" s="258"/>
      <c r="CI128" s="258"/>
      <c r="CJ128" s="259"/>
      <c r="CK128" s="919"/>
      <c r="CL128" s="920"/>
      <c r="CM128" s="920"/>
      <c r="CN128" s="920"/>
      <c r="CO128" s="921"/>
      <c r="CP128" s="848" t="s">
        <v>481</v>
      </c>
      <c r="CQ128" s="787"/>
      <c r="CR128" s="787"/>
      <c r="CS128" s="787"/>
      <c r="CT128" s="787"/>
      <c r="CU128" s="787"/>
      <c r="CV128" s="787"/>
      <c r="CW128" s="787"/>
      <c r="CX128" s="787"/>
      <c r="CY128" s="787"/>
      <c r="CZ128" s="787"/>
      <c r="DA128" s="787"/>
      <c r="DB128" s="787"/>
      <c r="DC128" s="787"/>
      <c r="DD128" s="787"/>
      <c r="DE128" s="787"/>
      <c r="DF128" s="788"/>
      <c r="DG128" s="849" t="s">
        <v>133</v>
      </c>
      <c r="DH128" s="850"/>
      <c r="DI128" s="850"/>
      <c r="DJ128" s="850"/>
      <c r="DK128" s="850"/>
      <c r="DL128" s="850" t="s">
        <v>133</v>
      </c>
      <c r="DM128" s="850"/>
      <c r="DN128" s="850"/>
      <c r="DO128" s="850"/>
      <c r="DP128" s="850"/>
      <c r="DQ128" s="850" t="s">
        <v>407</v>
      </c>
      <c r="DR128" s="850"/>
      <c r="DS128" s="850"/>
      <c r="DT128" s="850"/>
      <c r="DU128" s="850"/>
      <c r="DV128" s="851" t="s">
        <v>133</v>
      </c>
      <c r="DW128" s="851"/>
      <c r="DX128" s="851"/>
      <c r="DY128" s="851"/>
      <c r="DZ128" s="852"/>
    </row>
    <row r="129" spans="1:131" s="224" customFormat="1" ht="26.25" customHeight="1" x14ac:dyDescent="0.15">
      <c r="A129" s="833" t="s">
        <v>102</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482</v>
      </c>
      <c r="X129" s="836"/>
      <c r="Y129" s="836"/>
      <c r="Z129" s="837"/>
      <c r="AA129" s="838">
        <v>3531441</v>
      </c>
      <c r="AB129" s="839"/>
      <c r="AC129" s="839"/>
      <c r="AD129" s="839"/>
      <c r="AE129" s="840"/>
      <c r="AF129" s="841">
        <v>3556984</v>
      </c>
      <c r="AG129" s="839"/>
      <c r="AH129" s="839"/>
      <c r="AI129" s="839"/>
      <c r="AJ129" s="840"/>
      <c r="AK129" s="841">
        <v>3588332</v>
      </c>
      <c r="AL129" s="839"/>
      <c r="AM129" s="839"/>
      <c r="AN129" s="839"/>
      <c r="AO129" s="840"/>
      <c r="AP129" s="842"/>
      <c r="AQ129" s="843"/>
      <c r="AR129" s="843"/>
      <c r="AS129" s="843"/>
      <c r="AT129" s="844"/>
      <c r="AU129" s="262"/>
      <c r="AV129" s="262"/>
      <c r="AW129" s="262"/>
      <c r="AX129" s="808" t="s">
        <v>483</v>
      </c>
      <c r="AY129" s="809"/>
      <c r="AZ129" s="809"/>
      <c r="BA129" s="809"/>
      <c r="BB129" s="809"/>
      <c r="BC129" s="809"/>
      <c r="BD129" s="809"/>
      <c r="BE129" s="810"/>
      <c r="BF129" s="828" t="s">
        <v>133</v>
      </c>
      <c r="BG129" s="829"/>
      <c r="BH129" s="829"/>
      <c r="BI129" s="829"/>
      <c r="BJ129" s="829"/>
      <c r="BK129" s="829"/>
      <c r="BL129" s="830"/>
      <c r="BM129" s="828">
        <v>20</v>
      </c>
      <c r="BN129" s="829"/>
      <c r="BO129" s="829"/>
      <c r="BP129" s="829"/>
      <c r="BQ129" s="829"/>
      <c r="BR129" s="829"/>
      <c r="BS129" s="830"/>
      <c r="BT129" s="828">
        <v>30</v>
      </c>
      <c r="BU129" s="831"/>
      <c r="BV129" s="831"/>
      <c r="BW129" s="831"/>
      <c r="BX129" s="831"/>
      <c r="BY129" s="831"/>
      <c r="BZ129" s="832"/>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33" t="s">
        <v>484</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485</v>
      </c>
      <c r="X130" s="836"/>
      <c r="Y130" s="836"/>
      <c r="Z130" s="837"/>
      <c r="AA130" s="838">
        <v>531830</v>
      </c>
      <c r="AB130" s="839"/>
      <c r="AC130" s="839"/>
      <c r="AD130" s="839"/>
      <c r="AE130" s="840"/>
      <c r="AF130" s="841">
        <v>530457</v>
      </c>
      <c r="AG130" s="839"/>
      <c r="AH130" s="839"/>
      <c r="AI130" s="839"/>
      <c r="AJ130" s="840"/>
      <c r="AK130" s="841">
        <v>531891</v>
      </c>
      <c r="AL130" s="839"/>
      <c r="AM130" s="839"/>
      <c r="AN130" s="839"/>
      <c r="AO130" s="840"/>
      <c r="AP130" s="842"/>
      <c r="AQ130" s="843"/>
      <c r="AR130" s="843"/>
      <c r="AS130" s="843"/>
      <c r="AT130" s="844"/>
      <c r="AU130" s="262"/>
      <c r="AV130" s="262"/>
      <c r="AW130" s="262"/>
      <c r="AX130" s="808" t="s">
        <v>486</v>
      </c>
      <c r="AY130" s="809"/>
      <c r="AZ130" s="809"/>
      <c r="BA130" s="809"/>
      <c r="BB130" s="809"/>
      <c r="BC130" s="809"/>
      <c r="BD130" s="809"/>
      <c r="BE130" s="810"/>
      <c r="BF130" s="811">
        <v>10</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487</v>
      </c>
      <c r="X131" s="819"/>
      <c r="Y131" s="819"/>
      <c r="Z131" s="820"/>
      <c r="AA131" s="821">
        <v>2999611</v>
      </c>
      <c r="AB131" s="822"/>
      <c r="AC131" s="822"/>
      <c r="AD131" s="822"/>
      <c r="AE131" s="823"/>
      <c r="AF131" s="824">
        <v>3026527</v>
      </c>
      <c r="AG131" s="822"/>
      <c r="AH131" s="822"/>
      <c r="AI131" s="822"/>
      <c r="AJ131" s="823"/>
      <c r="AK131" s="824">
        <v>3056441</v>
      </c>
      <c r="AL131" s="822"/>
      <c r="AM131" s="822"/>
      <c r="AN131" s="822"/>
      <c r="AO131" s="823"/>
      <c r="AP131" s="825"/>
      <c r="AQ131" s="826"/>
      <c r="AR131" s="826"/>
      <c r="AS131" s="826"/>
      <c r="AT131" s="827"/>
      <c r="AU131" s="262"/>
      <c r="AV131" s="262"/>
      <c r="AW131" s="262"/>
      <c r="AX131" s="786" t="s">
        <v>488</v>
      </c>
      <c r="AY131" s="787"/>
      <c r="AZ131" s="787"/>
      <c r="BA131" s="787"/>
      <c r="BB131" s="787"/>
      <c r="BC131" s="787"/>
      <c r="BD131" s="787"/>
      <c r="BE131" s="788"/>
      <c r="BF131" s="789" t="s">
        <v>133</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795" t="s">
        <v>489</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490</v>
      </c>
      <c r="W132" s="799"/>
      <c r="X132" s="799"/>
      <c r="Y132" s="799"/>
      <c r="Z132" s="800"/>
      <c r="AA132" s="801">
        <v>10.789832410000001</v>
      </c>
      <c r="AB132" s="802"/>
      <c r="AC132" s="802"/>
      <c r="AD132" s="802"/>
      <c r="AE132" s="803"/>
      <c r="AF132" s="804">
        <v>9.5918523110000002</v>
      </c>
      <c r="AG132" s="802"/>
      <c r="AH132" s="802"/>
      <c r="AI132" s="802"/>
      <c r="AJ132" s="803"/>
      <c r="AK132" s="804">
        <v>9.7937437690000007</v>
      </c>
      <c r="AL132" s="802"/>
      <c r="AM132" s="802"/>
      <c r="AN132" s="802"/>
      <c r="AO132" s="803"/>
      <c r="AP132" s="805"/>
      <c r="AQ132" s="806"/>
      <c r="AR132" s="806"/>
      <c r="AS132" s="806"/>
      <c r="AT132" s="807"/>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491</v>
      </c>
      <c r="W133" s="778"/>
      <c r="X133" s="778"/>
      <c r="Y133" s="778"/>
      <c r="Z133" s="779"/>
      <c r="AA133" s="780">
        <v>11.5</v>
      </c>
      <c r="AB133" s="781"/>
      <c r="AC133" s="781"/>
      <c r="AD133" s="781"/>
      <c r="AE133" s="782"/>
      <c r="AF133" s="780">
        <v>10.5</v>
      </c>
      <c r="AG133" s="781"/>
      <c r="AH133" s="781"/>
      <c r="AI133" s="781"/>
      <c r="AJ133" s="782"/>
      <c r="AK133" s="780">
        <v>10</v>
      </c>
      <c r="AL133" s="781"/>
      <c r="AM133" s="781"/>
      <c r="AN133" s="781"/>
      <c r="AO133" s="782"/>
      <c r="AP133" s="783"/>
      <c r="AQ133" s="784"/>
      <c r="AR133" s="784"/>
      <c r="AS133" s="784"/>
      <c r="AT133" s="78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nCh1mT7jInrqfZ37JN8cmFIVj1eUbIz37M6xYdVeQBN26zpgVvUcBeNftU05yiT/2Tgf2KACMjvWpwSwv8s8PA==" saltValue="yZhC/AuHSq/LQH/8cbtR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492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IKvLvQELIThHfVukHzIKO9R86EniEJOshFvX7PSESeJ5bkNrD5+Gd6n7pxyVyQDTqkcL3IXrBEYcwGsKqLu1g==" saltValue="AGa4xPgb8FuAj2lDYAVd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fj3kFcu6J8EJS3PZfU1WBpeV6QQXyMJcS3uAN8BfmAF6EBtEyI7zEoBGAQZNogFLcZpB4jb4D/1DOyju7C5gw==" saltValue="hat01jAW3HW61vR8ycST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K63" sqref="AK63"/>
    </sheetView>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493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3" t="s">
        <v>495</v>
      </c>
      <c r="AP7" s="281"/>
      <c r="AQ7" s="282" t="s">
        <v>496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4"/>
      <c r="AP8" s="287" t="s">
        <v>497</v>
      </c>
      <c r="AQ8" s="288" t="s">
        <v>498</v>
      </c>
      <c r="AR8" s="289" t="s">
        <v>499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07" t="s">
        <v>500</v>
      </c>
      <c r="AL9" s="1208"/>
      <c r="AM9" s="1208"/>
      <c r="AN9" s="1209"/>
      <c r="AO9" s="290">
        <v>735246</v>
      </c>
      <c r="AP9" s="290">
        <v>66853</v>
      </c>
      <c r="AQ9" s="291">
        <v>94624</v>
      </c>
      <c r="AR9" s="292">
        <v>-29.3</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07" t="s">
        <v>501</v>
      </c>
      <c r="AL10" s="1208"/>
      <c r="AM10" s="1208"/>
      <c r="AN10" s="1209"/>
      <c r="AO10" s="293">
        <v>24213</v>
      </c>
      <c r="AP10" s="293">
        <v>2202</v>
      </c>
      <c r="AQ10" s="294">
        <v>10828</v>
      </c>
      <c r="AR10" s="295">
        <v>-79.7</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07" t="s">
        <v>502</v>
      </c>
      <c r="AL11" s="1208"/>
      <c r="AM11" s="1208"/>
      <c r="AN11" s="1209"/>
      <c r="AO11" s="293">
        <v>205808</v>
      </c>
      <c r="AP11" s="293">
        <v>18713</v>
      </c>
      <c r="AQ11" s="294">
        <v>19094</v>
      </c>
      <c r="AR11" s="295">
        <v>-2</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07" t="s">
        <v>503</v>
      </c>
      <c r="AL12" s="1208"/>
      <c r="AM12" s="1208"/>
      <c r="AN12" s="1209"/>
      <c r="AO12" s="293" t="s">
        <v>504</v>
      </c>
      <c r="AP12" s="293" t="s">
        <v>504</v>
      </c>
      <c r="AQ12" s="294">
        <v>2189</v>
      </c>
      <c r="AR12" s="295" t="s">
        <v>504</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07" t="s">
        <v>505</v>
      </c>
      <c r="AL13" s="1208"/>
      <c r="AM13" s="1208"/>
      <c r="AN13" s="1209"/>
      <c r="AO13" s="293" t="s">
        <v>504</v>
      </c>
      <c r="AP13" s="293" t="s">
        <v>504</v>
      </c>
      <c r="AQ13" s="294" t="s">
        <v>504</v>
      </c>
      <c r="AR13" s="295" t="s">
        <v>504</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07" t="s">
        <v>506</v>
      </c>
      <c r="AL14" s="1208"/>
      <c r="AM14" s="1208"/>
      <c r="AN14" s="1209"/>
      <c r="AO14" s="293">
        <v>193749</v>
      </c>
      <c r="AP14" s="293">
        <v>17617</v>
      </c>
      <c r="AQ14" s="294">
        <v>4559</v>
      </c>
      <c r="AR14" s="295">
        <v>286.39999999999998</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07" t="s">
        <v>507</v>
      </c>
      <c r="AL15" s="1208"/>
      <c r="AM15" s="1208"/>
      <c r="AN15" s="1209"/>
      <c r="AO15" s="293">
        <v>7442</v>
      </c>
      <c r="AP15" s="293">
        <v>677</v>
      </c>
      <c r="AQ15" s="294">
        <v>2298</v>
      </c>
      <c r="AR15" s="295">
        <v>-70.5</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10" t="s">
        <v>508</v>
      </c>
      <c r="AL16" s="1211"/>
      <c r="AM16" s="1211"/>
      <c r="AN16" s="1212"/>
      <c r="AO16" s="293">
        <v>-108789</v>
      </c>
      <c r="AP16" s="293">
        <v>-9892</v>
      </c>
      <c r="AQ16" s="294">
        <v>-9895</v>
      </c>
      <c r="AR16" s="295">
        <v>0</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10" t="s">
        <v>185</v>
      </c>
      <c r="AL17" s="1211"/>
      <c r="AM17" s="1211"/>
      <c r="AN17" s="1212"/>
      <c r="AO17" s="293">
        <v>1057669</v>
      </c>
      <c r="AP17" s="293">
        <v>96169</v>
      </c>
      <c r="AQ17" s="294">
        <v>123697</v>
      </c>
      <c r="AR17" s="295">
        <v>-22.3</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510</v>
      </c>
      <c r="AP20" s="301" t="s">
        <v>511</v>
      </c>
      <c r="AQ20" s="302" t="s">
        <v>512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04" t="s">
        <v>513</v>
      </c>
      <c r="AL21" s="1205"/>
      <c r="AM21" s="1205"/>
      <c r="AN21" s="1206"/>
      <c r="AO21" s="305">
        <v>7.36</v>
      </c>
      <c r="AP21" s="306">
        <v>11.1</v>
      </c>
      <c r="AQ21" s="307">
        <v>-3.74</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04" t="s">
        <v>514</v>
      </c>
      <c r="AL22" s="1205"/>
      <c r="AM22" s="1205"/>
      <c r="AN22" s="1206"/>
      <c r="AO22" s="310">
        <v>97.8</v>
      </c>
      <c r="AP22" s="311">
        <v>95.8</v>
      </c>
      <c r="AQ22" s="312">
        <v>2</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515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516</v>
      </c>
      <c r="AO27" s="271"/>
      <c r="AP27" s="271"/>
      <c r="AQ27" s="271"/>
      <c r="AR27" s="271"/>
      <c r="AS27" s="271"/>
      <c r="AT27" s="271"/>
    </row>
    <row r="28" spans="1:46" ht="17.25" x14ac:dyDescent="0.15">
      <c r="A28" s="272" t="s">
        <v>517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3" t="s">
        <v>495</v>
      </c>
      <c r="AP30" s="281"/>
      <c r="AQ30" s="282" t="s">
        <v>496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4"/>
      <c r="AP31" s="287" t="s">
        <v>497</v>
      </c>
      <c r="AQ31" s="288" t="s">
        <v>498</v>
      </c>
      <c r="AR31" s="289" t="s">
        <v>499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95" t="s">
        <v>519</v>
      </c>
      <c r="AL32" s="1196"/>
      <c r="AM32" s="1196"/>
      <c r="AN32" s="1197"/>
      <c r="AO32" s="320">
        <v>511010</v>
      </c>
      <c r="AP32" s="320">
        <v>46464</v>
      </c>
      <c r="AQ32" s="321">
        <v>80576</v>
      </c>
      <c r="AR32" s="322">
        <v>-42.3</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95" t="s">
        <v>520</v>
      </c>
      <c r="AL33" s="1196"/>
      <c r="AM33" s="1196"/>
      <c r="AN33" s="1197"/>
      <c r="AO33" s="320" t="s">
        <v>504</v>
      </c>
      <c r="AP33" s="320" t="s">
        <v>504</v>
      </c>
      <c r="AQ33" s="321" t="s">
        <v>504</v>
      </c>
      <c r="AR33" s="322" t="s">
        <v>504</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95" t="s">
        <v>521</v>
      </c>
      <c r="AL34" s="1196"/>
      <c r="AM34" s="1196"/>
      <c r="AN34" s="1197"/>
      <c r="AO34" s="320" t="s">
        <v>504</v>
      </c>
      <c r="AP34" s="320" t="s">
        <v>504</v>
      </c>
      <c r="AQ34" s="321" t="s">
        <v>504</v>
      </c>
      <c r="AR34" s="322" t="s">
        <v>504</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95" t="s">
        <v>522</v>
      </c>
      <c r="AL35" s="1196"/>
      <c r="AM35" s="1196"/>
      <c r="AN35" s="1197"/>
      <c r="AO35" s="320">
        <v>317452</v>
      </c>
      <c r="AP35" s="320">
        <v>28865</v>
      </c>
      <c r="AQ35" s="321">
        <v>26282</v>
      </c>
      <c r="AR35" s="322">
        <v>9.8000000000000007</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95" t="s">
        <v>523</v>
      </c>
      <c r="AL36" s="1196"/>
      <c r="AM36" s="1196"/>
      <c r="AN36" s="1197"/>
      <c r="AO36" s="320">
        <v>27849</v>
      </c>
      <c r="AP36" s="320">
        <v>2532</v>
      </c>
      <c r="AQ36" s="321">
        <v>3165</v>
      </c>
      <c r="AR36" s="322">
        <v>-20</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95" t="s">
        <v>524</v>
      </c>
      <c r="AL37" s="1196"/>
      <c r="AM37" s="1196"/>
      <c r="AN37" s="1197"/>
      <c r="AO37" s="320" t="s">
        <v>504</v>
      </c>
      <c r="AP37" s="320" t="s">
        <v>504</v>
      </c>
      <c r="AQ37" s="321">
        <v>1250</v>
      </c>
      <c r="AR37" s="322" t="s">
        <v>504</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98" t="s">
        <v>525</v>
      </c>
      <c r="AL38" s="1199"/>
      <c r="AM38" s="1199"/>
      <c r="AN38" s="1200"/>
      <c r="AO38" s="323">
        <v>115</v>
      </c>
      <c r="AP38" s="323">
        <v>10</v>
      </c>
      <c r="AQ38" s="324">
        <v>22</v>
      </c>
      <c r="AR38" s="312">
        <v>-54.5</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98" t="s">
        <v>526</v>
      </c>
      <c r="AL39" s="1199"/>
      <c r="AM39" s="1199"/>
      <c r="AN39" s="1200"/>
      <c r="AO39" s="320">
        <v>-25195</v>
      </c>
      <c r="AP39" s="320">
        <v>-2291</v>
      </c>
      <c r="AQ39" s="321">
        <v>-3638</v>
      </c>
      <c r="AR39" s="322">
        <v>-37</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95" t="s">
        <v>527</v>
      </c>
      <c r="AL40" s="1196"/>
      <c r="AM40" s="1196"/>
      <c r="AN40" s="1197"/>
      <c r="AO40" s="320">
        <v>-531891</v>
      </c>
      <c r="AP40" s="320">
        <v>-48363</v>
      </c>
      <c r="AQ40" s="321">
        <v>-75354</v>
      </c>
      <c r="AR40" s="322">
        <v>-35.799999999999997</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1" t="s">
        <v>298</v>
      </c>
      <c r="AL41" s="1202"/>
      <c r="AM41" s="1202"/>
      <c r="AN41" s="1203"/>
      <c r="AO41" s="320">
        <v>299340</v>
      </c>
      <c r="AP41" s="320">
        <v>27218</v>
      </c>
      <c r="AQ41" s="321">
        <v>32302</v>
      </c>
      <c r="AR41" s="322">
        <v>-15.7</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529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530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88" t="s">
        <v>495</v>
      </c>
      <c r="AN49" s="1190" t="s">
        <v>531</v>
      </c>
      <c r="AO49" s="1191"/>
      <c r="AP49" s="1191"/>
      <c r="AQ49" s="1191"/>
      <c r="AR49" s="1192"/>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89"/>
      <c r="AN50" s="336" t="s">
        <v>532</v>
      </c>
      <c r="AO50" s="337" t="s">
        <v>533</v>
      </c>
      <c r="AP50" s="338" t="s">
        <v>534</v>
      </c>
      <c r="AQ50" s="339" t="s">
        <v>535</v>
      </c>
      <c r="AR50" s="340" t="s">
        <v>536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537</v>
      </c>
      <c r="AL51" s="333"/>
      <c r="AM51" s="341">
        <v>519512</v>
      </c>
      <c r="AN51" s="342">
        <v>47736</v>
      </c>
      <c r="AO51" s="343">
        <v>9.9</v>
      </c>
      <c r="AP51" s="344">
        <v>136577</v>
      </c>
      <c r="AQ51" s="345">
        <v>19.7</v>
      </c>
      <c r="AR51" s="346">
        <v>-9.8000000000000007</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538</v>
      </c>
      <c r="AM52" s="349">
        <v>268546</v>
      </c>
      <c r="AN52" s="350">
        <v>24676</v>
      </c>
      <c r="AO52" s="351">
        <v>7.2</v>
      </c>
      <c r="AP52" s="352">
        <v>59645</v>
      </c>
      <c r="AQ52" s="353">
        <v>-3.2</v>
      </c>
      <c r="AR52" s="354">
        <v>10.4</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539</v>
      </c>
      <c r="AL53" s="333"/>
      <c r="AM53" s="341">
        <v>657663</v>
      </c>
      <c r="AN53" s="342">
        <v>60011</v>
      </c>
      <c r="AO53" s="343">
        <v>25.7</v>
      </c>
      <c r="AP53" s="344">
        <v>132212</v>
      </c>
      <c r="AQ53" s="345">
        <v>-3.2</v>
      </c>
      <c r="AR53" s="346">
        <v>28.9</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538</v>
      </c>
      <c r="AM54" s="349">
        <v>355947</v>
      </c>
      <c r="AN54" s="350">
        <v>32480</v>
      </c>
      <c r="AO54" s="351">
        <v>31.6</v>
      </c>
      <c r="AP54" s="352">
        <v>67114</v>
      </c>
      <c r="AQ54" s="353">
        <v>12.5</v>
      </c>
      <c r="AR54" s="354">
        <v>19.100000000000001</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540</v>
      </c>
      <c r="AL55" s="333"/>
      <c r="AM55" s="341">
        <v>808572</v>
      </c>
      <c r="AN55" s="342">
        <v>73930</v>
      </c>
      <c r="AO55" s="343">
        <v>23.2</v>
      </c>
      <c r="AP55" s="344">
        <v>93741</v>
      </c>
      <c r="AQ55" s="345">
        <v>-29.1</v>
      </c>
      <c r="AR55" s="346">
        <v>52.3</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538</v>
      </c>
      <c r="AM56" s="349">
        <v>376729</v>
      </c>
      <c r="AN56" s="350">
        <v>34445</v>
      </c>
      <c r="AO56" s="351">
        <v>6</v>
      </c>
      <c r="AP56" s="352">
        <v>46285</v>
      </c>
      <c r="AQ56" s="353">
        <v>-31</v>
      </c>
      <c r="AR56" s="354">
        <v>37</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541</v>
      </c>
      <c r="AL57" s="333"/>
      <c r="AM57" s="341">
        <v>718097</v>
      </c>
      <c r="AN57" s="342">
        <v>65353</v>
      </c>
      <c r="AO57" s="343">
        <v>-11.6</v>
      </c>
      <c r="AP57" s="344">
        <v>107537</v>
      </c>
      <c r="AQ57" s="345">
        <v>14.7</v>
      </c>
      <c r="AR57" s="346">
        <v>-26.3</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538</v>
      </c>
      <c r="AM58" s="349">
        <v>278036</v>
      </c>
      <c r="AN58" s="350">
        <v>25304</v>
      </c>
      <c r="AO58" s="351">
        <v>-26.5</v>
      </c>
      <c r="AP58" s="352">
        <v>57923</v>
      </c>
      <c r="AQ58" s="353">
        <v>25.1</v>
      </c>
      <c r="AR58" s="354">
        <v>-51.6</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542</v>
      </c>
      <c r="AL59" s="333"/>
      <c r="AM59" s="341">
        <v>542149</v>
      </c>
      <c r="AN59" s="342">
        <v>49295</v>
      </c>
      <c r="AO59" s="343">
        <v>-24.6</v>
      </c>
      <c r="AP59" s="344">
        <v>113913</v>
      </c>
      <c r="AQ59" s="345">
        <v>5.9</v>
      </c>
      <c r="AR59" s="346">
        <v>-30.5</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538</v>
      </c>
      <c r="AM60" s="349">
        <v>356478</v>
      </c>
      <c r="AN60" s="350">
        <v>32413</v>
      </c>
      <c r="AO60" s="351">
        <v>28.1</v>
      </c>
      <c r="AP60" s="352">
        <v>53160</v>
      </c>
      <c r="AQ60" s="353">
        <v>-8.1999999999999993</v>
      </c>
      <c r="AR60" s="354">
        <v>36.299999999999997</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543</v>
      </c>
      <c r="AL61" s="355"/>
      <c r="AM61" s="356">
        <v>649199</v>
      </c>
      <c r="AN61" s="357">
        <v>59265</v>
      </c>
      <c r="AO61" s="358">
        <v>4.5</v>
      </c>
      <c r="AP61" s="359">
        <v>116796</v>
      </c>
      <c r="AQ61" s="360">
        <v>1.6</v>
      </c>
      <c r="AR61" s="346">
        <v>2.9</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538</v>
      </c>
      <c r="AM62" s="349">
        <v>327147</v>
      </c>
      <c r="AN62" s="350">
        <v>29864</v>
      </c>
      <c r="AO62" s="351">
        <v>9.3000000000000007</v>
      </c>
      <c r="AP62" s="352">
        <v>56825</v>
      </c>
      <c r="AQ62" s="353">
        <v>-1</v>
      </c>
      <c r="AR62" s="354">
        <v>10.3</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LSwwutZBV1dnCem5fiW9BJVQ2RcWXooazpjNNRpFHzQu7JzdkDNFd0tLu2Z9omrhHgeBaH2sFq11iQxQYESGqQ==" saltValue="x+B9FjjPMXeWH/ioARrA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suuqGAe8i7FQy9yqCtC0ISxEWJ701TGDYSVJIFNrnn7xVmxxFypnrGEYM8NvscogjjU2yjjGhLBceVAMjJ9Q==" saltValue="hjtGcMCUHG+mIC7JLObK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aDGASgnzeA4Yix7Whxu6DRIGxHQHDHwWKmtX2RIFE19f5ePg0HjLH/UAPD8muUUnpoiLPFPWjxUBtDP549lbg==" saltValue="YMW+zXFIITeSAeeqVLcv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3" t="s">
        <v>3</v>
      </c>
      <c r="D47" s="1213"/>
      <c r="E47" s="1214"/>
      <c r="F47" s="11">
        <v>18.47</v>
      </c>
      <c r="G47" s="12">
        <v>23.21</v>
      </c>
      <c r="H47" s="12">
        <v>25.62</v>
      </c>
      <c r="I47" s="12">
        <v>24.04</v>
      </c>
      <c r="J47" s="13">
        <v>21.05</v>
      </c>
    </row>
    <row r="48" spans="2:10" ht="57.75" customHeight="1" x14ac:dyDescent="0.15">
      <c r="B48" s="14"/>
      <c r="C48" s="1215" t="s">
        <v>4</v>
      </c>
      <c r="D48" s="1215"/>
      <c r="E48" s="1216"/>
      <c r="F48" s="15">
        <v>7.3</v>
      </c>
      <c r="G48" s="16">
        <v>5.2</v>
      </c>
      <c r="H48" s="16">
        <v>9.2899999999999991</v>
      </c>
      <c r="I48" s="16">
        <v>4.71</v>
      </c>
      <c r="J48" s="17">
        <v>4.62</v>
      </c>
    </row>
    <row r="49" spans="2:10" ht="57.75" customHeight="1" thickBot="1" x14ac:dyDescent="0.2">
      <c r="B49" s="18"/>
      <c r="C49" s="1217" t="s">
        <v>5</v>
      </c>
      <c r="D49" s="1217"/>
      <c r="E49" s="1218"/>
      <c r="F49" s="19">
        <v>5.77</v>
      </c>
      <c r="G49" s="20" t="s">
        <v>552</v>
      </c>
      <c r="H49" s="20">
        <v>4.2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wi8k0V9WEHW+FWlEoKiEqoJsQ2q7c3B7Zxo7zojjXAAq5LdcrHItiW3Izx27G6DdY4H6iTKPSXJHI/MQ+IBsA==" saltValue="pUlFqHiiRctVZHFqCxrZ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2019-03-18T05:40:30Z</cp:lastPrinted>
  <dcterms:created xsi:type="dcterms:W3CDTF">2019-02-14T01:18:55Z</dcterms:created>
  <dcterms:modified xsi:type="dcterms:W3CDTF">2019-10-30T01:56:41Z</dcterms:modified>
  <cp:category/>
</cp:coreProperties>
</file>