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８\290120 【総務省照会】経営比較分析表分析依頼\04 市町村提出\04 法非適用・下水道事業\01 経営比較分析表\"/>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<sst xmlns="http://schemas.openxmlformats.org/spreadsheetml/2006/main" count="221" uniqueCount="111">
  <si>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</si>
  <si>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</si>
  <si>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</si>
  <si>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</si>
  <si>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</si>
  <si>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</si>
  <si>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</si>
  <si>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</si>
  <si>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</si>
  <si>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</si>
  <si>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</si>
  <si>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</si>
  <si>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</si>
  <si>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</si>
  <si>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</si>
  <si>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</si>
  <si>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</si>
  <si>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</si>
  <si>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</si>
  <si>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</si>
  <si>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</si>
  <si>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</si>
  <si>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</si>
  <si>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</si>
  <si>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</si>
  <si>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</si>
  <si>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</si>
  <si>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</si>
  <si>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</si>
  <si>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</si>
  <si>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</si>
  <si>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</si>
  <si>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</si>
  <si>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</si>
  <si>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</si>
  <si>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</si>
  <si>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</si>
  <si>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</si>
  <si>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</si>
  <si>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</si>
  <si>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</si>
  <si>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</si>
  <si>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</si>
  <si>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</si>
  <si>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</si>
  <si>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</si>
  <si>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</si>
  <si>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</si>
  <si>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</si>
  <si>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</si>
  <si>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</si>
  <si>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</si>
  <si>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</si>
  <si>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</si>
  <si>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</si>
  <si>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</si>
  <si>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</si>
  <si>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</si>
  <si>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</si>
  <si>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</si>
  <si>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</si>
  <si>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</si>
  <si>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</si>
  <si>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</si>
  <si>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</si>
  <si>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</si>
  <si>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</si>
  <si>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</si>
  <si>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</si>
  <si>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</si>
  <si>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</si>
  <si>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</si>
  <si>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</si>
  <si>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</si>
  <si>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</si>
  <si>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</si>
  <si>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</si>
  <si>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</si>
  <si>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</si>
  <si>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</si>
  <si>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</si>
  <si>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</si>
  <si>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</si>
  <si>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</si>
  <si>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</si>
  <si>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</si>
  <si>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</si>
  <si>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</si>
  <si>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</si>
  <si>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</si>
  <si>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</si>
  <si>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</si>
  <si>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</si>
  <si>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</si>
  <si>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</si>
  <si>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</si>
  <si>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階上町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</si>
  <si>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</si>
  <si>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</si>
  <si>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</si>
  <si>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</si>
  <si>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</si>
  <si>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</si>
  <si>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</si>
  <si>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</si>
  <si>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</si>
  <si>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</si>
  <si>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</si>
  <si>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・収益的収支比率は、継続的に100％未満で赤字経営となっている。
・類似団体と比較して、経費回収率は4.25ﾎﾟｲﾝﾄ、施設利用率は3.92ﾎﾟｲﾝﾄ、水洗化率は14.24ﾎﾟｲﾝﾄ、いすれも低い状況である。
・事業が完了しているため、今後大幅な接続増は見込めない状況である。適正な使用料収入の確保及び汚水処理費の削減に努める必要がある。</t>
    <phoneticPr fontId="4"/>
  </si>
  <si>
    <t>・東日本大震災の被害を受け、機械設備の入替えを行ったが、大規模な更新はしていない。
・将来的に、耐用年数に達し改築や更新に対応するため、整備計画の見直しを行う必要がある。</t>
    <phoneticPr fontId="4"/>
  </si>
  <si>
    <t>・漁業集落排水事業においては、概ね類似団体に近い経営であるといえる。
・施設等の管理台帳の整備をし、必要に応じて更新していく。
・使用料収入の確保が難しくなってきていることから、適正な料金水準の検討を行い健全な事業経営を目指す。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</si>
</sst>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455968"/>
        <c:axId val="32645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326455968"/>
        <c:axId val="326454792"/>
      </c:lineChart>
      <c:dateAx>
        <c:axId val="326455968"/>
        <c:scaling>
          <c:orientation val="minMax"/>
        </c:scaling>
        <c:delete val="1"/>
        <c:axPos val="b"/>
        <c:numFmt formatCode="ge" sourceLinked="1"/>
        <c:majorTickMark val="none"/>
        <c:minorTickMark val="none"/>
        <c:tickLblPos val="none"/>
        <c:crossAx val="326454792"/>
        <c:crosses val="autoZero"/>
        <c:auto val="1"/>
        <c:lblOffset val="100"/>
        <c:baseTimeUnit val="years"/>
      </c:dateAx>
      <c:valAx>
        <c:axId val="32645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33.04</c:v>
                </c:pt>
                <c:pt idx="1">
                  <c:v>32.159999999999997</c:v>
                </c:pt>
                <c:pt idx="2">
                  <c:v>32.159999999999997</c:v>
                </c:pt>
                <c:pt idx="3">
                  <c:v>32.159999999999997</c:v>
                </c:pt>
                <c:pt idx="4">
                  <c:v>31.72</c:v>
                </c:pt>
              </c:numCache>
            </c:numRef>
          </c:val>
        </c:ser>
        <c:dLbls>
          <c:showLegendKey val="0"/>
          <c:showVal val="0"/>
          <c:showCatName val="0"/>
          <c:showSerName val="0"/>
          <c:showPercent val="0"/>
          <c:showBubbleSize val="0"/>
        </c:dLbls>
        <c:gapWidth val="150"/>
        <c:axId val="159581248"/>
        <c:axId val="32792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159581248"/>
        <c:axId val="327929360"/>
      </c:lineChart>
      <c:dateAx>
        <c:axId val="159581248"/>
        <c:scaling>
          <c:orientation val="minMax"/>
        </c:scaling>
        <c:delete val="1"/>
        <c:axPos val="b"/>
        <c:numFmt formatCode="ge" sourceLinked="1"/>
        <c:majorTickMark val="none"/>
        <c:minorTickMark val="none"/>
        <c:tickLblPos val="none"/>
        <c:crossAx val="327929360"/>
        <c:crosses val="autoZero"/>
        <c:auto val="1"/>
        <c:lblOffset val="100"/>
        <c:baseTimeUnit val="years"/>
      </c:dateAx>
      <c:valAx>
        <c:axId val="32792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53.5</c:v>
                </c:pt>
                <c:pt idx="1">
                  <c:v>66.430000000000007</c:v>
                </c:pt>
                <c:pt idx="2">
                  <c:v>69.66</c:v>
                </c:pt>
                <c:pt idx="3">
                  <c:v>69.61</c:v>
                </c:pt>
                <c:pt idx="4">
                  <c:v>68.680000000000007</c:v>
                </c:pt>
              </c:numCache>
            </c:numRef>
          </c:val>
        </c:ser>
        <c:dLbls>
          <c:showLegendKey val="0"/>
          <c:showVal val="0"/>
          <c:showCatName val="0"/>
          <c:showSerName val="0"/>
          <c:showPercent val="0"/>
          <c:showBubbleSize val="0"/>
        </c:dLbls>
        <c:gapWidth val="150"/>
        <c:axId val="327930536"/>
        <c:axId val="32793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327930536"/>
        <c:axId val="327930928"/>
      </c:lineChart>
      <c:dateAx>
        <c:axId val="327930536"/>
        <c:scaling>
          <c:orientation val="minMax"/>
        </c:scaling>
        <c:delete val="1"/>
        <c:axPos val="b"/>
        <c:numFmt formatCode="ge" sourceLinked="1"/>
        <c:majorTickMark val="none"/>
        <c:minorTickMark val="none"/>
        <c:tickLblPos val="none"/>
        <c:crossAx val="327930928"/>
        <c:crosses val="autoZero"/>
        <c:auto val="1"/>
        <c:lblOffset val="100"/>
        <c:baseTimeUnit val="years"/>
      </c:dateAx>
      <c:valAx>
        <c:axId val="32793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90.1</c:v>
                </c:pt>
                <c:pt idx="1">
                  <c:v>90.16</c:v>
                </c:pt>
                <c:pt idx="2">
                  <c:v>90.31</c:v>
                </c:pt>
                <c:pt idx="3">
                  <c:v>89.3</c:v>
                </c:pt>
                <c:pt idx="4">
                  <c:v>87.64</c:v>
                </c:pt>
              </c:numCache>
            </c:numRef>
          </c:val>
        </c:ser>
        <c:dLbls>
          <c:showLegendKey val="0"/>
          <c:showVal val="0"/>
          <c:showCatName val="0"/>
          <c:showSerName val="0"/>
          <c:showPercent val="0"/>
          <c:showBubbleSize val="0"/>
        </c:dLbls>
        <c:gapWidth val="150"/>
        <c:axId val="328034224"/>
        <c:axId val="32803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34224"/>
        <c:axId val="328033832"/>
      </c:lineChart>
      <c:dateAx>
        <c:axId val="328034224"/>
        <c:scaling>
          <c:orientation val="minMax"/>
        </c:scaling>
        <c:delete val="1"/>
        <c:axPos val="b"/>
        <c:numFmt formatCode="ge" sourceLinked="1"/>
        <c:majorTickMark val="none"/>
        <c:minorTickMark val="none"/>
        <c:tickLblPos val="none"/>
        <c:crossAx val="328033832"/>
        <c:crosses val="autoZero"/>
        <c:auto val="1"/>
        <c:lblOffset val="100"/>
        <c:baseTimeUnit val="years"/>
      </c:dateAx>
      <c:valAx>
        <c:axId val="3280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3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036576"/>
        <c:axId val="32803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36576"/>
        <c:axId val="328037360"/>
      </c:lineChart>
      <c:dateAx>
        <c:axId val="328036576"/>
        <c:scaling>
          <c:orientation val="minMax"/>
        </c:scaling>
        <c:delete val="1"/>
        <c:axPos val="b"/>
        <c:numFmt formatCode="ge" sourceLinked="1"/>
        <c:majorTickMark val="none"/>
        <c:minorTickMark val="none"/>
        <c:tickLblPos val="none"/>
        <c:crossAx val="328037360"/>
        <c:crosses val="autoZero"/>
        <c:auto val="1"/>
        <c:lblOffset val="100"/>
        <c:baseTimeUnit val="years"/>
      </c:dateAx>
      <c:valAx>
        <c:axId val="32803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659968"/>
        <c:axId val="32965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659968"/>
        <c:axId val="329659576"/>
      </c:lineChart>
      <c:dateAx>
        <c:axId val="329659968"/>
        <c:scaling>
          <c:orientation val="minMax"/>
        </c:scaling>
        <c:delete val="1"/>
        <c:axPos val="b"/>
        <c:numFmt formatCode="ge" sourceLinked="1"/>
        <c:majorTickMark val="none"/>
        <c:minorTickMark val="none"/>
        <c:tickLblPos val="none"/>
        <c:crossAx val="329659576"/>
        <c:crosses val="autoZero"/>
        <c:auto val="1"/>
        <c:lblOffset val="100"/>
        <c:baseTimeUnit val="years"/>
      </c:dateAx>
      <c:valAx>
        <c:axId val="3296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661144"/>
        <c:axId val="3296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661144"/>
        <c:axId val="329661536"/>
      </c:lineChart>
      <c:dateAx>
        <c:axId val="329661144"/>
        <c:scaling>
          <c:orientation val="minMax"/>
        </c:scaling>
        <c:delete val="1"/>
        <c:axPos val="b"/>
        <c:numFmt formatCode="ge" sourceLinked="1"/>
        <c:majorTickMark val="none"/>
        <c:minorTickMark val="none"/>
        <c:tickLblPos val="none"/>
        <c:crossAx val="329661536"/>
        <c:crosses val="autoZero"/>
        <c:auto val="1"/>
        <c:lblOffset val="100"/>
        <c:baseTimeUnit val="years"/>
      </c:dateAx>
      <c:valAx>
        <c:axId val="3296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6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0969168"/>
        <c:axId val="38096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969168"/>
        <c:axId val="380969560"/>
      </c:lineChart>
      <c:dateAx>
        <c:axId val="380969168"/>
        <c:scaling>
          <c:orientation val="minMax"/>
        </c:scaling>
        <c:delete val="1"/>
        <c:axPos val="b"/>
        <c:numFmt formatCode="ge" sourceLinked="1"/>
        <c:majorTickMark val="none"/>
        <c:minorTickMark val="none"/>
        <c:tickLblPos val="none"/>
        <c:crossAx val="380969560"/>
        <c:crosses val="autoZero"/>
        <c:auto val="1"/>
        <c:lblOffset val="100"/>
        <c:baseTimeUnit val="years"/>
      </c:dateAx>
      <c:valAx>
        <c:axId val="3809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1241.8399999999999</c:v>
                </c:pt>
                <c:pt idx="1">
                  <c:v>1164.7</c:v>
                </c:pt>
                <c:pt idx="2">
                  <c:v>1101.1300000000001</c:v>
                </c:pt>
                <c:pt idx="3">
                  <c:v>869.92</c:v>
                </c:pt>
                <c:pt idx="4">
                  <c:v>848.46</c:v>
                </c:pt>
              </c:numCache>
            </c:numRef>
          </c:val>
        </c:ser>
        <c:dLbls>
          <c:showLegendKey val="0"/>
          <c:showVal val="0"/>
          <c:showCatName val="0"/>
          <c:showSerName val="0"/>
          <c:showPercent val="0"/>
          <c:showBubbleSize val="0"/>
        </c:dLbls>
        <c:gapWidth val="150"/>
        <c:axId val="329658400"/>
        <c:axId val="38097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329658400"/>
        <c:axId val="380971128"/>
      </c:lineChart>
      <c:dateAx>
        <c:axId val="329658400"/>
        <c:scaling>
          <c:orientation val="minMax"/>
        </c:scaling>
        <c:delete val="1"/>
        <c:axPos val="b"/>
        <c:numFmt formatCode="ge" sourceLinked="1"/>
        <c:majorTickMark val="none"/>
        <c:minorTickMark val="none"/>
        <c:tickLblPos val="none"/>
        <c:crossAx val="380971128"/>
        <c:crosses val="autoZero"/>
        <c:auto val="1"/>
        <c:lblOffset val="100"/>
        <c:baseTimeUnit val="years"/>
      </c:dateAx>
      <c:valAx>
        <c:axId val="38097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27.5</c:v>
                </c:pt>
                <c:pt idx="1">
                  <c:v>26.26</c:v>
                </c:pt>
                <c:pt idx="2">
                  <c:v>25.66</c:v>
                </c:pt>
                <c:pt idx="3">
                  <c:v>35.72</c:v>
                </c:pt>
                <c:pt idx="4">
                  <c:v>38.880000000000003</c:v>
                </c:pt>
              </c:numCache>
            </c:numRef>
          </c:val>
        </c:ser>
        <c:dLbls>
          <c:showLegendKey val="0"/>
          <c:showVal val="0"/>
          <c:showCatName val="0"/>
          <c:showSerName val="0"/>
          <c:showPercent val="0"/>
          <c:showBubbleSize val="0"/>
        </c:dLbls>
        <c:gapWidth val="150"/>
        <c:axId val="329130072"/>
        <c:axId val="32913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329130072"/>
        <c:axId val="329131248"/>
      </c:lineChart>
      <c:dateAx>
        <c:axId val="329130072"/>
        <c:scaling>
          <c:orientation val="minMax"/>
        </c:scaling>
        <c:delete val="1"/>
        <c:axPos val="b"/>
        <c:numFmt formatCode="ge" sourceLinked="1"/>
        <c:majorTickMark val="none"/>
        <c:minorTickMark val="none"/>
        <c:tickLblPos val="none"/>
        <c:crossAx val="329131248"/>
        <c:crosses val="autoZero"/>
        <c:auto val="1"/>
        <c:lblOffset val="100"/>
        <c:baseTimeUnit val="years"/>
      </c:dateAx>
      <c:valAx>
        <c:axId val="32913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3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492.95</c:v>
                </c:pt>
                <c:pt idx="1">
                  <c:v>515.37</c:v>
                </c:pt>
                <c:pt idx="2">
                  <c:v>526.91</c:v>
                </c:pt>
                <c:pt idx="3">
                  <c:v>422.24</c:v>
                </c:pt>
                <c:pt idx="4">
                  <c:v>400.96</c:v>
                </c:pt>
              </c:numCache>
            </c:numRef>
          </c:val>
        </c:ser>
        <c:dLbls>
          <c:showLegendKey val="0"/>
          <c:showVal val="0"/>
          <c:showCatName val="0"/>
          <c:showSerName val="0"/>
          <c:showPercent val="0"/>
          <c:showBubbleSize val="0"/>
        </c:dLbls>
        <c:gapWidth val="150"/>
        <c:axId val="329132816"/>
        <c:axId val="32913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329132816"/>
        <c:axId val="329131640"/>
      </c:lineChart>
      <c:dateAx>
        <c:axId val="329132816"/>
        <c:scaling>
          <c:orientation val="minMax"/>
        </c:scaling>
        <c:delete val="1"/>
        <c:axPos val="b"/>
        <c:numFmt formatCode="ge" sourceLinked="1"/>
        <c:majorTickMark val="none"/>
        <c:minorTickMark val="none"/>
        <c:tickLblPos val="none"/>
        <c:crossAx val="329131640"/>
        <c:crosses val="autoZero"/>
        <c:auto val="1"/>
        <c:lblOffset val="100"/>
        <c:baseTimeUnit val="years"/>
      </c:dateAx>
      <c:valAx>
        <c:axId val="32913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4" zoomScaleNormal="100" workbookViewId="0">
      <selection activeCell="BP84" sqref="BP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階上町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14062</v>
      </c>
      <c r="AM8" s="47"/>
      <c r="AN8" s="47"/>
      <c r="AO8" s="47"/>
      <c r="AP8" s="47"/>
      <c r="AQ8" s="47"/>
      <c r="AR8" s="47"/>
      <c r="AS8" s="47"/>
      <c r="AT8" s="43">
        <f>データ!S6</f>
        <v>94.01</v>
      </c>
      <c r="AU8" s="43"/>
      <c r="AV8" s="43"/>
      <c r="AW8" s="43"/>
      <c r="AX8" s="43"/>
      <c r="AY8" s="43"/>
      <c r="AZ8" s="43"/>
      <c r="BA8" s="43"/>
      <c r="BB8" s="43">
        <f>データ!T6</f>
        <v>149.58000000000001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5.68</v>
      </c>
      <c r="Q10" s="43"/>
      <c r="R10" s="43"/>
      <c r="S10" s="43"/>
      <c r="T10" s="43"/>
      <c r="U10" s="43"/>
      <c r="V10" s="43"/>
      <c r="W10" s="43">
        <f>データ!P6</f>
        <v>88.56</v>
      </c>
      <c r="X10" s="43"/>
      <c r="Y10" s="43"/>
      <c r="Z10" s="43"/>
      <c r="AA10" s="43"/>
      <c r="AB10" s="43"/>
      <c r="AC10" s="43"/>
      <c r="AD10" s="47">
        <f>データ!Q6</f>
        <v>2948</v>
      </c>
      <c r="AE10" s="47"/>
      <c r="AF10" s="47"/>
      <c r="AG10" s="47"/>
      <c r="AH10" s="47"/>
      <c r="AI10" s="47"/>
      <c r="AJ10" s="47"/>
      <c r="AK10" s="2"/>
      <c r="AL10" s="47">
        <f>データ!U6</f>
        <v>795</v>
      </c>
      <c r="AM10" s="47"/>
      <c r="AN10" s="47"/>
      <c r="AO10" s="47"/>
      <c r="AP10" s="47"/>
      <c r="AQ10" s="47"/>
      <c r="AR10" s="47"/>
      <c r="AS10" s="47"/>
      <c r="AT10" s="43">
        <f>データ!V6</f>
        <v>1.17</v>
      </c>
      <c r="AU10" s="43"/>
      <c r="AV10" s="43"/>
      <c r="AW10" s="43"/>
      <c r="AX10" s="43"/>
      <c r="AY10" s="43"/>
      <c r="AZ10" s="43"/>
      <c r="BA10" s="43"/>
      <c r="BB10" s="43">
        <f>データ!W6</f>
        <v>679.49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74"/>
      <c r="BN55" s="74"/>
      <c r="BO55" s="74"/>
      <c r="BP55" s="74"/>
      <c r="BQ55" s="74"/>
      <c r="BR55" s="74"/>
      <c r="BS55" s="74"/>
      <c r="BT55" s="74"/>
      <c r="BU55" s="74"/>
      <c r="BV55" s="74"/>
      <c r="BW55" s="74"/>
      <c r="BX55" s="74"/>
      <c r="BY55" s="74"/>
      <c r="BZ55" s="75"/>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6"/>
      <c r="BM56" s="74"/>
      <c r="BN56" s="74"/>
      <c r="BO56" s="74"/>
      <c r="BP56" s="74"/>
      <c r="BQ56" s="74"/>
      <c r="BR56" s="74"/>
      <c r="BS56" s="74"/>
      <c r="BT56" s="74"/>
      <c r="BU56" s="74"/>
      <c r="BV56" s="74"/>
      <c r="BW56" s="74"/>
      <c r="BX56" s="74"/>
      <c r="BY56" s="74"/>
      <c r="BZ56" s="75"/>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6"/>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24465</v>
      </c>
      <c r="D6" s="31">
        <f t="shared" si="3"/>
        <v>47</v>
      </c>
      <c r="E6" s="31">
        <f t="shared" si="3"/>
        <v>17</v>
      </c>
      <c r="F6" s="31">
        <f t="shared" si="3"/>
        <v>6</v>
      </c>
      <c r="G6" s="31">
        <f t="shared" si="3"/>
        <v>0</v>
      </c>
      <c r="H6" s="31" t="str">
        <f t="shared" si="3"/>
        <v>青森県　階上町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5.68</v>
      </c>
      <c r="P6" s="32">
        <f t="shared" si="3"/>
        <v>88.56</v>
      </c>
      <c r="Q6" s="32">
        <f t="shared" si="3"/>
        <v>2948</v>
      </c>
      <c r="R6" s="32">
        <f t="shared" si="3"/>
        <v>14062</v>
      </c>
      <c r="S6" s="32">
        <f t="shared" si="3"/>
        <v>94.01</v>
      </c>
      <c r="T6" s="32">
        <f t="shared" si="3"/>
        <v>149.58000000000001</v>
      </c>
      <c r="U6" s="32">
        <f t="shared" si="3"/>
        <v>795</v>
      </c>
      <c r="V6" s="32">
        <f t="shared" si="3"/>
        <v>1.17</v>
      </c>
      <c r="W6" s="32">
        <f t="shared" si="3"/>
        <v>679.49</v>
      </c>
      <c r="X6" s="33">
        <f>IF(X7="",NA(),X7)</f>
        <v>90.1</v>
      </c>
      <c r="Y6" s="33">
        <f t="shared" ref="Y6:AG6" si="4">IF(Y7="",NA(),Y7)</f>
        <v>90.16</v>
      </c>
      <c r="Z6" s="33">
        <f t="shared" si="4"/>
        <v>90.31</v>
      </c>
      <c r="AA6" s="33">
        <f t="shared" si="4"/>
        <v>89.3</v>
      </c>
      <c r="AB6" s="33">
        <f t="shared" si="4"/>
        <v>87.64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1241.8399999999999</v>
      </c>
      <c r="BF6" s="33">
        <f t="shared" ref="BF6:BN6" si="7">IF(BF7="",NA(),BF7)</f>
        <v>1164.7</v>
      </c>
      <c r="BG6" s="33">
        <f t="shared" si="7"/>
        <v>1101.1300000000001</v>
      </c>
      <c r="BH6" s="33">
        <f t="shared" si="7"/>
        <v>869.92</v>
      </c>
      <c r="BI6" s="33">
        <f t="shared" si="7"/>
        <v>848.46</v>
      </c>
      <c r="BJ6" s="33">
        <f t="shared" si="7"/>
        <v>1723.1</v>
      </c>
      <c r="BK6" s="33">
        <f t="shared" si="7"/>
        <v>1665.33</v>
      </c>
      <c r="BL6" s="33">
        <f t="shared" si="7"/>
        <v>1716.47</v>
      </c>
      <c r="BM6" s="33">
        <f t="shared" si="7"/>
        <v>830.5</v>
      </c>
      <c r="BN6" s="33">
        <f t="shared" si="7"/>
        <v>1029.24</v>
      </c>
      <c r="BO6" s="32" t="str">
        <f>IF(BO7="","",IF(BO7="-","【-】","【"&amp;SUBSTITUTE(TEXT(BO7,"#,##0.00"),"-","△")&amp;"】"))</f>
        <v>【1,052.66】</v>
      </c>
      <c r="BP6" s="33">
        <f>IF(BP7="",NA(),BP7)</f>
        <v>27.5</v>
      </c>
      <c r="BQ6" s="33">
        <f t="shared" ref="BQ6:BY6" si="8">IF(BQ7="",NA(),BQ7)</f>
        <v>26.26</v>
      </c>
      <c r="BR6" s="33">
        <f t="shared" si="8"/>
        <v>25.66</v>
      </c>
      <c r="BS6" s="33">
        <f t="shared" si="8"/>
        <v>35.72</v>
      </c>
      <c r="BT6" s="33">
        <f t="shared" si="8"/>
        <v>38.880000000000003</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492.95</v>
      </c>
      <c r="CB6" s="33">
        <f t="shared" ref="CB6:CJ6" si="9">IF(CB7="",NA(),CB7)</f>
        <v>515.37</v>
      </c>
      <c r="CC6" s="33">
        <f t="shared" si="9"/>
        <v>526.91</v>
      </c>
      <c r="CD6" s="33">
        <f t="shared" si="9"/>
        <v>422.24</v>
      </c>
      <c r="CE6" s="33">
        <f t="shared" si="9"/>
        <v>400.96</v>
      </c>
      <c r="CF6" s="33">
        <f t="shared" si="9"/>
        <v>459.38</v>
      </c>
      <c r="CG6" s="33">
        <f t="shared" si="9"/>
        <v>438.71</v>
      </c>
      <c r="CH6" s="33">
        <f t="shared" si="9"/>
        <v>463.38</v>
      </c>
      <c r="CI6" s="33">
        <f t="shared" si="9"/>
        <v>382.09</v>
      </c>
      <c r="CJ6" s="33">
        <f t="shared" si="9"/>
        <v>392.03</v>
      </c>
      <c r="CK6" s="32" t="str">
        <f>IF(CK7="","",IF(CK7="-","【-】","【"&amp;SUBSTITUTE(TEXT(CK7,"#,##0.00"),"-","△")&amp;"】"))</f>
        <v>【424.58】</v>
      </c>
      <c r="CL6" s="33">
        <f>IF(CL7="",NA(),CL7)</f>
        <v>33.04</v>
      </c>
      <c r="CM6" s="33">
        <f t="shared" ref="CM6:CU6" si="10">IF(CM7="",NA(),CM7)</f>
        <v>32.159999999999997</v>
      </c>
      <c r="CN6" s="33">
        <f t="shared" si="10"/>
        <v>32.159999999999997</v>
      </c>
      <c r="CO6" s="33">
        <f t="shared" si="10"/>
        <v>32.159999999999997</v>
      </c>
      <c r="CP6" s="33">
        <f t="shared" si="10"/>
        <v>31.72</v>
      </c>
      <c r="CQ6" s="33">
        <f t="shared" si="10"/>
        <v>32.04</v>
      </c>
      <c r="CR6" s="33">
        <f t="shared" si="10"/>
        <v>33.81</v>
      </c>
      <c r="CS6" s="33">
        <f t="shared" si="10"/>
        <v>31.37</v>
      </c>
      <c r="CT6" s="33">
        <f t="shared" si="10"/>
        <v>39.68</v>
      </c>
      <c r="CU6" s="33">
        <f t="shared" si="10"/>
        <v>35.64</v>
      </c>
      <c r="CV6" s="32" t="str">
        <f>IF(CV7="","",IF(CV7="-","【-】","【"&amp;SUBSTITUTE(TEXT(CV7,"#,##0.00"),"-","△")&amp;"】"))</f>
        <v>【33.90】</v>
      </c>
      <c r="CW6" s="33">
        <f>IF(CW7="",NA(),CW7)</f>
        <v>53.5</v>
      </c>
      <c r="CX6" s="33">
        <f t="shared" ref="CX6:DF6" si="11">IF(CX7="",NA(),CX7)</f>
        <v>66.430000000000007</v>
      </c>
      <c r="CY6" s="33">
        <f t="shared" si="11"/>
        <v>69.66</v>
      </c>
      <c r="CZ6" s="33">
        <f t="shared" si="11"/>
        <v>69.61</v>
      </c>
      <c r="DA6" s="33">
        <f t="shared" si="11"/>
        <v>68.680000000000007</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c r="A7" s="26"/>
      <c r="B7" s="35">
        <v>2015</v>
      </c>
      <c r="C7" s="35">
        <v>24465</v>
      </c>
      <c r="D7" s="35">
        <v>47</v>
      </c>
      <c r="E7" s="35">
        <v>17</v>
      </c>
      <c r="F7" s="35">
        <v>6</v>
      </c>
      <c r="G7" s="35">
        <v>0</v>
      </c>
      <c r="H7" s="35" t="s">
        <v>96</v>
      </c>
      <c r="I7" s="35" t="s">
        <v>97</v>
      </c>
      <c r="J7" s="35" t="s">
        <v>98</v>
      </c>
      <c r="K7" s="35" t="s">
        <v>99</v>
      </c>
      <c r="L7" s="35" t="s">
        <v>100</v>
      </c>
      <c r="M7" s="36" t="s">
        <v>101</v>
      </c>
      <c r="N7" s="36" t="s">
        <v>102</v>
      </c>
      <c r="O7" s="36">
        <v>5.68</v>
      </c>
      <c r="P7" s="36">
        <v>88.56</v>
      </c>
      <c r="Q7" s="36">
        <v>2948</v>
      </c>
      <c r="R7" s="36">
        <v>14062</v>
      </c>
      <c r="S7" s="36">
        <v>94.01</v>
      </c>
      <c r="T7" s="36">
        <v>149.58000000000001</v>
      </c>
      <c r="U7" s="36">
        <v>795</v>
      </c>
      <c r="V7" s="36">
        <v>1.17</v>
      </c>
      <c r="W7" s="36">
        <v>679.49</v>
      </c>
      <c r="X7" s="36">
        <v>90.1</v>
      </c>
      <c r="Y7" s="36">
        <v>90.16</v>
      </c>
      <c r="Z7" s="36">
        <v>90.31</v>
      </c>
      <c r="AA7" s="36">
        <v>89.3</v>
      </c>
      <c r="AB7" s="36">
        <v>87.64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1241.8399999999999</v>
      </c>
      <c r="BF7" s="36">
        <v>1164.7</v>
      </c>
      <c r="BG7" s="36">
        <v>1101.1300000000001</v>
      </c>
      <c r="BH7" s="36">
        <v>869.92</v>
      </c>
      <c r="BI7" s="36">
        <v>848.46</v>
      </c>
      <c r="BJ7" s="36">
        <v>1723.1</v>
      </c>
      <c r="BK7" s="36">
        <v>1665.33</v>
      </c>
      <c r="BL7" s="36">
        <v>1716.47</v>
      </c>
      <c r="BM7" s="36">
        <v>830.5</v>
      </c>
      <c r="BN7" s="36">
        <v>1029.24</v>
      </c>
      <c r="BO7" s="36">
        <v>1052.6600000000001</v>
      </c>
      <c r="BP7" s="36">
        <v>27.5</v>
      </c>
      <c r="BQ7" s="36">
        <v>26.26</v>
      </c>
      <c r="BR7" s="36">
        <v>25.66</v>
      </c>
      <c r="BS7" s="36">
        <v>35.72</v>
      </c>
      <c r="BT7" s="36">
        <v>38.880000000000003</v>
      </c>
      <c r="BU7" s="36">
        <v>35.909999999999997</v>
      </c>
      <c r="BV7" s="36">
        <v>37.92</v>
      </c>
      <c r="BW7" s="36">
        <v>35.049999999999997</v>
      </c>
      <c r="BX7" s="36">
        <v>43.66</v>
      </c>
      <c r="BY7" s="36">
        <v>43.13</v>
      </c>
      <c r="BZ7" s="36">
        <v>40.22</v>
      </c>
      <c r="CA7" s="36">
        <v>492.95</v>
      </c>
      <c r="CB7" s="36">
        <v>515.37</v>
      </c>
      <c r="CC7" s="36">
        <v>526.91</v>
      </c>
      <c r="CD7" s="36">
        <v>422.24</v>
      </c>
      <c r="CE7" s="36">
        <v>400.96</v>
      </c>
      <c r="CF7" s="36">
        <v>459.38</v>
      </c>
      <c r="CG7" s="36">
        <v>438.71</v>
      </c>
      <c r="CH7" s="36">
        <v>463.38</v>
      </c>
      <c r="CI7" s="36">
        <v>382.09</v>
      </c>
      <c r="CJ7" s="36">
        <v>392.03</v>
      </c>
      <c r="CK7" s="36">
        <v>424.58</v>
      </c>
      <c r="CL7" s="36">
        <v>33.04</v>
      </c>
      <c r="CM7" s="36">
        <v>32.159999999999997</v>
      </c>
      <c r="CN7" s="36">
        <v>32.159999999999997</v>
      </c>
      <c r="CO7" s="36">
        <v>32.159999999999997</v>
      </c>
      <c r="CP7" s="36">
        <v>31.72</v>
      </c>
      <c r="CQ7" s="36">
        <v>32.04</v>
      </c>
      <c r="CR7" s="36">
        <v>33.81</v>
      </c>
      <c r="CS7" s="36">
        <v>31.37</v>
      </c>
      <c r="CT7" s="36">
        <v>39.68</v>
      </c>
      <c r="CU7" s="36">
        <v>35.64</v>
      </c>
      <c r="CV7" s="36">
        <v>33.9</v>
      </c>
      <c r="CW7" s="36">
        <v>53.5</v>
      </c>
      <c r="CX7" s="36">
        <v>66.430000000000007</v>
      </c>
      <c r="CY7" s="36">
        <v>69.66</v>
      </c>
      <c r="CZ7" s="36">
        <v>69.61</v>
      </c>
      <c r="DA7" s="36">
        <v>68.680000000000007</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2017-02-17T05:52:46Z</cp:lastPrinted>
  <dcterms:created xsi:type="dcterms:W3CDTF">2017-02-08T03:17:33Z</dcterms:created>
  <dcterms:modified xsi:type="dcterms:W3CDTF">2017-02-17T05:52:46Z</dcterms:modified>
  <cp:category/>
</cp:coreProperties>
</file>