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8805" firstSheet="12"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refMode="R1C1"/>
</workbook>
</file>

<file path=xl/calcChain.xml><?xml version="1.0" encoding="utf-8"?>
<calcChain xmlns="http://schemas.openxmlformats.org/spreadsheetml/2006/main">
  <c r="BG37" i="9" l="1"/>
  <c r="BG36" i="9"/>
  <c r="BG35" i="9"/>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W42" i="9"/>
  <c r="BE42" i="9"/>
  <c r="AM42" i="9"/>
  <c r="U42" i="9"/>
  <c r="C42" i="9"/>
  <c r="BE41" i="9"/>
  <c r="AM41" i="9"/>
  <c r="U41" i="9"/>
  <c r="C41" i="9"/>
  <c r="BE40" i="9"/>
  <c r="AM40" i="9"/>
  <c r="U40" i="9"/>
  <c r="C40" i="9"/>
  <c r="BE39" i="9"/>
  <c r="AM39" i="9"/>
  <c r="U39" i="9"/>
  <c r="C39" i="9"/>
  <c r="BE38" i="9"/>
  <c r="AM38" i="9"/>
  <c r="C38" i="9"/>
  <c r="AM37" i="9"/>
  <c r="C37" i="9"/>
  <c r="BW34" i="9"/>
  <c r="BW35" i="9" s="1"/>
  <c r="BW36" i="9" s="1"/>
  <c r="BW37" i="9" s="1"/>
  <c r="BW38" i="9" s="1"/>
  <c r="BW39" i="9" s="1"/>
  <c r="BW40" i="9" s="1"/>
  <c r="BW41" i="9" s="1"/>
  <c r="C34" i="9"/>
  <c r="CO34" i="9" l="1"/>
  <c r="CO35" i="9" s="1"/>
  <c r="CO36" i="9" s="1"/>
  <c r="CO37" i="9" s="1"/>
  <c r="CO38" i="9" s="1"/>
  <c r="CO39" i="9" s="1"/>
  <c r="CO40" i="9" s="1"/>
  <c r="CO41" i="9" s="1"/>
  <c r="CO42" i="9" s="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U34" i="9"/>
  <c r="U35" i="9" s="1"/>
  <c r="U36" i="9" s="1"/>
  <c r="U37" i="9" s="1"/>
  <c r="U38" i="9" s="1"/>
  <c r="BE34" i="9" l="1"/>
  <c r="BE35" i="9" s="1"/>
  <c r="BE36" i="9" s="1"/>
  <c r="BE37" i="9" s="1"/>
</calcChain>
</file>

<file path=xl/sharedStrings.xml><?xml version="1.0" encoding="utf-8"?>
<sst xmlns="http://schemas.openxmlformats.org/spreadsheetml/2006/main" count="1064" uniqueCount="582">
  <si>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</si>
  <si>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</si>
  <si>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</si>
  <si>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</si>
  <si>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</si>
  <si>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</si>
  <si>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</si>
  <si>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</si>
  <si>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</si>
  <si>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</si>
  <si>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</si>
  <si>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</si>
  <si>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</si>
  <si>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</si>
  <si>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</si>
  <si>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</si>
  <si>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</si>
  <si>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</si>
  <si>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</si>
  <si>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</si>
  <si>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</si>
  <si>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</si>
  <si>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</si>
  <si>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</si>
  <si>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</si>
  <si>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</si>
  <si>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</si>
  <si>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</si>
  <si>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</si>
  <si>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</si>
  <si>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</si>
  <si>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</si>
  <si>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</si>
  <si>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</si>
  <si>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</si>
  <si>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</si>
  <si>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</si>
  <si>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</si>
  <si>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</si>
  <si>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</si>
  <si>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</si>
  <si>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</si>
  <si>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</si>
  <si>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</si>
  <si>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</si>
  <si>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</si>
  <si>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</si>
  <si>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</si>
  <si>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</si>
  <si>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</si>
  <si>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</si>
  <si>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</si>
  <si>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</si>
  <si>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</si>
  <si>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</si>
  <si>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</si>
  <si>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</si>
  <si>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</si>
  <si>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</si>
  <si>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</si>
  <si>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</si>
  <si>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</si>
  <si>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</si>
  <si>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</si>
  <si>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</si>
  <si>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</si>
  <si>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</si>
  <si>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</si>
  <si>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中核市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</si>
  <si>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</si>
  <si>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</si>
  <si>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</si>
  <si>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</si>
  <si>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</si>
  <si>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</si>
  <si>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</si>
  <si>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</si>
  <si>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</si>
  <si>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</si>
  <si>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</si>
  <si>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</si>
  <si>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青森市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</si>
  <si>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</si>
  <si>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</si>
  <si>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</si>
  <si>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</si>
  <si>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</si>
  <si>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</si>
  <si>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</si>
  <si>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</si>
  <si>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</si>
  <si>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</si>
  <si>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</si>
  <si>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</si>
  <si>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</si>
  <si>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</si>
  <si>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</si>
  <si>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</si>
  <si>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</si>
  <si>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</si>
  <si>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</si>
  <si>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</si>
  <si>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</si>
  <si>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</si>
  <si>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</si>
  <si>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</si>
  <si>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</si>
  <si>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</si>
  <si>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</si>
  <si>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</si>
  <si>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</si>
  <si>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</si>
  <si>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</si>
  <si>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</si>
  <si>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</si>
  <si>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</si>
  <si>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</si>
  <si>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</si>
  <si>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</si>
  <si>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</si>
  <si>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</si>
  <si>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</si>
  <si>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</si>
  <si>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</si>
  <si>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</si>
  <si>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</si>
  <si>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</si>
  <si>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</si>
  <si>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</si>
  <si>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</si>
  <si>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</si>
  <si>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</si>
  <si>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</si>
  <si>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自動車運送事業会計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</si>
  <si>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</si>
  <si>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</si>
  <si>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</si>
  <si>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</si>
  <si>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</si>
  <si>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病院事業会計</t>
    <phoneticPr fontId="5"/>
  </si>
  <si>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</si>
  <si>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</si>
  <si>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</si>
  <si>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</si>
  <si>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</si>
  <si>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</si>
  <si>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</si>
  <si>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</si>
  <si>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</si>
  <si>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</si>
  <si>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</si>
  <si>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</si>
  <si>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</si>
  <si>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</si>
  <si>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</si>
  <si>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</si>
  <si>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</si>
  <si>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</si>
  <si>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</si>
  <si>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</si>
  <si>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</si>
  <si>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</si>
  <si>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</si>
  <si>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</si>
  <si>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</si>
  <si>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</si>
  <si>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</si>
  <si>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</si>
  <si>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</si>
  <si>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</si>
  <si>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</si>
  <si>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</si>
  <si>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</si>
  <si>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</si>
  <si>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</si>
  <si>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</si>
  <si>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</si>
  <si>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</si>
  <si>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</si>
  <si>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</si>
  <si>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</si>
  <si>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</si>
  <si>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</si>
  <si>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</si>
  <si>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</si>
  <si>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</si>
  <si>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</si>
  <si>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</si>
  <si>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</si>
  <si>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</si>
  <si>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</si>
  <si>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</si>
  <si>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</si>
  <si>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</si>
  <si>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青森県青森市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</si>
  <si>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</si>
  <si>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</si>
  <si>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</si>
  <si>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</si>
  <si>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</si>
  <si>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</si>
  <si>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</si>
  <si>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</si>
  <si>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</si>
  <si>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</si>
  <si>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</si>
  <si>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</si>
  <si>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</si>
  <si>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</si>
  <si>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</si>
  <si>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</si>
  <si>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</si>
  <si>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</si>
  <si>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</si>
  <si>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</si>
  <si>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</si>
  <si>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</si>
  <si>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</si>
  <si>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</si>
  <si>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</si>
  <si>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</si>
  <si>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</si>
  <si>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</si>
  <si>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</si>
  <si>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</si>
  <si>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</si>
  <si>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</si>
  <si>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</si>
  <si>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</si>
  <si>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</si>
  <si>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</si>
  <si>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</si>
  <si>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</si>
  <si>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</si>
  <si>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</si>
  <si>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</si>
  <si>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</si>
  <si>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</si>
  <si>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</si>
  <si>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</si>
  <si>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</si>
  <si>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</si>
  <si>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</si>
  <si>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</si>
  <si>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</si>
  <si>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</si>
  <si>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</si>
  <si>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</si>
  <si>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</si>
  <si>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</si>
  <si>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</si>
  <si>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</si>
  <si>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</si>
  <si>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</si>
  <si>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</si>
  <si>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</si>
  <si>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</si>
  <si>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</si>
  <si>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</si>
  <si>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</si>
  <si>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</si>
  <si>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</si>
  <si>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</si>
  <si>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</si>
  <si>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</si>
  <si>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</si>
  <si>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</si>
  <si>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</si>
  <si>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</si>
  <si>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</si>
  <si>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</si>
  <si>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</si>
  <si>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</si>
  <si>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</si>
  <si>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</si>
  <si>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</si>
  <si>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</si>
  <si>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</si>
  <si>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</si>
  <si>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</si>
  <si>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</si>
  <si>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</si>
  <si>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</si>
  <si>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</si>
  <si>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</si>
  <si>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</si>
  <si>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</si>
  <si>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</si>
  <si>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</si>
  <si>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</si>
  <si>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</si>
  <si>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</si>
  <si>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</si>
  <si>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</si>
  <si>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</si>
  <si>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</si>
  <si>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</si>
  <si>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</si>
  <si>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</si>
  <si>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</si>
  <si>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</si>
  <si>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</si>
  <si>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</si>
  <si>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</si>
  <si>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</si>
  <si>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</si>
  <si>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</si>
  <si>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</si>
  <si>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</si>
  <si>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</si>
  <si>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</si>
  <si>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</si>
  <si>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</si>
  <si>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</si>
  <si>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</si>
  <si>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</si>
  <si>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交通</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</si>
  <si>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</si>
  <si>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</si>
  <si>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</si>
  <si>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</si>
  <si>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</si>
  <si>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</si>
  <si>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</si>
  <si>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</si>
  <si>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</si>
  <si>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</si>
  <si>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</si>
  <si>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</si>
  <si>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</si>
  <si>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</si>
  <si>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</si>
  <si>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</si>
  <si>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</si>
  <si>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</si>
  <si>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</si>
  <si>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</si>
  <si>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</si>
  <si>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</si>
  <si>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</si>
  <si>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</si>
  <si>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</si>
  <si>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青森県青森市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</si>
  <si>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</si>
  <si>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</si>
  <si>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</si>
  <si>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</si>
  <si>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</si>
  <si>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</si>
  <si>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</si>
  <si>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</si>
  <si>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</si>
  <si>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</si>
  <si>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</si>
  <si>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</si>
  <si>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</si>
  <si>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</si>
  <si>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</si>
  <si>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</si>
  <si>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</si>
  <si>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</si>
  <si>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</si>
  <si>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</si>
  <si>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</si>
  <si>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母子寡婦福祉資金貸付金特別会計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</si>
  <si>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</si>
  <si>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</si>
  <si>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</si>
  <si>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</si>
  <si>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</si>
  <si>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</si>
  <si>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</si>
  <si>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</si>
  <si>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</si>
  <si>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</si>
  <si>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</si>
  <si>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</si>
  <si>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</si>
  <si>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</si>
  <si>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</si>
  <si>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</si>
  <si>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後期高齢者医療特別会計</t>
    <phoneticPr fontId="5"/>
  </si>
  <si>
    <t>駐車場事業特別会計</t>
    <phoneticPr fontId="5"/>
  </si>
  <si>
    <t>法適用企業</t>
    <phoneticPr fontId="5"/>
  </si>
  <si>
    <t>水道事業会計</t>
    <phoneticPr fontId="5"/>
  </si>
  <si>
    <t>自動車運送事業会計</t>
    <phoneticPr fontId="5"/>
  </si>
  <si>
    <t>中央卸売市場特別会計</t>
    <phoneticPr fontId="5"/>
  </si>
  <si>
    <t>法非適用企業</t>
    <phoneticPr fontId="5"/>
  </si>
  <si>
    <t>下水道事業特別会計</t>
    <phoneticPr fontId="5"/>
  </si>
  <si>
    <t>農業集落排水事業特別会計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</si>
  <si>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</si>
  <si>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</si>
  <si>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</si>
  <si>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</si>
  <si>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</si>
  <si>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</si>
  <si>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</si>
  <si>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</si>
  <si>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</si>
  <si>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</si>
  <si>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</si>
  <si>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</si>
  <si>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</si>
  <si>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</si>
  <si>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</si>
  <si>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</si>
  <si>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</si>
  <si>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</si>
  <si>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</si>
  <si>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</si>
  <si>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</si>
  <si>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</si>
  <si>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</si>
  <si>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</si>
  <si>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</si>
  <si>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</si>
  <si>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</si>
  <si>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</si>
  <si>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</si>
  <si>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</si>
  <si>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</si>
  <si>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</si>
  <si>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</si>
  <si>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</si>
  <si>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</si>
  <si>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</si>
  <si>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</si>
  <si>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</si>
  <si>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</si>
  <si>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</si>
  <si>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</si>
  <si>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</si>
  <si>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</si>
  <si>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</si>
  <si>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</si>
  <si>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</si>
  <si>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</si>
  <si>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</si>
  <si>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</si>
  <si>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</si>
  <si>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</si>
  <si>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</si>
  <si>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</si>
  <si>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</si>
  <si>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</si>
  <si>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</si>
  <si>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</si>
  <si>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</si>
  <si>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</si>
  <si>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</si>
  <si>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</si>
  <si>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</si>
  <si>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</si>
  <si>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</si>
  <si>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</si>
  <si>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</si>
  <si>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</si>
  <si>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</si>
  <si>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</si>
  <si>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</si>
  <si>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</si>
  <si>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</si>
  <si>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</si>
  <si>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</si>
  <si>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</si>
  <si>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</si>
  <si>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</si>
  <si>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</si>
  <si>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</si>
  <si>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</si>
  <si>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</si>
  <si>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</si>
  <si>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</si>
  <si>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</si>
  <si>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</si>
  <si>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</si>
  <si>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</si>
  <si>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</si>
  <si>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</si>
  <si>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</si>
  <si>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</si>
  <si>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</si>
  <si>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</si>
  <si>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</si>
  <si>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</si>
  <si>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</si>
  <si>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</si>
  <si>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</si>
  <si>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</si>
  <si>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</si>
  <si>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</si>
  <si>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</si>
  <si>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</si>
  <si>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</si>
  <si>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</si>
  <si>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</si>
  <si>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</si>
  <si>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</si>
  <si>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</si>
  <si>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</si>
  <si>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</si>
  <si>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</si>
  <si>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</si>
  <si>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</si>
  <si>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</si>
  <si>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</si>
  <si>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</si>
  <si>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</si>
  <si>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</si>
  <si>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</si>
  <si>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</si>
  <si>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</si>
  <si>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</si>
  <si>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</si>
  <si>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</si>
  <si>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</si>
  <si>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</si>
  <si>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</si>
  <si>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</si>
  <si>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</si>
  <si>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</si>
  <si>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</si>
  <si>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</si>
  <si>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</si>
  <si>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</si>
  <si>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2.22</t>
  </si>
  <si>
    <t>▲ 0.30</t>
  </si>
  <si>
    <t>▲ 1.86</t>
  </si>
  <si>
    <t>▲ 4.37</t>
  </si>
  <si>
    <t>病院事業会計</t>
  </si>
  <si>
    <t>▲ 0.49</t>
  </si>
  <si>
    <t>▲ 0.69</t>
  </si>
  <si>
    <t>国民健康保険事業特別会計</t>
  </si>
  <si>
    <t>▲ 0.13</t>
  </si>
  <si>
    <t>▲ 0.68</t>
  </si>
  <si>
    <t>▲ 0.29</t>
  </si>
  <si>
    <t>自動車運送事業会計</t>
  </si>
  <si>
    <t>▲ 0.50</t>
  </si>
  <si>
    <t>▲ 0.48</t>
  </si>
  <si>
    <t>▲ 0.39</t>
  </si>
  <si>
    <t>▲ 0.36</t>
  </si>
  <si>
    <t>▲ 0.23</t>
  </si>
  <si>
    <t>母子寡婦福祉資金貸付金特別会計</t>
  </si>
  <si>
    <t>▲ 0.02</t>
  </si>
  <si>
    <t>水道事業会計</t>
  </si>
  <si>
    <t>一般会計</t>
  </si>
  <si>
    <t>宅地造成事業特別会計</t>
  </si>
  <si>
    <t>競輪事業特別会計</t>
  </si>
  <si>
    <t>その他会計（赤字）</t>
  </si>
  <si>
    <t>その他会計（黒字）</t>
  </si>
  <si>
    <t>青森地域広域事務組合</t>
    <rPh sb="0" eb="2">
      <t>アオモリ</t>
    </rPh>
    <rPh sb="2" eb="4">
      <t>チイキ</t>
    </rPh>
    <rPh sb="4" eb="6">
      <t>コウイキ</t>
    </rPh>
    <rPh sb="6" eb="8">
      <t>ジム</t>
    </rPh>
    <rPh sb="8" eb="10">
      <t>クミアイ</t>
    </rPh>
    <phoneticPr fontId="2"/>
  </si>
  <si>
    <t>津軽広域水道企業団津軽事業部</t>
    <rPh sb="0" eb="2">
      <t>ツガル</t>
    </rPh>
    <rPh sb="2" eb="4">
      <t>コウイキ</t>
    </rPh>
    <rPh sb="4" eb="6">
      <t>スイドウ</t>
    </rPh>
    <rPh sb="6" eb="8">
      <t>キギョウ</t>
    </rPh>
    <rPh sb="8" eb="9">
      <t>ダン</t>
    </rPh>
    <rPh sb="9" eb="11">
      <t>ツガル</t>
    </rPh>
    <rPh sb="11" eb="13">
      <t>ジギョウ</t>
    </rPh>
    <rPh sb="13" eb="14">
      <t>ブ</t>
    </rPh>
    <phoneticPr fontId="2"/>
  </si>
  <si>
    <t>黒石地区清掃施設組合</t>
  </si>
  <si>
    <t>南黒地方福祉事務組合</t>
  </si>
  <si>
    <t>青森県後期高齢者医療連合会（一般会計）</t>
    <rPh sb="0" eb="3">
      <t>アオモリケン</t>
    </rPh>
    <rPh sb="3" eb="5">
      <t>コウキ</t>
    </rPh>
    <rPh sb="5" eb="7">
      <t>コウレイ</t>
    </rPh>
    <rPh sb="7" eb="8">
      <t>シャ</t>
    </rPh>
    <rPh sb="8" eb="10">
      <t>イリョウ</t>
    </rPh>
    <rPh sb="10" eb="13">
      <t>レンゴウカイ</t>
    </rPh>
    <rPh sb="14" eb="16">
      <t>イッパン</t>
    </rPh>
    <rPh sb="16" eb="18">
      <t>カイケイ</t>
    </rPh>
    <phoneticPr fontId="2"/>
  </si>
  <si>
    <t>青森県後期高齢者医療連合会（特別会計）</t>
    <rPh sb="0" eb="3">
      <t>アオモリケン</t>
    </rPh>
    <rPh sb="3" eb="5">
      <t>コウキ</t>
    </rPh>
    <rPh sb="5" eb="7">
      <t>コウレイ</t>
    </rPh>
    <rPh sb="7" eb="8">
      <t>シャ</t>
    </rPh>
    <rPh sb="8" eb="10">
      <t>イリョウ</t>
    </rPh>
    <rPh sb="10" eb="13">
      <t>レンゴウカイ</t>
    </rPh>
    <rPh sb="14" eb="16">
      <t>トクベツ</t>
    </rPh>
    <rPh sb="16" eb="18">
      <t>カイケイ</t>
    </rPh>
    <phoneticPr fontId="2"/>
  </si>
  <si>
    <t>青森県市長会館管理組合</t>
    <rPh sb="0" eb="3">
      <t>アオモリケン</t>
    </rPh>
    <rPh sb="3" eb="5">
      <t>シチョウ</t>
    </rPh>
    <rPh sb="5" eb="7">
      <t>カイカン</t>
    </rPh>
    <rPh sb="7" eb="9">
      <t>カンリ</t>
    </rPh>
    <rPh sb="9" eb="11">
      <t>クミアイ</t>
    </rPh>
    <phoneticPr fontId="2"/>
  </si>
  <si>
    <t>青森県交通災害共済組合</t>
    <rPh sb="0" eb="3">
      <t>アオモリケン</t>
    </rPh>
    <rPh sb="3" eb="5">
      <t>コウツウ</t>
    </rPh>
    <rPh sb="5" eb="7">
      <t>サイガイ</t>
    </rPh>
    <rPh sb="7" eb="9">
      <t>キョウサイ</t>
    </rPh>
    <rPh sb="9" eb="11">
      <t>クミアイ</t>
    </rPh>
    <phoneticPr fontId="2"/>
  </si>
  <si>
    <t>法適用企業</t>
    <rPh sb="0" eb="1">
      <t>ホウ</t>
    </rPh>
    <rPh sb="1" eb="3">
      <t>テキヨウ</t>
    </rPh>
    <rPh sb="3" eb="5">
      <t>キギョウ</t>
    </rPh>
    <phoneticPr fontId="2"/>
  </si>
  <si>
    <t>◯</t>
  </si>
  <si>
    <t>青森市土地開発公社</t>
  </si>
  <si>
    <t>青森市観光レクリエーション振興</t>
  </si>
  <si>
    <t>財団法人シルバー人材センター</t>
  </si>
  <si>
    <t>財団法人青森市文化スポーツ振興公社</t>
  </si>
  <si>
    <t>青森駅前再開発ビル株式会社</t>
  </si>
  <si>
    <t>株式会社ソフトアカデミーあおもり</t>
  </si>
  <si>
    <t>株式会社アップルヒル</t>
  </si>
  <si>
    <t>青森学術文化振興財団</t>
  </si>
  <si>
    <t>公立大学法人青森公立大学</t>
  </si>
  <si>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</si>
  <si>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</si>
  <si>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</si>
  <si>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</si>
  <si>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</si>
  <si>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</si>
  <si>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</si>
  <si>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</si>
  <si>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</si>
  <si>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</si>
  <si>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</si>
  <si>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</si>
  <si>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実質公債費比率及び将来負担比率は類似団体と比較して高いものの、将来負担比率は例年低くなってきている。これは、交付税措置のある比較的有利な市債の活用や、公債費負担の平準化を図ってきたためである。
将来負担比率は、地方債残高の減少や、退職手当て見込額の減少により低下傾向にあるため、実質公債費比率についても、地方債残高の減少等により低下してくるものと想定される。
しかしながら、今後においても、公共投資経費に充当する一般会計の市債発行額を可能な限り抑制するなど、財政構造健全化のための取組みを推進し、比率の抑制を図っていく。</t>
    <rPh sb="0" eb="2">
      <t>ジッシツ</t>
    </rPh>
    <rPh sb="2" eb="4">
      <t>コウサイ</t>
    </rPh>
    <rPh sb="4" eb="5">
      <t>ヒ</t>
    </rPh>
    <rPh sb="5" eb="7">
      <t>ヒリツ</t>
    </rPh>
    <rPh sb="7" eb="8">
      <t>オヨ</t>
    </rPh>
    <rPh sb="16" eb="18">
      <t>ルイジ</t>
    </rPh>
    <rPh sb="18" eb="20">
      <t>ダンタイ</t>
    </rPh>
    <rPh sb="21" eb="23">
      <t>ヒカク</t>
    </rPh>
    <rPh sb="25" eb="26">
      <t>タカ</t>
    </rPh>
    <rPh sb="31" eb="33">
      <t>ショウライ</t>
    </rPh>
    <rPh sb="33" eb="35">
      <t>フタン</t>
    </rPh>
    <rPh sb="35" eb="37">
      <t>ヒリツ</t>
    </rPh>
    <rPh sb="38" eb="40">
      <t>レイネン</t>
    </rPh>
    <rPh sb="40" eb="41">
      <t>ヒク</t>
    </rPh>
    <rPh sb="54" eb="57">
      <t>コウフゼイ</t>
    </rPh>
    <rPh sb="97" eb="99">
      <t>ショウライ</t>
    </rPh>
    <rPh sb="99" eb="101">
      <t>フタン</t>
    </rPh>
    <rPh sb="101" eb="103">
      <t>ヒリツ</t>
    </rPh>
    <rPh sb="105" eb="108">
      <t>チホウサイ</t>
    </rPh>
    <rPh sb="108" eb="110">
      <t>ザンダカ</t>
    </rPh>
    <rPh sb="111" eb="113">
      <t>ゲンショウ</t>
    </rPh>
    <rPh sb="115" eb="117">
      <t>タイショク</t>
    </rPh>
    <rPh sb="117" eb="119">
      <t>テア</t>
    </rPh>
    <rPh sb="120" eb="122">
      <t>ミコミ</t>
    </rPh>
    <rPh sb="122" eb="123">
      <t>ガク</t>
    </rPh>
    <rPh sb="124" eb="126">
      <t>ゲンショウ</t>
    </rPh>
    <rPh sb="129" eb="131">
      <t>テイカ</t>
    </rPh>
    <rPh sb="131" eb="133">
      <t>ケイコウ</t>
    </rPh>
    <rPh sb="139" eb="141">
      <t>ジッシツ</t>
    </rPh>
    <rPh sb="141" eb="144">
      <t>コウサイヒ</t>
    </rPh>
    <rPh sb="144" eb="146">
      <t>ヒリツ</t>
    </rPh>
    <rPh sb="152" eb="154">
      <t>チホウ</t>
    </rPh>
    <rPh sb="154" eb="155">
      <t>サイ</t>
    </rPh>
    <rPh sb="155" eb="157">
      <t>ザンダカ</t>
    </rPh>
    <rPh sb="158" eb="160">
      <t>ゲンショウ</t>
    </rPh>
    <rPh sb="160" eb="161">
      <t>トウ</t>
    </rPh>
    <rPh sb="164" eb="166">
      <t>テイカ</t>
    </rPh>
    <rPh sb="173" eb="175">
      <t>ソウテイ</t>
    </rPh>
    <rPh sb="187" eb="189">
      <t>コンゴ</t>
    </rPh>
    <rPh sb="195" eb="197">
      <t>コウキョウ</t>
    </rPh>
    <rPh sb="197" eb="199">
      <t>トウシ</t>
    </rPh>
    <rPh sb="199" eb="201">
      <t>ケイヒ</t>
    </rPh>
    <rPh sb="202" eb="204">
      <t>ジュウトウ</t>
    </rPh>
    <rPh sb="206" eb="208">
      <t>イッパン</t>
    </rPh>
    <rPh sb="208" eb="210">
      <t>カイケイ</t>
    </rPh>
    <rPh sb="211" eb="213">
      <t>シサイ</t>
    </rPh>
    <rPh sb="213" eb="215">
      <t>ハッコウ</t>
    </rPh>
    <rPh sb="215" eb="216">
      <t>ガク</t>
    </rPh>
    <rPh sb="217" eb="219">
      <t>カノウ</t>
    </rPh>
    <rPh sb="220" eb="221">
      <t>カギ</t>
    </rPh>
    <rPh sb="222" eb="224">
      <t>ヨクセイ</t>
    </rPh>
    <rPh sb="229" eb="231">
      <t>ザイセイ</t>
    </rPh>
    <rPh sb="231" eb="233">
      <t>コウゾウ</t>
    </rPh>
    <rPh sb="233" eb="236">
      <t>ケンゼンカ</t>
    </rPh>
    <rPh sb="240" eb="242">
      <t>トリク</t>
    </rPh>
    <rPh sb="244" eb="246">
      <t>スイシン</t>
    </rPh>
    <rPh sb="248" eb="250">
      <t>ヒリツ</t>
    </rPh>
    <rPh sb="251" eb="253">
      <t>ヨクセイ</t>
    </rPh>
    <rPh sb="254" eb="255">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</si>
</sst>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43858</c:v>
                </c:pt>
                <c:pt idx="1">
                  <c:v>41705</c:v>
                </c:pt>
                <c:pt idx="2">
                  <c:v>47677</c:v>
                </c:pt>
                <c:pt idx="3">
                  <c:v>51613</c:v>
                </c:pt>
                <c:pt idx="4">
                  <c:v>50880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28181</c:v>
                </c:pt>
                <c:pt idx="1">
                  <c:v>31569</c:v>
                </c:pt>
                <c:pt idx="2">
                  <c:v>65679</c:v>
                </c:pt>
                <c:pt idx="3">
                  <c:v>51159</c:v>
                </c:pt>
                <c:pt idx="4">
                  <c:v>25040</c:v>
                </c:pt>
              </c:numCache>
            </c:numRef>
          </c:val>
          <c:smooth val="0"/>
        </c:ser>
        <c:dLbls>
          <c:showLegendKey val="0"/>
          <c:showVal val="0"/>
          <c:showCatName val="0"/>
          <c:showSerName val="0"/>
          <c:showPercent val="0"/>
          <c:showBubbleSize val="0"/>
        </c:dLbls>
        <c:marker val="1"/>
        <c:smooth val="0"/>
        <c:axId val="103806464"/>
        <c:axId val="103808384"/>
      </c:lineChart>
      <c:catAx>
        <c:axId val="1038064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808384"/>
        <c:crosses val="autoZero"/>
        <c:auto val="1"/>
        <c:lblAlgn val="ctr"/>
        <c:lblOffset val="100"/>
        <c:tickLblSkip val="1"/>
        <c:tickMarkSkip val="1"/>
        <c:noMultiLvlLbl val="0"/>
      </c:catAx>
      <c:valAx>
        <c:axId val="10380838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806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2.5499999999999998</c:v>
                </c:pt>
                <c:pt idx="1">
                  <c:v>2.21</c:v>
                </c:pt>
                <c:pt idx="2">
                  <c:v>2.29</c:v>
                </c:pt>
                <c:pt idx="3">
                  <c:v>3.64</c:v>
                </c:pt>
                <c:pt idx="4">
                  <c:v>3.77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8.32</c:v>
                </c:pt>
                <c:pt idx="1">
                  <c:v>9.5399999999999991</c:v>
                </c:pt>
                <c:pt idx="2">
                  <c:v>8.84</c:v>
                </c:pt>
                <c:pt idx="3">
                  <c:v>4.25</c:v>
                </c:pt>
                <c:pt idx="4">
                  <c:v>6.21</c:v>
                </c:pt>
              </c:numCache>
            </c:numRef>
          </c:val>
        </c:ser>
        <c:dLbls>
          <c:showLegendKey val="0"/>
          <c:showVal val="0"/>
          <c:showCatName val="0"/>
          <c:showSerName val="0"/>
          <c:showPercent val="0"/>
          <c:showBubbleSize val="0"/>
        </c:dLbls>
        <c:gapWidth val="250"/>
        <c:overlap val="100"/>
        <c:axId val="103876096"/>
        <c:axId val="103878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-2.2200000000000002</c:v>
                </c:pt>
                <c:pt idx="1">
                  <c:v>-0.3</c:v>
                </c:pt>
                <c:pt idx="2">
                  <c:v>-1.86</c:v>
                </c:pt>
                <c:pt idx="3">
                  <c:v>-4.37</c:v>
                </c:pt>
                <c:pt idx="4">
                  <c:v>0.09</c:v>
                </c:pt>
              </c:numCache>
            </c:numRef>
          </c:val>
          <c:smooth val="0"/>
        </c:ser>
        <c:dLbls>
          <c:showLegendKey val="0"/>
          <c:showVal val="0"/>
          <c:showCatName val="0"/>
          <c:showSerName val="0"/>
          <c:showPercent val="0"/>
          <c:showBubbleSize val="0"/>
        </c:dLbls>
        <c:marker val="1"/>
        <c:smooth val="0"/>
        <c:axId val="103876096"/>
        <c:axId val="103878016"/>
      </c:lineChart>
      <c:catAx>
        <c:axId val="10387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878016"/>
        <c:crosses val="autoZero"/>
        <c:auto val="1"/>
        <c:lblAlgn val="ctr"/>
        <c:lblOffset val="100"/>
        <c:tickLblSkip val="1"/>
        <c:tickMarkSkip val="1"/>
        <c:noMultiLvlLbl val="0"/>
      </c:catAx>
      <c:valAx>
        <c:axId val="103878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876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0.33</c:v>
                </c:pt>
                <c:pt idx="2">
                  <c:v>#N/A</c:v>
                </c:pt>
                <c:pt idx="3">
                  <c:v>0.44</c:v>
                </c:pt>
                <c:pt idx="4">
                  <c:v>#N/A</c:v>
                </c:pt>
                <c:pt idx="5">
                  <c:v>0.32</c:v>
                </c:pt>
                <c:pt idx="6">
                  <c:v>#N/A</c:v>
                </c:pt>
                <c:pt idx="7">
                  <c:v>1.1100000000000001</c:v>
                </c:pt>
                <c:pt idx="8">
                  <c:v>#N/A</c:v>
                </c:pt>
                <c:pt idx="9">
                  <c:v>0.67</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競輪事業特別会計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0.56000000000000005</c:v>
                </c:pt>
                <c:pt idx="2">
                  <c:v>#N/A</c:v>
                </c:pt>
                <c:pt idx="3">
                  <c:v>0.53</c:v>
                </c:pt>
                <c:pt idx="4">
                  <c:v>#N/A</c:v>
                </c:pt>
                <c:pt idx="5">
                  <c:v>0.55000000000000004</c:v>
                </c:pt>
                <c:pt idx="6">
                  <c:v>#N/A</c:v>
                </c:pt>
                <c:pt idx="7">
                  <c:v>0.55000000000000004</c:v>
                </c:pt>
                <c:pt idx="8">
                  <c:v>#N/A</c:v>
                </c:pt>
                <c:pt idx="9">
                  <c:v>0.56000000000000005</c:v>
                </c:pt>
              </c:numCache>
            </c:numRef>
          </c:val>
        </c:ser>
        <c:ser>
          <c:idx val="3"/>
          <c:order val="3"/>
          <c:tx>
            <c:strRef>
              <c:f>データシート!$A$30</c:f>
              <c:strCache>
                <c:ptCount val="1"/>
                <c:pt idx="0">
                  <c:v>宅地造成事業特別会計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0.75</c:v>
                </c:pt>
              </c:numCache>
            </c:numRef>
          </c:val>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2.5299999999999998</c:v>
                </c:pt>
                <c:pt idx="2">
                  <c:v>#N/A</c:v>
                </c:pt>
                <c:pt idx="3">
                  <c:v>2.2000000000000002</c:v>
                </c:pt>
                <c:pt idx="4">
                  <c:v>#N/A</c:v>
                </c:pt>
                <c:pt idx="5">
                  <c:v>2.2799999999999998</c:v>
                </c:pt>
                <c:pt idx="6">
                  <c:v>#N/A</c:v>
                </c:pt>
                <c:pt idx="7">
                  <c:v>3.63</c:v>
                </c:pt>
                <c:pt idx="8">
                  <c:v>#N/A</c:v>
                </c:pt>
                <c:pt idx="9">
                  <c:v>3.8</c:v>
                </c:pt>
              </c:numCache>
            </c:numRef>
          </c:val>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7.18</c:v>
                </c:pt>
                <c:pt idx="2">
                  <c:v>#N/A</c:v>
                </c:pt>
                <c:pt idx="3">
                  <c:v>7.76</c:v>
                </c:pt>
                <c:pt idx="4">
                  <c:v>#N/A</c:v>
                </c:pt>
                <c:pt idx="5">
                  <c:v>9.48</c:v>
                </c:pt>
                <c:pt idx="6">
                  <c:v>#N/A</c:v>
                </c:pt>
                <c:pt idx="7">
                  <c:v>11.59</c:v>
                </c:pt>
                <c:pt idx="8">
                  <c:v>#N/A</c:v>
                </c:pt>
                <c:pt idx="9">
                  <c:v>11.07</c:v>
                </c:pt>
              </c:numCache>
            </c:numRef>
          </c:val>
        </c:ser>
        <c:ser>
          <c:idx val="6"/>
          <c:order val="6"/>
          <c:tx>
            <c:strRef>
              <c:f>データシート!$A$33</c:f>
              <c:strCache>
                <c:ptCount val="1"/>
                <c:pt idx="0">
                  <c:v>母子寡婦福祉資金貸付金特別会計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0.01</c:v>
                </c:pt>
                <c:pt idx="2">
                  <c:v>#N/A</c:v>
                </c:pt>
                <c:pt idx="3">
                  <c:v>0</c:v>
                </c:pt>
                <c:pt idx="4">
                  <c:v>#N/A</c:v>
                </c:pt>
                <c:pt idx="5">
                  <c:v>0</c:v>
                </c:pt>
                <c:pt idx="6">
                  <c:v>#N/A</c:v>
                </c:pt>
                <c:pt idx="7">
                  <c:v>0</c:v>
                </c:pt>
                <c:pt idx="8">
                  <c:v>0.02</c:v>
                </c:pt>
                <c:pt idx="9">
                  <c:v>#N/A</c:v>
                </c:pt>
              </c:numCache>
            </c:numRef>
          </c:val>
        </c:ser>
        <c:ser>
          <c:idx val="7"/>
          <c:order val="7"/>
          <c:tx>
            <c:strRef>
              <c:f>データシート!$A$34</c:f>
              <c:strCache>
                <c:ptCount val="1"/>
                <c:pt idx="0">
                  <c:v>自動車運送事業会計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0.5</c:v>
                </c:pt>
                <c:pt idx="1">
                  <c:v>#N/A</c:v>
                </c:pt>
                <c:pt idx="2">
                  <c:v>0.48</c:v>
                </c:pt>
                <c:pt idx="3">
                  <c:v>#N/A</c:v>
                </c:pt>
                <c:pt idx="4">
                  <c:v>0.39</c:v>
                </c:pt>
                <c:pt idx="5">
                  <c:v>#N/A</c:v>
                </c:pt>
                <c:pt idx="6">
                  <c:v>0.36</c:v>
                </c:pt>
                <c:pt idx="7">
                  <c:v>#N/A</c:v>
                </c:pt>
                <c:pt idx="8">
                  <c:v>0.23</c:v>
                </c:pt>
                <c:pt idx="9">
                  <c:v>#N/A</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0.13</c:v>
                </c:pt>
                <c:pt idx="1">
                  <c:v>#N/A</c:v>
                </c:pt>
                <c:pt idx="2">
                  <c:v>0.68</c:v>
                </c:pt>
                <c:pt idx="3">
                  <c:v>#N/A</c:v>
                </c:pt>
                <c:pt idx="4">
                  <c:v>#N/A</c:v>
                </c:pt>
                <c:pt idx="5">
                  <c:v>0.45</c:v>
                </c:pt>
                <c:pt idx="6">
                  <c:v>#N/A</c:v>
                </c:pt>
                <c:pt idx="7">
                  <c:v>0.41</c:v>
                </c:pt>
                <c:pt idx="8">
                  <c:v>0.28999999999999998</c:v>
                </c:pt>
                <c:pt idx="9">
                  <c:v>#N/A</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0.74</c:v>
                </c:pt>
                <c:pt idx="2">
                  <c:v>#N/A</c:v>
                </c:pt>
                <c:pt idx="3">
                  <c:v>0.7</c:v>
                </c:pt>
                <c:pt idx="4">
                  <c:v>#N/A</c:v>
                </c:pt>
                <c:pt idx="5">
                  <c:v>0.56000000000000005</c:v>
                </c:pt>
                <c:pt idx="6">
                  <c:v>0.49</c:v>
                </c:pt>
                <c:pt idx="7">
                  <c:v>#N/A</c:v>
                </c:pt>
                <c:pt idx="8">
                  <c:v>0.69</c:v>
                </c:pt>
                <c:pt idx="9">
                  <c:v>#N/A</c:v>
                </c:pt>
              </c:numCache>
            </c:numRef>
          </c:val>
        </c:ser>
        <c:dLbls>
          <c:showLegendKey val="0"/>
          <c:showVal val="0"/>
          <c:showCatName val="0"/>
          <c:showSerName val="0"/>
          <c:showPercent val="0"/>
          <c:showBubbleSize val="0"/>
        </c:dLbls>
        <c:gapWidth val="150"/>
        <c:overlap val="100"/>
        <c:axId val="131361792"/>
        <c:axId val="131375872"/>
      </c:barChart>
      <c:catAx>
        <c:axId val="13136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375872"/>
        <c:crosses val="autoZero"/>
        <c:auto val="1"/>
        <c:lblAlgn val="ctr"/>
        <c:lblOffset val="100"/>
        <c:tickLblSkip val="1"/>
        <c:tickMarkSkip val="1"/>
        <c:noMultiLvlLbl val="0"/>
      </c:catAx>
      <c:valAx>
        <c:axId val="131375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361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11429</c:v>
                </c:pt>
                <c:pt idx="5">
                  <c:v>11804</c:v>
                </c:pt>
                <c:pt idx="8">
                  <c:v>15742</c:v>
                </c:pt>
                <c:pt idx="11">
                  <c:v>12141</c:v>
                </c:pt>
                <c:pt idx="14">
                  <c:v>11436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81</c:v>
                </c:pt>
                <c:pt idx="3">
                  <c:v>38</c:v>
                </c:pt>
                <c:pt idx="6">
                  <c:v>38</c:v>
                </c:pt>
                <c:pt idx="9">
                  <c:v>39</c:v>
                </c:pt>
                <c:pt idx="12">
                  <c:v>45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617</c:v>
                </c:pt>
                <c:pt idx="3">
                  <c:v>602</c:v>
                </c:pt>
                <c:pt idx="6">
                  <c:v>448</c:v>
                </c:pt>
                <c:pt idx="9">
                  <c:v>262</c:v>
                </c:pt>
                <c:pt idx="12">
                  <c:v>149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2345</c:v>
                </c:pt>
                <c:pt idx="3">
                  <c:v>2532</c:v>
                </c:pt>
                <c:pt idx="6">
                  <c:v>2643</c:v>
                </c:pt>
                <c:pt idx="9">
                  <c:v>2785</c:v>
                </c:pt>
                <c:pt idx="12">
                  <c:v>3002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16178</c:v>
                </c:pt>
                <c:pt idx="3">
                  <c:v>16734</c:v>
                </c:pt>
                <c:pt idx="6">
                  <c:v>20796</c:v>
                </c:pt>
                <c:pt idx="9">
                  <c:v>16997</c:v>
                </c:pt>
                <c:pt idx="12">
                  <c:v>16876</c:v>
                </c:pt>
              </c:numCache>
            </c:numRef>
          </c:val>
        </c:ser>
        <c:dLbls>
          <c:showLegendKey val="0"/>
          <c:showVal val="0"/>
          <c:showCatName val="0"/>
          <c:showSerName val="0"/>
          <c:showPercent val="0"/>
          <c:showBubbleSize val="0"/>
        </c:dLbls>
        <c:gapWidth val="100"/>
        <c:overlap val="100"/>
        <c:axId val="103672448"/>
        <c:axId val="103674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7792</c:v>
                </c:pt>
                <c:pt idx="2">
                  <c:v>#N/A</c:v>
                </c:pt>
                <c:pt idx="3">
                  <c:v>#N/A</c:v>
                </c:pt>
                <c:pt idx="4">
                  <c:v>8102</c:v>
                </c:pt>
                <c:pt idx="5">
                  <c:v>#N/A</c:v>
                </c:pt>
                <c:pt idx="6">
                  <c:v>#N/A</c:v>
                </c:pt>
                <c:pt idx="7">
                  <c:v>8183</c:v>
                </c:pt>
                <c:pt idx="8">
                  <c:v>#N/A</c:v>
                </c:pt>
                <c:pt idx="9">
                  <c:v>#N/A</c:v>
                </c:pt>
                <c:pt idx="10">
                  <c:v>7942</c:v>
                </c:pt>
                <c:pt idx="11">
                  <c:v>#N/A</c:v>
                </c:pt>
                <c:pt idx="12">
                  <c:v>#N/A</c:v>
                </c:pt>
                <c:pt idx="13">
                  <c:v>8636</c:v>
                </c:pt>
                <c:pt idx="14">
                  <c:v>#N/A</c:v>
                </c:pt>
              </c:numCache>
            </c:numRef>
          </c:val>
          <c:smooth val="0"/>
        </c:ser>
        <c:dLbls>
          <c:showLegendKey val="0"/>
          <c:showVal val="0"/>
          <c:showCatName val="0"/>
          <c:showSerName val="0"/>
          <c:showPercent val="0"/>
          <c:showBubbleSize val="0"/>
        </c:dLbls>
        <c:marker val="1"/>
        <c:smooth val="0"/>
        <c:axId val="103672448"/>
        <c:axId val="103674624"/>
      </c:lineChart>
      <c:catAx>
        <c:axId val="10367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674624"/>
        <c:crosses val="autoZero"/>
        <c:auto val="1"/>
        <c:lblAlgn val="ctr"/>
        <c:lblOffset val="100"/>
        <c:tickLblSkip val="1"/>
        <c:tickMarkSkip val="1"/>
        <c:noMultiLvlLbl val="0"/>
      </c:catAx>
      <c:valAx>
        <c:axId val="103674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672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131780</c:v>
                </c:pt>
                <c:pt idx="5">
                  <c:v>129469</c:v>
                </c:pt>
                <c:pt idx="8">
                  <c:v>129622</c:v>
                </c:pt>
                <c:pt idx="11">
                  <c:v>130337</c:v>
                </c:pt>
                <c:pt idx="14">
                  <c:v>127464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11170</c:v>
                </c:pt>
                <c:pt idx="5">
                  <c:v>7334</c:v>
                </c:pt>
                <c:pt idx="8">
                  <c:v>4528</c:v>
                </c:pt>
                <c:pt idx="11">
                  <c:v>3236</c:v>
                </c:pt>
                <c:pt idx="14">
                  <c:v>3662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14165</c:v>
                </c:pt>
                <c:pt idx="5">
                  <c:v>18981</c:v>
                </c:pt>
                <c:pt idx="8">
                  <c:v>12690</c:v>
                </c:pt>
                <c:pt idx="11">
                  <c:v>8805</c:v>
                </c:pt>
                <c:pt idx="14">
                  <c:v>10866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16581</c:v>
                </c:pt>
                <c:pt idx="3">
                  <c:v>16230</c:v>
                </c:pt>
                <c:pt idx="6">
                  <c:v>15918</c:v>
                </c:pt>
                <c:pt idx="9">
                  <c:v>14678</c:v>
                </c:pt>
                <c:pt idx="12">
                  <c:v>14427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1705</c:v>
                </c:pt>
                <c:pt idx="3">
                  <c:v>1461</c:v>
                </c:pt>
                <c:pt idx="6">
                  <c:v>1219</c:v>
                </c:pt>
                <c:pt idx="9">
                  <c:v>1897</c:v>
                </c:pt>
                <c:pt idx="12">
                  <c:v>1891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30654</c:v>
                </c:pt>
                <c:pt idx="3">
                  <c:v>29405</c:v>
                </c:pt>
                <c:pt idx="6">
                  <c:v>29903</c:v>
                </c:pt>
                <c:pt idx="9">
                  <c:v>30577</c:v>
                </c:pt>
                <c:pt idx="12">
                  <c:v>32109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17960</c:v>
                </c:pt>
                <c:pt idx="3">
                  <c:v>16980</c:v>
                </c:pt>
                <c:pt idx="6">
                  <c:v>7145</c:v>
                </c:pt>
                <c:pt idx="9">
                  <c:v>3731</c:v>
                </c:pt>
                <c:pt idx="12">
                  <c:v>3681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174839</c:v>
                </c:pt>
                <c:pt idx="3">
                  <c:v>171080</c:v>
                </c:pt>
                <c:pt idx="6">
                  <c:v>167042</c:v>
                </c:pt>
                <c:pt idx="9">
                  <c:v>164826</c:v>
                </c:pt>
                <c:pt idx="12">
                  <c:v>158849</c:v>
                </c:pt>
              </c:numCache>
            </c:numRef>
          </c:val>
        </c:ser>
        <c:dLbls>
          <c:showLegendKey val="0"/>
          <c:showVal val="0"/>
          <c:showCatName val="0"/>
          <c:showSerName val="0"/>
          <c:showPercent val="0"/>
          <c:showBubbleSize val="0"/>
        </c:dLbls>
        <c:gapWidth val="100"/>
        <c:overlap val="100"/>
        <c:axId val="112605440"/>
        <c:axId val="112624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84623</c:v>
                </c:pt>
                <c:pt idx="2">
                  <c:v>#N/A</c:v>
                </c:pt>
                <c:pt idx="3">
                  <c:v>#N/A</c:v>
                </c:pt>
                <c:pt idx="4">
                  <c:v>79371</c:v>
                </c:pt>
                <c:pt idx="5">
                  <c:v>#N/A</c:v>
                </c:pt>
                <c:pt idx="6">
                  <c:v>#N/A</c:v>
                </c:pt>
                <c:pt idx="7">
                  <c:v>74388</c:v>
                </c:pt>
                <c:pt idx="8">
                  <c:v>#N/A</c:v>
                </c:pt>
                <c:pt idx="9">
                  <c:v>#N/A</c:v>
                </c:pt>
                <c:pt idx="10">
                  <c:v>73332</c:v>
                </c:pt>
                <c:pt idx="11">
                  <c:v>#N/A</c:v>
                </c:pt>
                <c:pt idx="12">
                  <c:v>#N/A</c:v>
                </c:pt>
                <c:pt idx="13">
                  <c:v>68966</c:v>
                </c:pt>
                <c:pt idx="14">
                  <c:v>#N/A</c:v>
                </c:pt>
              </c:numCache>
            </c:numRef>
          </c:val>
          <c:smooth val="0"/>
        </c:ser>
        <c:dLbls>
          <c:showLegendKey val="0"/>
          <c:showVal val="0"/>
          <c:showCatName val="0"/>
          <c:showSerName val="0"/>
          <c:showPercent val="0"/>
          <c:showBubbleSize val="0"/>
        </c:dLbls>
        <c:marker val="1"/>
        <c:smooth val="0"/>
        <c:axId val="112605440"/>
        <c:axId val="112624000"/>
      </c:lineChart>
      <c:catAx>
        <c:axId val="112605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624000"/>
        <c:crosses val="autoZero"/>
        <c:auto val="1"/>
        <c:lblAlgn val="ctr"/>
        <c:lblOffset val="100"/>
        <c:tickLblSkip val="1"/>
        <c:tickMarkSkip val="1"/>
        <c:noMultiLvlLbl val="0"/>
      </c:catAx>
      <c:valAx>
        <c:axId val="112624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605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{D61E7137-0BFF-4C26-B1C3-A3129F241B70}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{B131EC3C-EF9B-4222-BA7C-4BDB36AD2A51}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{9CA63EA0-3D6E-4186-8952-F0E28DB2F628}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{17F5A573-4A41-46C5-BD0E-BEB73F3E7148}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{21350628-9168-40E2-922D-9FC0A347C35F}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{A986121C-3252-4388-894C-45B6CBE5E9C5}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{89569E2D-B079-401C-BB98-9BFABB1215CA}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{FC5BECF6-0B96-4698-B6FA-9ECF2ABAAC8F}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{926ED14B-FE2A-4074-86CE-69A8AEC68416}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{3CF492D2-D8EE-445D-9A0C-CF4FC1DEBCBD}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1299584"/>
        <c:axId val="131314048"/>
      </c:scatterChart>
      <c:valAx>
        <c:axId val="1312995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314048"/>
        <c:crosses val="autoZero"/>
        <c:crossBetween val="midCat"/>
      </c:valAx>
      <c:valAx>
        <c:axId val="1313140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2995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{D9D1A490-7D17-4DDB-9758-ED690F2194AC}</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3.2431537713052627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{E4A95B9E-FC86-4AEE-AEF9-F91393CE2D20}</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3.4708790676131286E-2"/>
                  <c:y val="-7.7844509632374381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{1215AAC5-F7AF-409F-A8CD-2F7BB735F62B}</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2.7975986585807966E-2"/>
                  <c:y val="-4.7209956598562433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{B1335B6E-F254-4845-879E-2FEE30E57C32}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{C0D39F93-FDEE-4E2A-90CC-5B18EFFAFEF5}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13.3</c:v>
                </c:pt>
                <c:pt idx="1">
                  <c:v>13.3</c:v>
                </c:pt>
                <c:pt idx="2">
                  <c:v>13.6</c:v>
                </c:pt>
                <c:pt idx="3">
                  <c:v>13.8</c:v>
                </c:pt>
                <c:pt idx="4">
                  <c:v>14.2</c:v>
                </c:pt>
              </c:numCache>
            </c:numRef>
          </c:xVal>
          <c:yVal>
            <c:numRef>
              <c:f>公会計指標分析・財政指標組合せ分析表!$K$73:$O$73</c:f>
              <c:numCache>
                <c:formatCode>#,##0.0;"▲ "#,##0.0</c:formatCode>
                <c:ptCount val="5"/>
                <c:pt idx="0">
                  <c:v>144.19999999999999</c:v>
                </c:pt>
                <c:pt idx="1">
                  <c:v>134.69999999999999</c:v>
                </c:pt>
                <c:pt idx="2">
                  <c:v>127.6</c:v>
                </c:pt>
                <c:pt idx="3">
                  <c:v>126.2</c:v>
                </c:pt>
                <c:pt idx="4">
                  <c:v>119.3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{0EFD9D09-1842-4D83-A4DD-56B486D20F0A}</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{F75AAA82-DC41-40BC-8BB1-C143AE301850}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{A6D88D8B-EC0B-40F9-B774-C78D266E0BF0}</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{154CD220-14C2-47BA-80EA-0835A43FCF15}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{DD6ECFD5-E2A9-4DF9-AA86-3DEFDB03B926}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8.6</c:v>
                </c:pt>
                <c:pt idx="2">
                  <c:v>8.1</c:v>
                </c:pt>
                <c:pt idx="3">
                  <c:v>7.3</c:v>
                </c:pt>
                <c:pt idx="4">
                  <c:v>6.7</c:v>
                </c:pt>
              </c:numCache>
            </c:numRef>
          </c:xVal>
          <c:yVal>
            <c:numRef>
              <c:f>公会計指標分析・財政指標組合せ分析表!$K$77:$O$77</c:f>
              <c:numCache>
                <c:formatCode>#,##0.0;"▲ "#,##0.0</c:formatCode>
                <c:ptCount val="5"/>
                <c:pt idx="0">
                  <c:v>74</c:v>
                </c:pt>
                <c:pt idx="1">
                  <c:v>62.7</c:v>
                </c:pt>
                <c:pt idx="2">
                  <c:v>54.4</c:v>
                </c:pt>
                <c:pt idx="3">
                  <c:v>47</c:v>
                </c:pt>
                <c:pt idx="4">
                  <c:v>41.4</c:v>
                </c:pt>
              </c:numCache>
            </c:numRef>
          </c:yVal>
          <c:smooth val="0"/>
        </c:ser>
        <c:dLbls>
          <c:showLegendKey val="0"/>
          <c:showVal val="0"/>
          <c:showCatName val="0"/>
          <c:showSerName val="0"/>
          <c:showPercent val="0"/>
          <c:showBubbleSize val="0"/>
        </c:dLbls>
        <c:axId val="131321216"/>
        <c:axId val="132216320"/>
      </c:scatterChart>
      <c:valAx>
        <c:axId val="131321216"/>
        <c:scaling>
          <c:orientation val="minMax"/>
          <c:max val="14.9"/>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216320"/>
        <c:crosses val="autoZero"/>
        <c:crossBetween val="midCat"/>
      </c:valAx>
      <c:valAx>
        <c:axId val="132216320"/>
        <c:scaling>
          <c:orientation val="minMax"/>
          <c:max val="1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3212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元利償還金等は特殊要因であった平成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年度の土地開発公社経営健全化対策事業の一括償還分を除くと、国の経済対策に呼応した公共投資の実施等により、概ね増加傾向にある。</a:t>
          </a:r>
          <a:endParaRPr lang="ja-JP" altLang="ja-JP" sz="1400">
            <a:effectLst/>
          </a:endParaRPr>
        </a:p>
        <a:p>
          <a:r>
            <a:rPr kumimoji="1" lang="ja-JP" altLang="ja-JP" sz="1400">
              <a:solidFill>
                <a:schemeClr val="dk1"/>
              </a:solidFill>
              <a:effectLst/>
              <a:latin typeface="+mn-lt"/>
              <a:ea typeface="+mn-ea"/>
              <a:cs typeface="+mn-cs"/>
            </a:rPr>
            <a:t>　臨時財政対策債や合併特例債など交付税措置のある比較的有利な市債の活用や、公債費負担の平準化を図り、実質公債費比率の抑制に努めていく。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新ごみ処理施設整備事業及び青森市・浪岡町合併に伴うまちづくり関連事業の実施等により、地方債残高が将来負担額の大半を占めているが、財政プランに基づき投資的経費における新規の市債発行額を基本的に100億円程度に抑制する取組みを実施してきたことなどにより、投資的経費に充当する市債の残高は減少してい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充当可能財源等のうち、充当可能基金は平成</a:t>
          </a:r>
          <a:r>
            <a:rPr lang="en-US" altLang="ja-JP" sz="1400" b="0" i="0" baseline="0">
              <a:solidFill>
                <a:schemeClr val="dk1"/>
              </a:solidFill>
              <a:effectLst/>
              <a:latin typeface="+mn-lt"/>
              <a:ea typeface="+mn-ea"/>
              <a:cs typeface="+mn-cs"/>
            </a:rPr>
            <a:t>24</a:t>
          </a:r>
          <a:r>
            <a:rPr lang="ja-JP" altLang="ja-JP" sz="1400" b="0" i="0" baseline="0">
              <a:solidFill>
                <a:schemeClr val="dk1"/>
              </a:solidFill>
              <a:effectLst/>
              <a:latin typeface="+mn-lt"/>
              <a:ea typeface="+mn-ea"/>
              <a:cs typeface="+mn-cs"/>
            </a:rPr>
            <a:t>年度以降は減少傾向にあったが、財源調整のための財政調整基金や減債基金などの取り崩し額の抑制により、前年度に比べ増加している。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青森県青森市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293,066
292,194
824.61
119,782,627
116,677,099
2,597,523
68,829,891
158,848,913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119.3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青森県青森市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293,066
292,194
824.61
119,782,627
116,677,099
2,597,523
68,829,891
158,848,913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119.3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青森県青森市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293,066
292,194
824.61
119,782,627
116,677,099
2,597,523
68,829,891
158,848,913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119.3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青森県青森市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293,066
292,194
824.61
119,782,627
116,677,099
2,597,523
68,829,891
158,848,913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119.3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地方消費税交付金が前年比で大きく増加したが、人口減少や少子高齢化等に伴う市税の減収や義務的経費である扶助費の増加により、財政力指数は前年度から０・０１ポイント上昇したものの、依然として厳しい状況にあり、類似団体内順位においても下位に位置している。</a:t>
          </a: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今後は、行財政運営にあたり、定員管理計画・行財政改革プラン・財政プラン等を着実に遂行し、歳入の確保・歳出の削減に努めていく。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17992</xdr:rowOff>
    </xdr:from>
    <xdr:to>
      <xdr:col>7</xdr:col>
      <xdr:colOff>152400</xdr:colOff>
      <xdr:row>44</xdr:row>
      <xdr:rowOff>124883</xdr:rowOff>
    </xdr:to>
    <xdr:cxnSp macro="">
      <xdr:nvCxnSpPr>
        <xdr:cNvPr id="63" name="直線コネクタ 62"/>
        <xdr:cNvCxnSpPr/>
      </xdr:nvCxnSpPr>
      <xdr:spPr>
        <a:xfrm flipV="1">
          <a:off x="4953000" y="6361642"/>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104369</xdr:rowOff>
    </xdr:from>
    <xdr:ext cx="762000" cy="259045"/>
    <xdr:sp macro="" textlink="">
      <xdr:nvSpPr>
        <xdr:cNvPr id="66"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37</xdr:row>
      <xdr:rowOff>17992</xdr:rowOff>
    </xdr:from>
    <xdr:to>
      <xdr:col>7</xdr:col>
      <xdr:colOff>241300</xdr:colOff>
      <xdr:row>37</xdr:row>
      <xdr:rowOff>17992</xdr:rowOff>
    </xdr:to>
    <xdr:cxnSp macro="">
      <xdr:nvCxnSpPr>
        <xdr:cNvPr id="67" name="直線コネクタ 66"/>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155575</xdr:rowOff>
    </xdr:to>
    <xdr:cxnSp macro="">
      <xdr:nvCxnSpPr>
        <xdr:cNvPr id="68" name="直線コネクタ 67"/>
        <xdr:cNvCxnSpPr/>
      </xdr:nvCxnSpPr>
      <xdr:spPr>
        <a:xfrm flipV="1">
          <a:off x="4114800" y="75078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132944</xdr:rowOff>
    </xdr:from>
    <xdr:ext cx="762000" cy="259045"/>
    <xdr:sp macro="" textlink="">
      <xdr:nvSpPr>
        <xdr:cNvPr id="69"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70" name="フローチャート : 判断 69"/>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155575</xdr:rowOff>
    </xdr:from>
    <xdr:to>
      <xdr:col>6</xdr:col>
      <xdr:colOff>0</xdr:colOff>
      <xdr:row>43</xdr:row>
      <xdr:rowOff>155575</xdr:rowOff>
    </xdr:to>
    <xdr:cxnSp macro="">
      <xdr:nvCxnSpPr>
        <xdr:cNvPr id="71" name="直線コネクタ 70"/>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73" name="テキスト ボックス 72"/>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155575</xdr:rowOff>
    </xdr:from>
    <xdr:to>
      <xdr:col>4</xdr:col>
      <xdr:colOff>482600</xdr:colOff>
      <xdr:row>43</xdr:row>
      <xdr:rowOff>155575</xdr:rowOff>
    </xdr:to>
    <xdr:cxnSp macro="">
      <xdr:nvCxnSpPr>
        <xdr:cNvPr id="74" name="直線コネクタ 73"/>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76" name="テキスト ボックス 75"/>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155575</xdr:rowOff>
    </xdr:from>
    <xdr:to>
      <xdr:col>3</xdr:col>
      <xdr:colOff>279400</xdr:colOff>
      <xdr:row>43</xdr:row>
      <xdr:rowOff>155575</xdr:rowOff>
    </xdr:to>
    <xdr:cxnSp macro="">
      <xdr:nvCxnSpPr>
        <xdr:cNvPr id="77" name="直線コネクタ 76"/>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156633</xdr:rowOff>
    </xdr:from>
    <xdr:to>
      <xdr:col>3</xdr:col>
      <xdr:colOff>330200</xdr:colOff>
      <xdr:row>41</xdr:row>
      <xdr:rowOff>86783</xdr:rowOff>
    </xdr:to>
    <xdr:sp macro="" textlink="">
      <xdr:nvSpPr>
        <xdr:cNvPr id="78" name="フローチャート : 判断 77"/>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79" name="テキスト ボックス 78"/>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76852</xdr:rowOff>
    </xdr:from>
    <xdr:ext cx="762000" cy="259045"/>
    <xdr:sp macro="" textlink="">
      <xdr:nvSpPr>
        <xdr:cNvPr id="81" name="テキスト ボックス 80"/>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7" name="円/楕円 86"/>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8"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9" name="円/楕円 88"/>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90" name="テキスト ボックス 89"/>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104775</xdr:rowOff>
    </xdr:from>
    <xdr:to>
      <xdr:col>4</xdr:col>
      <xdr:colOff>533400</xdr:colOff>
      <xdr:row>44</xdr:row>
      <xdr:rowOff>34925</xdr:rowOff>
    </xdr:to>
    <xdr:sp macro="" textlink="">
      <xdr:nvSpPr>
        <xdr:cNvPr id="91" name="円/楕円 90"/>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19702</xdr:rowOff>
    </xdr:from>
    <xdr:ext cx="762000" cy="259045"/>
    <xdr:sp macro="" textlink="">
      <xdr:nvSpPr>
        <xdr:cNvPr id="92" name="テキスト ボックス 91"/>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104775</xdr:rowOff>
    </xdr:from>
    <xdr:to>
      <xdr:col>3</xdr:col>
      <xdr:colOff>330200</xdr:colOff>
      <xdr:row>44</xdr:row>
      <xdr:rowOff>34925</xdr:rowOff>
    </xdr:to>
    <xdr:sp macro="" textlink="">
      <xdr:nvSpPr>
        <xdr:cNvPr id="93" name="円/楕円 92"/>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19702</xdr:rowOff>
    </xdr:from>
    <xdr:ext cx="762000" cy="259045"/>
    <xdr:sp macro="" textlink="">
      <xdr:nvSpPr>
        <xdr:cNvPr id="94" name="テキスト ボックス 93"/>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104775</xdr:rowOff>
    </xdr:from>
    <xdr:to>
      <xdr:col>2</xdr:col>
      <xdr:colOff>127000</xdr:colOff>
      <xdr:row>44</xdr:row>
      <xdr:rowOff>34925</xdr:rowOff>
    </xdr:to>
    <xdr:sp macro="" textlink="">
      <xdr:nvSpPr>
        <xdr:cNvPr id="95" name="円/楕円 94"/>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19702</xdr:rowOff>
    </xdr:from>
    <xdr:ext cx="762000" cy="259045"/>
    <xdr:sp macro="" textlink="">
      <xdr:nvSpPr>
        <xdr:cNvPr id="96" name="テキスト ボックス 95"/>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経常収支比率は８９．９％と、前年度と比較して１．２ポイント改善したものの、近年９０％前後の高い比率で推移しており、財政構造の硬直化が続いている。人口減少や少子高齢化等に伴い市税や普通交付税収入が伸び悩む中、扶助費、公債費のほか、国民健康保険事業や介護保険事業等の社会保障関連の特別会計への繰出金等といった、義務的経費に充当される経常一般財源等の割合が増加傾向にあることが挙げられる。</a:t>
          </a: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今後は、経常経費の圧縮に向け、行財政改革の取組による人件費等の減や事務事業の見直しなどの取り組みを継続していく。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55880</xdr:rowOff>
    </xdr:to>
    <xdr:cxnSp macro="">
      <xdr:nvCxnSpPr>
        <xdr:cNvPr id="126" name="直線コネクタ 125"/>
        <xdr:cNvCxnSpPr/>
      </xdr:nvCxnSpPr>
      <xdr:spPr>
        <a:xfrm flipV="1">
          <a:off x="4953000" y="102520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27957</xdr:rowOff>
    </xdr:from>
    <xdr:ext cx="762000" cy="259045"/>
    <xdr:sp macro="" textlink="">
      <xdr:nvSpPr>
        <xdr:cNvPr id="127"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67</xdr:row>
      <xdr:rowOff>55880</xdr:rowOff>
    </xdr:from>
    <xdr:to>
      <xdr:col>7</xdr:col>
      <xdr:colOff>241300</xdr:colOff>
      <xdr:row>67</xdr:row>
      <xdr:rowOff>55880</xdr:rowOff>
    </xdr:to>
    <xdr:cxnSp macro="">
      <xdr:nvCxnSpPr>
        <xdr:cNvPr id="128" name="直線コネクタ 127"/>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9"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0" name="直線コネクタ 129"/>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48895</xdr:rowOff>
    </xdr:from>
    <xdr:to>
      <xdr:col>7</xdr:col>
      <xdr:colOff>152400</xdr:colOff>
      <xdr:row>65</xdr:row>
      <xdr:rowOff>97155</xdr:rowOff>
    </xdr:to>
    <xdr:cxnSp macro="">
      <xdr:nvCxnSpPr>
        <xdr:cNvPr id="131" name="直線コネクタ 130"/>
        <xdr:cNvCxnSpPr/>
      </xdr:nvCxnSpPr>
      <xdr:spPr>
        <a:xfrm flipV="1">
          <a:off x="4114800" y="1119314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169985</xdr:rowOff>
    </xdr:from>
    <xdr:ext cx="762000" cy="259045"/>
    <xdr:sp macro="" textlink="">
      <xdr:nvSpPr>
        <xdr:cNvPr id="132" name="財政構造の弾力性平均値テキスト"/>
        <xdr:cNvSpPr txBox="1"/>
      </xdr:nvSpPr>
      <xdr:spPr>
        <a:xfrm>
          <a:off x="5041900" y="1097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153458</xdr:rowOff>
    </xdr:from>
    <xdr:to>
      <xdr:col>7</xdr:col>
      <xdr:colOff>203200</xdr:colOff>
      <xdr:row>65</xdr:row>
      <xdr:rowOff>83608</xdr:rowOff>
    </xdr:to>
    <xdr:sp macro="" textlink="">
      <xdr:nvSpPr>
        <xdr:cNvPr id="133" name="フローチャート : 判断 132"/>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52917</xdr:rowOff>
    </xdr:from>
    <xdr:to>
      <xdr:col>6</xdr:col>
      <xdr:colOff>0</xdr:colOff>
      <xdr:row>65</xdr:row>
      <xdr:rowOff>97155</xdr:rowOff>
    </xdr:to>
    <xdr:cxnSp macro="">
      <xdr:nvCxnSpPr>
        <xdr:cNvPr id="134" name="直線コネクタ 133"/>
        <xdr:cNvCxnSpPr/>
      </xdr:nvCxnSpPr>
      <xdr:spPr>
        <a:xfrm>
          <a:off x="3225800" y="1119716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18204</xdr:rowOff>
    </xdr:from>
    <xdr:to>
      <xdr:col>6</xdr:col>
      <xdr:colOff>50800</xdr:colOff>
      <xdr:row>65</xdr:row>
      <xdr:rowOff>119804</xdr:rowOff>
    </xdr:to>
    <xdr:sp macro="" textlink="">
      <xdr:nvSpPr>
        <xdr:cNvPr id="135" name="フローチャート : 判断 134"/>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129981</xdr:rowOff>
    </xdr:from>
    <xdr:ext cx="736600" cy="259045"/>
    <xdr:sp macro="" textlink="">
      <xdr:nvSpPr>
        <xdr:cNvPr id="136" name="テキスト ボックス 135"/>
        <xdr:cNvSpPr txBox="1"/>
      </xdr:nvSpPr>
      <xdr:spPr>
        <a:xfrm>
          <a:off x="3733800" y="1093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36830</xdr:rowOff>
    </xdr:from>
    <xdr:to>
      <xdr:col>4</xdr:col>
      <xdr:colOff>482600</xdr:colOff>
      <xdr:row>65</xdr:row>
      <xdr:rowOff>52917</xdr:rowOff>
    </xdr:to>
    <xdr:cxnSp macro="">
      <xdr:nvCxnSpPr>
        <xdr:cNvPr id="137" name="直線コネクタ 136"/>
        <xdr:cNvCxnSpPr/>
      </xdr:nvCxnSpPr>
      <xdr:spPr>
        <a:xfrm>
          <a:off x="2336800" y="111810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169545</xdr:rowOff>
    </xdr:from>
    <xdr:to>
      <xdr:col>4</xdr:col>
      <xdr:colOff>533400</xdr:colOff>
      <xdr:row>65</xdr:row>
      <xdr:rowOff>99695</xdr:rowOff>
    </xdr:to>
    <xdr:sp macro="" textlink="">
      <xdr:nvSpPr>
        <xdr:cNvPr id="138" name="フローチャート : 判断 137"/>
        <xdr:cNvSpPr/>
      </xdr:nvSpPr>
      <xdr:spPr>
        <a:xfrm>
          <a:off x="3175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109872</xdr:rowOff>
    </xdr:from>
    <xdr:ext cx="762000" cy="259045"/>
    <xdr:sp macro="" textlink="">
      <xdr:nvSpPr>
        <xdr:cNvPr id="139" name="テキスト ボックス 138"/>
        <xdr:cNvSpPr txBox="1"/>
      </xdr:nvSpPr>
      <xdr:spPr>
        <a:xfrm>
          <a:off x="2844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24765</xdr:rowOff>
    </xdr:from>
    <xdr:to>
      <xdr:col>3</xdr:col>
      <xdr:colOff>279400</xdr:colOff>
      <xdr:row>65</xdr:row>
      <xdr:rowOff>36830</xdr:rowOff>
    </xdr:to>
    <xdr:cxnSp macro="">
      <xdr:nvCxnSpPr>
        <xdr:cNvPr id="140" name="直線コネクタ 139"/>
        <xdr:cNvCxnSpPr/>
      </xdr:nvCxnSpPr>
      <xdr:spPr>
        <a:xfrm>
          <a:off x="1447800" y="1116901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26246</xdr:rowOff>
    </xdr:from>
    <xdr:to>
      <xdr:col>3</xdr:col>
      <xdr:colOff>330200</xdr:colOff>
      <xdr:row>65</xdr:row>
      <xdr:rowOff>127846</xdr:rowOff>
    </xdr:to>
    <xdr:sp macro="" textlink="">
      <xdr:nvSpPr>
        <xdr:cNvPr id="141" name="フローチャート : 判断 140"/>
        <xdr:cNvSpPr/>
      </xdr:nvSpPr>
      <xdr:spPr>
        <a:xfrm>
          <a:off x="2286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112623</xdr:rowOff>
    </xdr:from>
    <xdr:ext cx="762000" cy="259045"/>
    <xdr:sp macro="" textlink="">
      <xdr:nvSpPr>
        <xdr:cNvPr id="142" name="テキスト ボックス 141"/>
        <xdr:cNvSpPr txBox="1"/>
      </xdr:nvSpPr>
      <xdr:spPr>
        <a:xfrm>
          <a:off x="1955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6138</xdr:rowOff>
    </xdr:from>
    <xdr:to>
      <xdr:col>2</xdr:col>
      <xdr:colOff>127000</xdr:colOff>
      <xdr:row>65</xdr:row>
      <xdr:rowOff>107738</xdr:rowOff>
    </xdr:to>
    <xdr:sp macro="" textlink="">
      <xdr:nvSpPr>
        <xdr:cNvPr id="143" name="フローチャート : 判断 142"/>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92515</xdr:rowOff>
    </xdr:from>
    <xdr:ext cx="762000" cy="259045"/>
    <xdr:sp macro="" textlink="">
      <xdr:nvSpPr>
        <xdr:cNvPr id="144" name="テキスト ボックス 143"/>
        <xdr:cNvSpPr txBox="1"/>
      </xdr:nvSpPr>
      <xdr:spPr>
        <a:xfrm>
          <a:off x="1066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169545</xdr:rowOff>
    </xdr:from>
    <xdr:to>
      <xdr:col>7</xdr:col>
      <xdr:colOff>203200</xdr:colOff>
      <xdr:row>65</xdr:row>
      <xdr:rowOff>99695</xdr:rowOff>
    </xdr:to>
    <xdr:sp macro="" textlink="">
      <xdr:nvSpPr>
        <xdr:cNvPr id="150" name="円/楕円 149"/>
        <xdr:cNvSpPr/>
      </xdr:nvSpPr>
      <xdr:spPr>
        <a:xfrm>
          <a:off x="49022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141622</xdr:rowOff>
    </xdr:from>
    <xdr:ext cx="762000" cy="259045"/>
    <xdr:sp macro="" textlink="">
      <xdr:nvSpPr>
        <xdr:cNvPr id="151" name="財政構造の弾力性該当値テキスト"/>
        <xdr:cNvSpPr txBox="1"/>
      </xdr:nvSpPr>
      <xdr:spPr>
        <a:xfrm>
          <a:off x="5041900" y="1111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46355</xdr:rowOff>
    </xdr:from>
    <xdr:to>
      <xdr:col>6</xdr:col>
      <xdr:colOff>50800</xdr:colOff>
      <xdr:row>65</xdr:row>
      <xdr:rowOff>147955</xdr:rowOff>
    </xdr:to>
    <xdr:sp macro="" textlink="">
      <xdr:nvSpPr>
        <xdr:cNvPr id="152" name="円/楕円 151"/>
        <xdr:cNvSpPr/>
      </xdr:nvSpPr>
      <xdr:spPr>
        <a:xfrm>
          <a:off x="4064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132732</xdr:rowOff>
    </xdr:from>
    <xdr:ext cx="736600" cy="259045"/>
    <xdr:sp macro="" textlink="">
      <xdr:nvSpPr>
        <xdr:cNvPr id="153" name="テキスト ボックス 152"/>
        <xdr:cNvSpPr txBox="1"/>
      </xdr:nvSpPr>
      <xdr:spPr>
        <a:xfrm>
          <a:off x="3733800" y="1127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2117</xdr:rowOff>
    </xdr:from>
    <xdr:to>
      <xdr:col>4</xdr:col>
      <xdr:colOff>533400</xdr:colOff>
      <xdr:row>65</xdr:row>
      <xdr:rowOff>103717</xdr:rowOff>
    </xdr:to>
    <xdr:sp macro="" textlink="">
      <xdr:nvSpPr>
        <xdr:cNvPr id="154" name="円/楕円 153"/>
        <xdr:cNvSpPr/>
      </xdr:nvSpPr>
      <xdr:spPr>
        <a:xfrm>
          <a:off x="3175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88494</xdr:rowOff>
    </xdr:from>
    <xdr:ext cx="762000" cy="259045"/>
    <xdr:sp macro="" textlink="">
      <xdr:nvSpPr>
        <xdr:cNvPr id="155" name="テキスト ボックス 154"/>
        <xdr:cNvSpPr txBox="1"/>
      </xdr:nvSpPr>
      <xdr:spPr>
        <a:xfrm>
          <a:off x="2844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157480</xdr:rowOff>
    </xdr:from>
    <xdr:to>
      <xdr:col>3</xdr:col>
      <xdr:colOff>330200</xdr:colOff>
      <xdr:row>65</xdr:row>
      <xdr:rowOff>87630</xdr:rowOff>
    </xdr:to>
    <xdr:sp macro="" textlink="">
      <xdr:nvSpPr>
        <xdr:cNvPr id="156" name="円/楕円 155"/>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97807</xdr:rowOff>
    </xdr:from>
    <xdr:ext cx="762000" cy="259045"/>
    <xdr:sp macro="" textlink="">
      <xdr:nvSpPr>
        <xdr:cNvPr id="157" name="テキスト ボックス 156"/>
        <xdr:cNvSpPr txBox="1"/>
      </xdr:nvSpPr>
      <xdr:spPr>
        <a:xfrm>
          <a:off x="1955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145415</xdr:rowOff>
    </xdr:from>
    <xdr:to>
      <xdr:col>2</xdr:col>
      <xdr:colOff>127000</xdr:colOff>
      <xdr:row>65</xdr:row>
      <xdr:rowOff>75565</xdr:rowOff>
    </xdr:to>
    <xdr:sp macro="" textlink="">
      <xdr:nvSpPr>
        <xdr:cNvPr id="158" name="円/楕円 157"/>
        <xdr:cNvSpPr/>
      </xdr:nvSpPr>
      <xdr:spPr>
        <a:xfrm>
          <a:off x="1397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85742</xdr:rowOff>
    </xdr:from>
    <xdr:ext cx="762000" cy="259045"/>
    <xdr:sp macro="" textlink="">
      <xdr:nvSpPr>
        <xdr:cNvPr id="159" name="テキスト ボックス 158"/>
        <xdr:cNvSpPr txBox="1"/>
      </xdr:nvSpPr>
      <xdr:spPr>
        <a:xfrm>
          <a:off x="1066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[97,905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人件費、物件費及び維持補修費の合計額の一人当たりの金額</a:t>
          </a:r>
          <a:r>
            <a:rPr lang="ja-JP" altLang="en-US" sz="1300">
              <a:solidFill>
                <a:schemeClr val="dk1"/>
              </a:solidFill>
              <a:effectLst/>
              <a:latin typeface="+mn-lt"/>
              <a:ea typeface="+mn-ea"/>
              <a:cs typeface="+mn-cs"/>
            </a:rPr>
            <a:t>は</a:t>
          </a:r>
          <a:r>
            <a:rPr lang="ja-JP" altLang="ja-JP" sz="1300">
              <a:solidFill>
                <a:schemeClr val="dk1"/>
              </a:solidFill>
              <a:effectLst/>
              <a:latin typeface="+mn-lt"/>
              <a:ea typeface="+mn-ea"/>
              <a:cs typeface="+mn-cs"/>
            </a:rPr>
            <a:t>類似団体平均を下回っているが、これは定員管理計画に基づく職員数削減の取組みによる人件費の抑制や維持修繕費に含まれる除排雪経費が前年度と比較して減少したことが主な要因となっている。</a:t>
          </a:r>
          <a:endParaRPr lang="en-US" altLang="ja-JP" sz="1300">
            <a:solidFill>
              <a:schemeClr val="dk1"/>
            </a:solidFill>
            <a:effectLst/>
            <a:latin typeface="+mn-lt"/>
            <a:ea typeface="+mn-ea"/>
            <a:cs typeface="+mn-cs"/>
          </a:endParaRP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今後においても、行財政改革の取組による人件費等の減や事務事業の見直しなどの取り組みを継続していく。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31152</xdr:rowOff>
    </xdr:from>
    <xdr:to>
      <xdr:col>7</xdr:col>
      <xdr:colOff>152400</xdr:colOff>
      <xdr:row>88</xdr:row>
      <xdr:rowOff>144418</xdr:rowOff>
    </xdr:to>
    <xdr:cxnSp macro="">
      <xdr:nvCxnSpPr>
        <xdr:cNvPr id="189" name="直線コネクタ 188"/>
        <xdr:cNvCxnSpPr/>
      </xdr:nvCxnSpPr>
      <xdr:spPr>
        <a:xfrm flipV="1">
          <a:off x="4953000" y="13747152"/>
          <a:ext cx="0" cy="1484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116495</xdr:rowOff>
    </xdr:from>
    <xdr:ext cx="762000" cy="259045"/>
    <xdr:sp macro="" textlink="">
      <xdr:nvSpPr>
        <xdr:cNvPr id="190" name="人件費・物件費等の状況最小値テキスト"/>
        <xdr:cNvSpPr txBox="1"/>
      </xdr:nvSpPr>
      <xdr:spPr>
        <a:xfrm>
          <a:off x="5041900" y="1520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196,773</a:t>
          </a:r>
          <a:endParaRPr kumimoji="1" lang="ja-JP" altLang="en-US" sz="1000" b="1">
            <a:latin typeface="ＭＳ Ｐゴシック"/>
          </a:endParaRPr>
        </a:p>
      </xdr:txBody>
    </xdr:sp>
    <xdr:clientData/>
  </xdr:oneCellAnchor>
  <xdr:twoCellAnchor>
    <xdr:from>
      <xdr:col>7</xdr:col>
      <xdr:colOff>63500</xdr:colOff>
      <xdr:row>88</xdr:row>
      <xdr:rowOff>144418</xdr:rowOff>
    </xdr:from>
    <xdr:to>
      <xdr:col>7</xdr:col>
      <xdr:colOff>241300</xdr:colOff>
      <xdr:row>88</xdr:row>
      <xdr:rowOff>144418</xdr:rowOff>
    </xdr:to>
    <xdr:cxnSp macro="">
      <xdr:nvCxnSpPr>
        <xdr:cNvPr id="191" name="直線コネクタ 190"/>
        <xdr:cNvCxnSpPr/>
      </xdr:nvCxnSpPr>
      <xdr:spPr>
        <a:xfrm>
          <a:off x="4864100" y="1523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117529</xdr:rowOff>
    </xdr:from>
    <xdr:ext cx="762000" cy="259045"/>
    <xdr:sp macro="" textlink="">
      <xdr:nvSpPr>
        <xdr:cNvPr id="192" name="人件費・物件費等の状況最大値テキスト"/>
        <xdr:cNvSpPr txBox="1"/>
      </xdr:nvSpPr>
      <xdr:spPr>
        <a:xfrm>
          <a:off x="5041900" y="134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86,008</a:t>
          </a:r>
          <a:endParaRPr kumimoji="1" lang="ja-JP" altLang="en-US" sz="1000" b="1">
            <a:latin typeface="ＭＳ Ｐゴシック"/>
          </a:endParaRPr>
        </a:p>
      </xdr:txBody>
    </xdr:sp>
    <xdr:clientData/>
  </xdr:oneCellAnchor>
  <xdr:twoCellAnchor>
    <xdr:from>
      <xdr:col>7</xdr:col>
      <xdr:colOff>63500</xdr:colOff>
      <xdr:row>80</xdr:row>
      <xdr:rowOff>31152</xdr:rowOff>
    </xdr:from>
    <xdr:to>
      <xdr:col>7</xdr:col>
      <xdr:colOff>241300</xdr:colOff>
      <xdr:row>80</xdr:row>
      <xdr:rowOff>31152</xdr:rowOff>
    </xdr:to>
    <xdr:cxnSp macro="">
      <xdr:nvCxnSpPr>
        <xdr:cNvPr id="193" name="直線コネクタ 192"/>
        <xdr:cNvCxnSpPr/>
      </xdr:nvCxnSpPr>
      <xdr:spPr>
        <a:xfrm>
          <a:off x="4864100" y="137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19188</xdr:rowOff>
    </xdr:from>
    <xdr:to>
      <xdr:col>7</xdr:col>
      <xdr:colOff>152400</xdr:colOff>
      <xdr:row>81</xdr:row>
      <xdr:rowOff>43546</xdr:rowOff>
    </xdr:to>
    <xdr:cxnSp macro="">
      <xdr:nvCxnSpPr>
        <xdr:cNvPr id="194" name="直線コネクタ 193"/>
        <xdr:cNvCxnSpPr/>
      </xdr:nvCxnSpPr>
      <xdr:spPr>
        <a:xfrm flipV="1">
          <a:off x="4114800" y="13906638"/>
          <a:ext cx="838200" cy="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48379</xdr:rowOff>
    </xdr:from>
    <xdr:ext cx="762000" cy="259045"/>
    <xdr:sp macro="" textlink="">
      <xdr:nvSpPr>
        <xdr:cNvPr id="195" name="人件費・物件費等の状況平均値テキスト"/>
        <xdr:cNvSpPr txBox="1"/>
      </xdr:nvSpPr>
      <xdr:spPr>
        <a:xfrm>
          <a:off x="5041900" y="13935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76302</xdr:rowOff>
    </xdr:from>
    <xdr:to>
      <xdr:col>7</xdr:col>
      <xdr:colOff>203200</xdr:colOff>
      <xdr:row>82</xdr:row>
      <xdr:rowOff>6452</xdr:rowOff>
    </xdr:to>
    <xdr:sp macro="" textlink="">
      <xdr:nvSpPr>
        <xdr:cNvPr id="196" name="フローチャート : 判断 195"/>
        <xdr:cNvSpPr/>
      </xdr:nvSpPr>
      <xdr:spPr>
        <a:xfrm>
          <a:off x="49022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116611</xdr:rowOff>
    </xdr:from>
    <xdr:to>
      <xdr:col>6</xdr:col>
      <xdr:colOff>0</xdr:colOff>
      <xdr:row>81</xdr:row>
      <xdr:rowOff>43546</xdr:rowOff>
    </xdr:to>
    <xdr:cxnSp macro="">
      <xdr:nvCxnSpPr>
        <xdr:cNvPr id="197" name="直線コネクタ 196"/>
        <xdr:cNvCxnSpPr/>
      </xdr:nvCxnSpPr>
      <xdr:spPr>
        <a:xfrm>
          <a:off x="3225800" y="13832611"/>
          <a:ext cx="889000" cy="9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68647</xdr:rowOff>
    </xdr:from>
    <xdr:to>
      <xdr:col>6</xdr:col>
      <xdr:colOff>50800</xdr:colOff>
      <xdr:row>81</xdr:row>
      <xdr:rowOff>170247</xdr:rowOff>
    </xdr:to>
    <xdr:sp macro="" textlink="">
      <xdr:nvSpPr>
        <xdr:cNvPr id="198" name="フローチャート : 判断 197"/>
        <xdr:cNvSpPr/>
      </xdr:nvSpPr>
      <xdr:spPr>
        <a:xfrm>
          <a:off x="4064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155024</xdr:rowOff>
    </xdr:from>
    <xdr:ext cx="736600" cy="259045"/>
    <xdr:sp macro="" textlink="">
      <xdr:nvSpPr>
        <xdr:cNvPr id="199" name="テキスト ボックス 198"/>
        <xdr:cNvSpPr txBox="1"/>
      </xdr:nvSpPr>
      <xdr:spPr>
        <a:xfrm>
          <a:off x="3733800" y="14042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116611</xdr:rowOff>
    </xdr:from>
    <xdr:to>
      <xdr:col>4</xdr:col>
      <xdr:colOff>482600</xdr:colOff>
      <xdr:row>81</xdr:row>
      <xdr:rowOff>49967</xdr:rowOff>
    </xdr:to>
    <xdr:cxnSp macro="">
      <xdr:nvCxnSpPr>
        <xdr:cNvPr id="200" name="直線コネクタ 199"/>
        <xdr:cNvCxnSpPr/>
      </xdr:nvCxnSpPr>
      <xdr:spPr>
        <a:xfrm flipV="1">
          <a:off x="2336800" y="13832611"/>
          <a:ext cx="889000" cy="10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13993</xdr:rowOff>
    </xdr:from>
    <xdr:to>
      <xdr:col>4</xdr:col>
      <xdr:colOff>533400</xdr:colOff>
      <xdr:row>81</xdr:row>
      <xdr:rowOff>115593</xdr:rowOff>
    </xdr:to>
    <xdr:sp macro="" textlink="">
      <xdr:nvSpPr>
        <xdr:cNvPr id="201" name="フローチャート : 判断 200"/>
        <xdr:cNvSpPr/>
      </xdr:nvSpPr>
      <xdr:spPr>
        <a:xfrm>
          <a:off x="3175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100370</xdr:rowOff>
    </xdr:from>
    <xdr:ext cx="762000" cy="259045"/>
    <xdr:sp macro="" textlink="">
      <xdr:nvSpPr>
        <xdr:cNvPr id="202" name="テキスト ボックス 201"/>
        <xdr:cNvSpPr txBox="1"/>
      </xdr:nvSpPr>
      <xdr:spPr>
        <a:xfrm>
          <a:off x="2844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31547</xdr:rowOff>
    </xdr:from>
    <xdr:to>
      <xdr:col>3</xdr:col>
      <xdr:colOff>279400</xdr:colOff>
      <xdr:row>81</xdr:row>
      <xdr:rowOff>49967</xdr:rowOff>
    </xdr:to>
    <xdr:cxnSp macro="">
      <xdr:nvCxnSpPr>
        <xdr:cNvPr id="203" name="直線コネクタ 202"/>
        <xdr:cNvCxnSpPr/>
      </xdr:nvCxnSpPr>
      <xdr:spPr>
        <a:xfrm>
          <a:off x="1447800" y="13918997"/>
          <a:ext cx="889000" cy="1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25495</xdr:rowOff>
    </xdr:from>
    <xdr:to>
      <xdr:col>3</xdr:col>
      <xdr:colOff>330200</xdr:colOff>
      <xdr:row>81</xdr:row>
      <xdr:rowOff>127095</xdr:rowOff>
    </xdr:to>
    <xdr:sp macro="" textlink="">
      <xdr:nvSpPr>
        <xdr:cNvPr id="204" name="フローチャート : 判断 203"/>
        <xdr:cNvSpPr/>
      </xdr:nvSpPr>
      <xdr:spPr>
        <a:xfrm>
          <a:off x="2286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111872</xdr:rowOff>
    </xdr:from>
    <xdr:ext cx="762000" cy="259045"/>
    <xdr:sp macro="" textlink="">
      <xdr:nvSpPr>
        <xdr:cNvPr id="205" name="テキスト ボックス 204"/>
        <xdr:cNvSpPr txBox="1"/>
      </xdr:nvSpPr>
      <xdr:spPr>
        <a:xfrm>
          <a:off x="1955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47789</xdr:rowOff>
    </xdr:from>
    <xdr:to>
      <xdr:col>2</xdr:col>
      <xdr:colOff>127000</xdr:colOff>
      <xdr:row>81</xdr:row>
      <xdr:rowOff>149389</xdr:rowOff>
    </xdr:to>
    <xdr:sp macro="" textlink="">
      <xdr:nvSpPr>
        <xdr:cNvPr id="206" name="フローチャート : 判断 205"/>
        <xdr:cNvSpPr/>
      </xdr:nvSpPr>
      <xdr:spPr>
        <a:xfrm>
          <a:off x="1397000" y="139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134166</xdr:rowOff>
    </xdr:from>
    <xdr:ext cx="762000" cy="259045"/>
    <xdr:sp macro="" textlink="">
      <xdr:nvSpPr>
        <xdr:cNvPr id="207" name="テキスト ボックス 206"/>
        <xdr:cNvSpPr txBox="1"/>
      </xdr:nvSpPr>
      <xdr:spPr>
        <a:xfrm>
          <a:off x="1066800" y="1402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139838</xdr:rowOff>
    </xdr:from>
    <xdr:to>
      <xdr:col>7</xdr:col>
      <xdr:colOff>203200</xdr:colOff>
      <xdr:row>81</xdr:row>
      <xdr:rowOff>69988</xdr:rowOff>
    </xdr:to>
    <xdr:sp macro="" textlink="">
      <xdr:nvSpPr>
        <xdr:cNvPr id="213" name="円/楕円 212"/>
        <xdr:cNvSpPr/>
      </xdr:nvSpPr>
      <xdr:spPr>
        <a:xfrm>
          <a:off x="4902200" y="1385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156365</xdr:rowOff>
    </xdr:from>
    <xdr:ext cx="762000" cy="259045"/>
    <xdr:sp macro="" textlink="">
      <xdr:nvSpPr>
        <xdr:cNvPr id="214" name="人件費・物件費等の状況該当値テキスト"/>
        <xdr:cNvSpPr txBox="1"/>
      </xdr:nvSpPr>
      <xdr:spPr>
        <a:xfrm>
          <a:off x="5041900" y="1370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97,905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164196</xdr:rowOff>
    </xdr:from>
    <xdr:to>
      <xdr:col>6</xdr:col>
      <xdr:colOff>50800</xdr:colOff>
      <xdr:row>81</xdr:row>
      <xdr:rowOff>94346</xdr:rowOff>
    </xdr:to>
    <xdr:sp macro="" textlink="">
      <xdr:nvSpPr>
        <xdr:cNvPr id="215" name="円/楕円 214"/>
        <xdr:cNvSpPr/>
      </xdr:nvSpPr>
      <xdr:spPr>
        <a:xfrm>
          <a:off x="4064000" y="138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104523</xdr:rowOff>
    </xdr:from>
    <xdr:ext cx="736600" cy="259045"/>
    <xdr:sp macro="" textlink="">
      <xdr:nvSpPr>
        <xdr:cNvPr id="216" name="テキスト ボックス 215"/>
        <xdr:cNvSpPr txBox="1"/>
      </xdr:nvSpPr>
      <xdr:spPr>
        <a:xfrm>
          <a:off x="3733800" y="13649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99,722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65811</xdr:rowOff>
    </xdr:from>
    <xdr:to>
      <xdr:col>4</xdr:col>
      <xdr:colOff>533400</xdr:colOff>
      <xdr:row>80</xdr:row>
      <xdr:rowOff>167411</xdr:rowOff>
    </xdr:to>
    <xdr:sp macro="" textlink="">
      <xdr:nvSpPr>
        <xdr:cNvPr id="217" name="円/楕円 216"/>
        <xdr:cNvSpPr/>
      </xdr:nvSpPr>
      <xdr:spPr>
        <a:xfrm>
          <a:off x="3175000" y="137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6138</xdr:rowOff>
    </xdr:from>
    <xdr:ext cx="762000" cy="259045"/>
    <xdr:sp macro="" textlink="">
      <xdr:nvSpPr>
        <xdr:cNvPr id="218" name="テキスト ボックス 217"/>
        <xdr:cNvSpPr txBox="1"/>
      </xdr:nvSpPr>
      <xdr:spPr>
        <a:xfrm>
          <a:off x="2844800" y="135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92,383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170617</xdr:rowOff>
    </xdr:from>
    <xdr:to>
      <xdr:col>3</xdr:col>
      <xdr:colOff>330200</xdr:colOff>
      <xdr:row>81</xdr:row>
      <xdr:rowOff>100767</xdr:rowOff>
    </xdr:to>
    <xdr:sp macro="" textlink="">
      <xdr:nvSpPr>
        <xdr:cNvPr id="219" name="円/楕円 218"/>
        <xdr:cNvSpPr/>
      </xdr:nvSpPr>
      <xdr:spPr>
        <a:xfrm>
          <a:off x="2286000" y="1388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110944</xdr:rowOff>
    </xdr:from>
    <xdr:ext cx="762000" cy="259045"/>
    <xdr:sp macro="" textlink="">
      <xdr:nvSpPr>
        <xdr:cNvPr id="220" name="テキスト ボックス 219"/>
        <xdr:cNvSpPr txBox="1"/>
      </xdr:nvSpPr>
      <xdr:spPr>
        <a:xfrm>
          <a:off x="1955800" y="1365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100,201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152197</xdr:rowOff>
    </xdr:from>
    <xdr:to>
      <xdr:col>2</xdr:col>
      <xdr:colOff>127000</xdr:colOff>
      <xdr:row>81</xdr:row>
      <xdr:rowOff>82347</xdr:rowOff>
    </xdr:to>
    <xdr:sp macro="" textlink="">
      <xdr:nvSpPr>
        <xdr:cNvPr id="221" name="円/楕円 220"/>
        <xdr:cNvSpPr/>
      </xdr:nvSpPr>
      <xdr:spPr>
        <a:xfrm>
          <a:off x="1397000" y="1386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92524</xdr:rowOff>
    </xdr:from>
    <xdr:ext cx="762000" cy="259045"/>
    <xdr:sp macro="" textlink="">
      <xdr:nvSpPr>
        <xdr:cNvPr id="222" name="テキスト ボックス 221"/>
        <xdr:cNvSpPr txBox="1"/>
      </xdr:nvSpPr>
      <xdr:spPr>
        <a:xfrm>
          <a:off x="1066800" y="1363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国と比較して指数が低くなっている要因としては、給料表の級数が国と比較して少ないことが考えられる。しかし、本市においては、</a:t>
          </a:r>
          <a:r>
            <a:rPr kumimoji="1" lang="en-US" altLang="ja-JP" sz="1300">
              <a:solidFill>
                <a:schemeClr val="dk1"/>
              </a:solidFill>
              <a:effectLst/>
              <a:latin typeface="+mn-lt"/>
              <a:ea typeface="+mn-ea"/>
              <a:cs typeface="+mn-cs"/>
            </a:rPr>
            <a:t>55</a:t>
          </a:r>
          <a:r>
            <a:rPr kumimoji="1" lang="ja-JP" altLang="en-US" sz="1300">
              <a:solidFill>
                <a:schemeClr val="dk1"/>
              </a:solidFill>
              <a:effectLst/>
              <a:latin typeface="+mn-lt"/>
              <a:ea typeface="+mn-ea"/>
              <a:cs typeface="+mn-cs"/>
            </a:rPr>
            <a:t>歳超の職員の昇給について、標準成績であれば</a:t>
          </a:r>
          <a:r>
            <a:rPr kumimoji="1" lang="en-US" altLang="ja-JP" sz="1300">
              <a:solidFill>
                <a:schemeClr val="dk1"/>
              </a:solidFill>
              <a:effectLst/>
              <a:latin typeface="+mn-lt"/>
              <a:ea typeface="+mn-ea"/>
              <a:cs typeface="+mn-cs"/>
            </a:rPr>
            <a:t>2</a:t>
          </a:r>
          <a:r>
            <a:rPr kumimoji="1" lang="ja-JP" altLang="en-US" sz="1300">
              <a:solidFill>
                <a:schemeClr val="dk1"/>
              </a:solidFill>
              <a:effectLst/>
              <a:latin typeface="+mn-lt"/>
              <a:ea typeface="+mn-ea"/>
              <a:cs typeface="+mn-cs"/>
            </a:rPr>
            <a:t>号昇給としていることから、国に準じこれを改善し、さらに適正な給料月額の支給に努める。今後も、引き続き、市民理解が得られるような給与制度の運用に努めていく。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141111</xdr:rowOff>
    </xdr:from>
    <xdr:to>
      <xdr:col>24</xdr:col>
      <xdr:colOff>558800</xdr:colOff>
      <xdr:row>86</xdr:row>
      <xdr:rowOff>141816</xdr:rowOff>
    </xdr:to>
    <xdr:cxnSp macro="">
      <xdr:nvCxnSpPr>
        <xdr:cNvPr id="251" name="直線コネクタ 250"/>
        <xdr:cNvCxnSpPr/>
      </xdr:nvCxnSpPr>
      <xdr:spPr>
        <a:xfrm flipV="1">
          <a:off x="17018000" y="14028561"/>
          <a:ext cx="0" cy="857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113893</xdr:rowOff>
    </xdr:from>
    <xdr:ext cx="762000" cy="259045"/>
    <xdr:sp macro="" textlink="">
      <xdr:nvSpPr>
        <xdr:cNvPr id="252" name="給与水準   （国との比較）最小値テキスト"/>
        <xdr:cNvSpPr txBox="1"/>
      </xdr:nvSpPr>
      <xdr:spPr>
        <a:xfrm>
          <a:off x="17106900" y="1485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86</xdr:row>
      <xdr:rowOff>141816</xdr:rowOff>
    </xdr:from>
    <xdr:to>
      <xdr:col>24</xdr:col>
      <xdr:colOff>647700</xdr:colOff>
      <xdr:row>86</xdr:row>
      <xdr:rowOff>141816</xdr:rowOff>
    </xdr:to>
    <xdr:cxnSp macro="">
      <xdr:nvCxnSpPr>
        <xdr:cNvPr id="253" name="直線コネクタ 252"/>
        <xdr:cNvCxnSpPr/>
      </xdr:nvCxnSpPr>
      <xdr:spPr>
        <a:xfrm>
          <a:off x="16929100" y="1488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56038</xdr:rowOff>
    </xdr:from>
    <xdr:ext cx="762000" cy="259045"/>
    <xdr:sp macro="" textlink="">
      <xdr:nvSpPr>
        <xdr:cNvPr id="254"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81</xdr:row>
      <xdr:rowOff>141111</xdr:rowOff>
    </xdr:from>
    <xdr:to>
      <xdr:col>24</xdr:col>
      <xdr:colOff>647700</xdr:colOff>
      <xdr:row>81</xdr:row>
      <xdr:rowOff>141111</xdr:rowOff>
    </xdr:to>
    <xdr:cxnSp macro="">
      <xdr:nvCxnSpPr>
        <xdr:cNvPr id="255" name="直線コネクタ 254"/>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50095</xdr:rowOff>
    </xdr:from>
    <xdr:to>
      <xdr:col>24</xdr:col>
      <xdr:colOff>558800</xdr:colOff>
      <xdr:row>82</xdr:row>
      <xdr:rowOff>130528</xdr:rowOff>
    </xdr:to>
    <xdr:cxnSp macro="">
      <xdr:nvCxnSpPr>
        <xdr:cNvPr id="256" name="直線コネクタ 255"/>
        <xdr:cNvCxnSpPr/>
      </xdr:nvCxnSpPr>
      <xdr:spPr>
        <a:xfrm>
          <a:off x="16179800" y="14108995"/>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94843</xdr:rowOff>
    </xdr:from>
    <xdr:ext cx="762000" cy="259045"/>
    <xdr:sp macro="" textlink="">
      <xdr:nvSpPr>
        <xdr:cNvPr id="257"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122766</xdr:rowOff>
    </xdr:from>
    <xdr:to>
      <xdr:col>24</xdr:col>
      <xdr:colOff>609600</xdr:colOff>
      <xdr:row>84</xdr:row>
      <xdr:rowOff>52916</xdr:rowOff>
    </xdr:to>
    <xdr:sp macro="" textlink="">
      <xdr:nvSpPr>
        <xdr:cNvPr id="258" name="フローチャート : 判断 257"/>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50095</xdr:rowOff>
    </xdr:from>
    <xdr:to>
      <xdr:col>23</xdr:col>
      <xdr:colOff>406400</xdr:colOff>
      <xdr:row>82</xdr:row>
      <xdr:rowOff>117122</xdr:rowOff>
    </xdr:to>
    <xdr:cxnSp macro="">
      <xdr:nvCxnSpPr>
        <xdr:cNvPr id="259" name="直線コネクタ 258"/>
        <xdr:cNvCxnSpPr/>
      </xdr:nvCxnSpPr>
      <xdr:spPr>
        <a:xfrm flipV="1">
          <a:off x="15290800" y="1410899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55739</xdr:rowOff>
    </xdr:from>
    <xdr:to>
      <xdr:col>23</xdr:col>
      <xdr:colOff>457200</xdr:colOff>
      <xdr:row>83</xdr:row>
      <xdr:rowOff>157339</xdr:rowOff>
    </xdr:to>
    <xdr:sp macro="" textlink="">
      <xdr:nvSpPr>
        <xdr:cNvPr id="260" name="フローチャート : 判断 259"/>
        <xdr:cNvSpPr/>
      </xdr:nvSpPr>
      <xdr:spPr>
        <a:xfrm>
          <a:off x="16129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142116</xdr:rowOff>
    </xdr:from>
    <xdr:ext cx="736600" cy="259045"/>
    <xdr:sp macro="" textlink="">
      <xdr:nvSpPr>
        <xdr:cNvPr id="261" name="テキスト ボックス 260"/>
        <xdr:cNvSpPr txBox="1"/>
      </xdr:nvSpPr>
      <xdr:spPr>
        <a:xfrm>
          <a:off x="15798800" y="143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117122</xdr:rowOff>
    </xdr:from>
    <xdr:to>
      <xdr:col>22</xdr:col>
      <xdr:colOff>203200</xdr:colOff>
      <xdr:row>89</xdr:row>
      <xdr:rowOff>56445</xdr:rowOff>
    </xdr:to>
    <xdr:cxnSp macro="">
      <xdr:nvCxnSpPr>
        <xdr:cNvPr id="262" name="直線コネクタ 261"/>
        <xdr:cNvCxnSpPr/>
      </xdr:nvCxnSpPr>
      <xdr:spPr>
        <a:xfrm flipV="1">
          <a:off x="14401800" y="14176022"/>
          <a:ext cx="889000" cy="113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56445</xdr:rowOff>
    </xdr:from>
    <xdr:to>
      <xdr:col>21</xdr:col>
      <xdr:colOff>0</xdr:colOff>
      <xdr:row>89</xdr:row>
      <xdr:rowOff>136878</xdr:rowOff>
    </xdr:to>
    <xdr:cxnSp macro="">
      <xdr:nvCxnSpPr>
        <xdr:cNvPr id="265" name="直線コネクタ 264"/>
        <xdr:cNvCxnSpPr/>
      </xdr:nvCxnSpPr>
      <xdr:spPr>
        <a:xfrm flipV="1">
          <a:off x="13512800" y="153154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153105</xdr:rowOff>
    </xdr:from>
    <xdr:to>
      <xdr:col>21</xdr:col>
      <xdr:colOff>50800</xdr:colOff>
      <xdr:row>90</xdr:row>
      <xdr:rowOff>83255</xdr:rowOff>
    </xdr:to>
    <xdr:sp macro="" textlink="">
      <xdr:nvSpPr>
        <xdr:cNvPr id="266" name="フローチャート : 判断 265"/>
        <xdr:cNvSpPr/>
      </xdr:nvSpPr>
      <xdr:spPr>
        <a:xfrm>
          <a:off x="14351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68032</xdr:rowOff>
    </xdr:from>
    <xdr:ext cx="762000" cy="259045"/>
    <xdr:sp macro="" textlink="">
      <xdr:nvSpPr>
        <xdr:cNvPr id="267" name="テキスト ボックス 266"/>
        <xdr:cNvSpPr txBox="1"/>
      </xdr:nvSpPr>
      <xdr:spPr>
        <a:xfrm>
          <a:off x="14020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21872</xdr:rowOff>
    </xdr:from>
    <xdr:to>
      <xdr:col>19</xdr:col>
      <xdr:colOff>533400</xdr:colOff>
      <xdr:row>90</xdr:row>
      <xdr:rowOff>123472</xdr:rowOff>
    </xdr:to>
    <xdr:sp macro="" textlink="">
      <xdr:nvSpPr>
        <xdr:cNvPr id="268" name="フローチャート : 判断 267"/>
        <xdr:cNvSpPr/>
      </xdr:nvSpPr>
      <xdr:spPr>
        <a:xfrm>
          <a:off x="13462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108249</xdr:rowOff>
    </xdr:from>
    <xdr:ext cx="762000" cy="259045"/>
    <xdr:sp macro="" textlink="">
      <xdr:nvSpPr>
        <xdr:cNvPr id="269" name="テキスト ボックス 268"/>
        <xdr:cNvSpPr txBox="1"/>
      </xdr:nvSpPr>
      <xdr:spPr>
        <a:xfrm>
          <a:off x="13131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79728</xdr:rowOff>
    </xdr:from>
    <xdr:to>
      <xdr:col>24</xdr:col>
      <xdr:colOff>609600</xdr:colOff>
      <xdr:row>83</xdr:row>
      <xdr:rowOff>9878</xdr:rowOff>
    </xdr:to>
    <xdr:sp macro="" textlink="">
      <xdr:nvSpPr>
        <xdr:cNvPr id="275" name="円/楕円 274"/>
        <xdr:cNvSpPr/>
      </xdr:nvSpPr>
      <xdr:spPr>
        <a:xfrm>
          <a:off x="169672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96255</xdr:rowOff>
    </xdr:from>
    <xdr:ext cx="762000" cy="259045"/>
    <xdr:sp macro="" textlink="">
      <xdr:nvSpPr>
        <xdr:cNvPr id="276" name="給与水準   （国との比較）該当値テキスト"/>
        <xdr:cNvSpPr txBox="1"/>
      </xdr:nvSpPr>
      <xdr:spPr>
        <a:xfrm>
          <a:off x="17106900" y="139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170745</xdr:rowOff>
    </xdr:from>
    <xdr:to>
      <xdr:col>23</xdr:col>
      <xdr:colOff>457200</xdr:colOff>
      <xdr:row>82</xdr:row>
      <xdr:rowOff>100895</xdr:rowOff>
    </xdr:to>
    <xdr:sp macro="" textlink="">
      <xdr:nvSpPr>
        <xdr:cNvPr id="277" name="円/楕円 276"/>
        <xdr:cNvSpPr/>
      </xdr:nvSpPr>
      <xdr:spPr>
        <a:xfrm>
          <a:off x="16129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111072</xdr:rowOff>
    </xdr:from>
    <xdr:ext cx="736600" cy="259045"/>
    <xdr:sp macro="" textlink="">
      <xdr:nvSpPr>
        <xdr:cNvPr id="278" name="テキスト ボックス 277"/>
        <xdr:cNvSpPr txBox="1"/>
      </xdr:nvSpPr>
      <xdr:spPr>
        <a:xfrm>
          <a:off x="15798800" y="1382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66322</xdr:rowOff>
    </xdr:from>
    <xdr:to>
      <xdr:col>22</xdr:col>
      <xdr:colOff>254000</xdr:colOff>
      <xdr:row>82</xdr:row>
      <xdr:rowOff>167922</xdr:rowOff>
    </xdr:to>
    <xdr:sp macro="" textlink="">
      <xdr:nvSpPr>
        <xdr:cNvPr id="279" name="円/楕円 278"/>
        <xdr:cNvSpPr/>
      </xdr:nvSpPr>
      <xdr:spPr>
        <a:xfrm>
          <a:off x="15240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6649</xdr:rowOff>
    </xdr:from>
    <xdr:ext cx="762000" cy="259045"/>
    <xdr:sp macro="" textlink="">
      <xdr:nvSpPr>
        <xdr:cNvPr id="280" name="テキスト ボックス 279"/>
        <xdr:cNvSpPr txBox="1"/>
      </xdr:nvSpPr>
      <xdr:spPr>
        <a:xfrm>
          <a:off x="14909800" y="1389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5645</xdr:rowOff>
    </xdr:from>
    <xdr:to>
      <xdr:col>21</xdr:col>
      <xdr:colOff>50800</xdr:colOff>
      <xdr:row>89</xdr:row>
      <xdr:rowOff>107245</xdr:rowOff>
    </xdr:to>
    <xdr:sp macro="" textlink="">
      <xdr:nvSpPr>
        <xdr:cNvPr id="281" name="円/楕円 280"/>
        <xdr:cNvSpPr/>
      </xdr:nvSpPr>
      <xdr:spPr>
        <a:xfrm>
          <a:off x="14351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117422</xdr:rowOff>
    </xdr:from>
    <xdr:ext cx="762000" cy="259045"/>
    <xdr:sp macro="" textlink="">
      <xdr:nvSpPr>
        <xdr:cNvPr id="282" name="テキスト ボックス 281"/>
        <xdr:cNvSpPr txBox="1"/>
      </xdr:nvSpPr>
      <xdr:spPr>
        <a:xfrm>
          <a:off x="14020800" y="1503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86078</xdr:rowOff>
    </xdr:from>
    <xdr:to>
      <xdr:col>19</xdr:col>
      <xdr:colOff>533400</xdr:colOff>
      <xdr:row>90</xdr:row>
      <xdr:rowOff>16228</xdr:rowOff>
    </xdr:to>
    <xdr:sp macro="" textlink="">
      <xdr:nvSpPr>
        <xdr:cNvPr id="283" name="円/楕円 282"/>
        <xdr:cNvSpPr/>
      </xdr:nvSpPr>
      <xdr:spPr>
        <a:xfrm>
          <a:off x="13462000" y="15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26405</xdr:rowOff>
    </xdr:from>
    <xdr:ext cx="762000" cy="259045"/>
    <xdr:sp macro="" textlink="">
      <xdr:nvSpPr>
        <xdr:cNvPr id="284" name="テキスト ボックス 283"/>
        <xdr:cNvSpPr txBox="1"/>
      </xdr:nvSpPr>
      <xdr:spPr>
        <a:xfrm>
          <a:off x="13131800" y="151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現在の定員管理計画（計画期間：平成</a:t>
          </a:r>
          <a:r>
            <a:rPr kumimoji="1" lang="en-US" altLang="ja-JP" sz="1200">
              <a:solidFill>
                <a:schemeClr val="dk1"/>
              </a:solidFill>
              <a:effectLst/>
              <a:latin typeface="+mn-lt"/>
              <a:ea typeface="+mn-ea"/>
              <a:cs typeface="+mn-cs"/>
            </a:rPr>
            <a:t>23</a:t>
          </a:r>
          <a:r>
            <a:rPr kumimoji="1" lang="ja-JP" altLang="en-US" sz="1200">
              <a:solidFill>
                <a:schemeClr val="dk1"/>
              </a:solidFill>
              <a:effectLst/>
              <a:latin typeface="+mn-lt"/>
              <a:ea typeface="+mn-ea"/>
              <a:cs typeface="+mn-cs"/>
            </a:rPr>
            <a:t>年度～平成</a:t>
          </a:r>
          <a:r>
            <a:rPr kumimoji="1" lang="en-US" altLang="ja-JP" sz="1200">
              <a:solidFill>
                <a:schemeClr val="dk1"/>
              </a:solidFill>
              <a:effectLst/>
              <a:latin typeface="+mn-lt"/>
              <a:ea typeface="+mn-ea"/>
              <a:cs typeface="+mn-cs"/>
            </a:rPr>
            <a:t>27</a:t>
          </a:r>
          <a:r>
            <a:rPr kumimoji="1" lang="ja-JP" altLang="en-US" sz="1200">
              <a:solidFill>
                <a:schemeClr val="dk1"/>
              </a:solidFill>
              <a:effectLst/>
              <a:latin typeface="+mn-lt"/>
              <a:ea typeface="+mn-ea"/>
              <a:cs typeface="+mn-cs"/>
            </a:rPr>
            <a:t>年度）においては、業務量が減らない中での人員削減は行わず、必要な退職者補充は行うことを原則としつつも、行財政改革プランの着実な実施、効率的な人員配置等により、適正な定員管理に努めてきたところである。また、この結果、計画期間の実績としては、</a:t>
          </a:r>
          <a:r>
            <a:rPr kumimoji="1" lang="en-US" altLang="ja-JP" sz="1200">
              <a:solidFill>
                <a:schemeClr val="dk1"/>
              </a:solidFill>
              <a:effectLst/>
              <a:latin typeface="+mn-lt"/>
              <a:ea typeface="+mn-ea"/>
              <a:cs typeface="+mn-cs"/>
            </a:rPr>
            <a:t>5</a:t>
          </a:r>
          <a:r>
            <a:rPr kumimoji="1" lang="ja-JP" altLang="en-US" sz="1200">
              <a:solidFill>
                <a:schemeClr val="dk1"/>
              </a:solidFill>
              <a:effectLst/>
              <a:latin typeface="+mn-lt"/>
              <a:ea typeface="+mn-ea"/>
              <a:cs typeface="+mn-cs"/>
            </a:rPr>
            <a:t>年間で</a:t>
          </a:r>
          <a:r>
            <a:rPr kumimoji="1" lang="en-US" altLang="ja-JP" sz="1200">
              <a:solidFill>
                <a:schemeClr val="dk1"/>
              </a:solidFill>
              <a:effectLst/>
              <a:latin typeface="+mn-lt"/>
              <a:ea typeface="+mn-ea"/>
              <a:cs typeface="+mn-cs"/>
            </a:rPr>
            <a:t>57</a:t>
          </a:r>
          <a:r>
            <a:rPr kumimoji="1" lang="ja-JP" altLang="en-US" sz="1200">
              <a:solidFill>
                <a:schemeClr val="dk1"/>
              </a:solidFill>
              <a:effectLst/>
              <a:latin typeface="+mn-lt"/>
              <a:ea typeface="+mn-ea"/>
              <a:cs typeface="+mn-cs"/>
            </a:rPr>
            <a:t>人減となり、目標を上回る削減がなされたもので、類似団体では最低水準を維持してきている。</a:t>
          </a:r>
        </a:p>
        <a:p>
          <a:r>
            <a:rPr kumimoji="1" lang="ja-JP" altLang="en-US" sz="1200">
              <a:solidFill>
                <a:schemeClr val="dk1"/>
              </a:solidFill>
              <a:effectLst/>
              <a:latin typeface="+mn-lt"/>
              <a:ea typeface="+mn-ea"/>
              <a:cs typeface="+mn-cs"/>
            </a:rPr>
            <a:t>　今後についても、住民サービスを維持し、安定的な行財政運営を行えるよう、これまでの定員管理に関する方針を継承しつつ、新たな視点も含めた次期定員管理計画を策定し、引き続き業務の効率化・見直しを進めながら、より適正な定員管理に努める。</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113454</xdr:rowOff>
    </xdr:from>
    <xdr:to>
      <xdr:col>24</xdr:col>
      <xdr:colOff>558800</xdr:colOff>
      <xdr:row>65</xdr:row>
      <xdr:rowOff>165523</xdr:rowOff>
    </xdr:to>
    <xdr:cxnSp macro="">
      <xdr:nvCxnSpPr>
        <xdr:cNvPr id="314" name="直線コネクタ 313"/>
        <xdr:cNvCxnSpPr/>
      </xdr:nvCxnSpPr>
      <xdr:spPr>
        <a:xfrm flipV="1">
          <a:off x="17018000" y="988610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5"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6" name="直線コネクタ 315"/>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28381</xdr:rowOff>
    </xdr:from>
    <xdr:ext cx="762000" cy="259045"/>
    <xdr:sp macro="" textlink="">
      <xdr:nvSpPr>
        <xdr:cNvPr id="317" name="定員管理の状況最大値テキスト"/>
        <xdr:cNvSpPr txBox="1"/>
      </xdr:nvSpPr>
      <xdr:spPr>
        <a:xfrm>
          <a:off x="17106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57</xdr:row>
      <xdr:rowOff>113454</xdr:rowOff>
    </xdr:from>
    <xdr:to>
      <xdr:col>24</xdr:col>
      <xdr:colOff>647700</xdr:colOff>
      <xdr:row>57</xdr:row>
      <xdr:rowOff>113454</xdr:rowOff>
    </xdr:to>
    <xdr:cxnSp macro="">
      <xdr:nvCxnSpPr>
        <xdr:cNvPr id="318" name="直線コネクタ 317"/>
        <xdr:cNvCxnSpPr/>
      </xdr:nvCxnSpPr>
      <xdr:spPr>
        <a:xfrm>
          <a:off x="16929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57</xdr:row>
      <xdr:rowOff>129540</xdr:rowOff>
    </xdr:from>
    <xdr:to>
      <xdr:col>24</xdr:col>
      <xdr:colOff>558800</xdr:colOff>
      <xdr:row>57</xdr:row>
      <xdr:rowOff>137583</xdr:rowOff>
    </xdr:to>
    <xdr:cxnSp macro="">
      <xdr:nvCxnSpPr>
        <xdr:cNvPr id="319" name="直線コネクタ 318"/>
        <xdr:cNvCxnSpPr/>
      </xdr:nvCxnSpPr>
      <xdr:spPr>
        <a:xfrm flipV="1">
          <a:off x="16179800" y="990219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79392</xdr:rowOff>
    </xdr:from>
    <xdr:ext cx="762000" cy="259045"/>
    <xdr:sp macro="" textlink="">
      <xdr:nvSpPr>
        <xdr:cNvPr id="320" name="定員管理の状況平均値テキスト"/>
        <xdr:cNvSpPr txBox="1"/>
      </xdr:nvSpPr>
      <xdr:spPr>
        <a:xfrm>
          <a:off x="17106900" y="10366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107315</xdr:rowOff>
    </xdr:from>
    <xdr:to>
      <xdr:col>24</xdr:col>
      <xdr:colOff>609600</xdr:colOff>
      <xdr:row>61</xdr:row>
      <xdr:rowOff>37465</xdr:rowOff>
    </xdr:to>
    <xdr:sp macro="" textlink="">
      <xdr:nvSpPr>
        <xdr:cNvPr id="321" name="フローチャート : 判断 320"/>
        <xdr:cNvSpPr/>
      </xdr:nvSpPr>
      <xdr:spPr>
        <a:xfrm>
          <a:off x="169672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57</xdr:row>
      <xdr:rowOff>137583</xdr:rowOff>
    </xdr:from>
    <xdr:to>
      <xdr:col>23</xdr:col>
      <xdr:colOff>406400</xdr:colOff>
      <xdr:row>57</xdr:row>
      <xdr:rowOff>149648</xdr:rowOff>
    </xdr:to>
    <xdr:cxnSp macro="">
      <xdr:nvCxnSpPr>
        <xdr:cNvPr id="322" name="直線コネクタ 321"/>
        <xdr:cNvCxnSpPr/>
      </xdr:nvCxnSpPr>
      <xdr:spPr>
        <a:xfrm flipV="1">
          <a:off x="15290800" y="991023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119380</xdr:rowOff>
    </xdr:from>
    <xdr:to>
      <xdr:col>23</xdr:col>
      <xdr:colOff>457200</xdr:colOff>
      <xdr:row>61</xdr:row>
      <xdr:rowOff>49530</xdr:rowOff>
    </xdr:to>
    <xdr:sp macro="" textlink="">
      <xdr:nvSpPr>
        <xdr:cNvPr id="323" name="フローチャート : 判断 322"/>
        <xdr:cNvSpPr/>
      </xdr:nvSpPr>
      <xdr:spPr>
        <a:xfrm>
          <a:off x="16129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34307</xdr:rowOff>
    </xdr:from>
    <xdr:ext cx="736600" cy="259045"/>
    <xdr:sp macro="" textlink="">
      <xdr:nvSpPr>
        <xdr:cNvPr id="324" name="テキスト ボックス 323"/>
        <xdr:cNvSpPr txBox="1"/>
      </xdr:nvSpPr>
      <xdr:spPr>
        <a:xfrm>
          <a:off x="15798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57</xdr:row>
      <xdr:rowOff>137583</xdr:rowOff>
    </xdr:from>
    <xdr:to>
      <xdr:col>22</xdr:col>
      <xdr:colOff>203200</xdr:colOff>
      <xdr:row>57</xdr:row>
      <xdr:rowOff>149648</xdr:rowOff>
    </xdr:to>
    <xdr:cxnSp macro="">
      <xdr:nvCxnSpPr>
        <xdr:cNvPr id="325" name="直線コネクタ 324"/>
        <xdr:cNvCxnSpPr/>
      </xdr:nvCxnSpPr>
      <xdr:spPr>
        <a:xfrm>
          <a:off x="14401800" y="991023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6" name="フローチャート : 判断 325"/>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38329</xdr:rowOff>
    </xdr:from>
    <xdr:ext cx="762000" cy="259045"/>
    <xdr:sp macro="" textlink="">
      <xdr:nvSpPr>
        <xdr:cNvPr id="327" name="テキスト ボックス 326"/>
        <xdr:cNvSpPr txBox="1"/>
      </xdr:nvSpPr>
      <xdr:spPr>
        <a:xfrm>
          <a:off x="14909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57</xdr:row>
      <xdr:rowOff>137583</xdr:rowOff>
    </xdr:from>
    <xdr:to>
      <xdr:col>21</xdr:col>
      <xdr:colOff>0</xdr:colOff>
      <xdr:row>57</xdr:row>
      <xdr:rowOff>145627</xdr:rowOff>
    </xdr:to>
    <xdr:cxnSp macro="">
      <xdr:nvCxnSpPr>
        <xdr:cNvPr id="328" name="直線コネクタ 327"/>
        <xdr:cNvCxnSpPr/>
      </xdr:nvCxnSpPr>
      <xdr:spPr>
        <a:xfrm flipV="1">
          <a:off x="13512800" y="99102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29" name="フローチャート : 判断 328"/>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38329</xdr:rowOff>
    </xdr:from>
    <xdr:ext cx="762000" cy="259045"/>
    <xdr:sp macro="" textlink="">
      <xdr:nvSpPr>
        <xdr:cNvPr id="330" name="テキスト ボックス 329"/>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4233</xdr:rowOff>
    </xdr:from>
    <xdr:to>
      <xdr:col>19</xdr:col>
      <xdr:colOff>533400</xdr:colOff>
      <xdr:row>61</xdr:row>
      <xdr:rowOff>105833</xdr:rowOff>
    </xdr:to>
    <xdr:sp macro="" textlink="">
      <xdr:nvSpPr>
        <xdr:cNvPr id="331" name="フローチャート : 判断 330"/>
        <xdr:cNvSpPr/>
      </xdr:nvSpPr>
      <xdr:spPr>
        <a:xfrm>
          <a:off x="13462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90610</xdr:rowOff>
    </xdr:from>
    <xdr:ext cx="762000" cy="259045"/>
    <xdr:sp macro="" textlink="">
      <xdr:nvSpPr>
        <xdr:cNvPr id="332" name="テキスト ボックス 331"/>
        <xdr:cNvSpPr txBox="1"/>
      </xdr:nvSpPr>
      <xdr:spPr>
        <a:xfrm>
          <a:off x="13131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57</xdr:row>
      <xdr:rowOff>78740</xdr:rowOff>
    </xdr:from>
    <xdr:to>
      <xdr:col>24</xdr:col>
      <xdr:colOff>609600</xdr:colOff>
      <xdr:row>58</xdr:row>
      <xdr:rowOff>8890</xdr:rowOff>
    </xdr:to>
    <xdr:sp macro="" textlink="">
      <xdr:nvSpPr>
        <xdr:cNvPr id="338" name="円/楕円 337"/>
        <xdr:cNvSpPr/>
      </xdr:nvSpPr>
      <xdr:spPr>
        <a:xfrm>
          <a:off x="169672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17</xdr:rowOff>
    </xdr:from>
    <xdr:ext cx="762000" cy="259045"/>
    <xdr:sp macro="" textlink="">
      <xdr:nvSpPr>
        <xdr:cNvPr id="339" name="定員管理の状況該当値テキスト"/>
        <xdr:cNvSpPr txBox="1"/>
      </xdr:nvSpPr>
      <xdr:spPr>
        <a:xfrm>
          <a:off x="17106900" y="9772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23</xdr:col>
      <xdr:colOff>355600</xdr:colOff>
      <xdr:row>57</xdr:row>
      <xdr:rowOff>86783</xdr:rowOff>
    </xdr:from>
    <xdr:to>
      <xdr:col>23</xdr:col>
      <xdr:colOff>457200</xdr:colOff>
      <xdr:row>58</xdr:row>
      <xdr:rowOff>16933</xdr:rowOff>
    </xdr:to>
    <xdr:sp macro="" textlink="">
      <xdr:nvSpPr>
        <xdr:cNvPr id="340" name="円/楕円 339"/>
        <xdr:cNvSpPr/>
      </xdr:nvSpPr>
      <xdr:spPr>
        <a:xfrm>
          <a:off x="16129000" y="985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27110</xdr:rowOff>
    </xdr:from>
    <xdr:ext cx="736600" cy="259045"/>
    <xdr:sp macro="" textlink="">
      <xdr:nvSpPr>
        <xdr:cNvPr id="341" name="テキスト ボックス 340"/>
        <xdr:cNvSpPr txBox="1"/>
      </xdr:nvSpPr>
      <xdr:spPr>
        <a:xfrm>
          <a:off x="15798800" y="9628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22</xdr:col>
      <xdr:colOff>152400</xdr:colOff>
      <xdr:row>57</xdr:row>
      <xdr:rowOff>98848</xdr:rowOff>
    </xdr:from>
    <xdr:to>
      <xdr:col>22</xdr:col>
      <xdr:colOff>254000</xdr:colOff>
      <xdr:row>58</xdr:row>
      <xdr:rowOff>28998</xdr:rowOff>
    </xdr:to>
    <xdr:sp macro="" textlink="">
      <xdr:nvSpPr>
        <xdr:cNvPr id="342" name="円/楕円 341"/>
        <xdr:cNvSpPr/>
      </xdr:nvSpPr>
      <xdr:spPr>
        <a:xfrm>
          <a:off x="15240000" y="987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39175</xdr:rowOff>
    </xdr:from>
    <xdr:ext cx="762000" cy="259045"/>
    <xdr:sp macro="" textlink="">
      <xdr:nvSpPr>
        <xdr:cNvPr id="343" name="テキスト ボックス 342"/>
        <xdr:cNvSpPr txBox="1"/>
      </xdr:nvSpPr>
      <xdr:spPr>
        <a:xfrm>
          <a:off x="14909800" y="9640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20</xdr:col>
      <xdr:colOff>635000</xdr:colOff>
      <xdr:row>57</xdr:row>
      <xdr:rowOff>86783</xdr:rowOff>
    </xdr:from>
    <xdr:to>
      <xdr:col>21</xdr:col>
      <xdr:colOff>50800</xdr:colOff>
      <xdr:row>58</xdr:row>
      <xdr:rowOff>16933</xdr:rowOff>
    </xdr:to>
    <xdr:sp macro="" textlink="">
      <xdr:nvSpPr>
        <xdr:cNvPr id="344" name="円/楕円 343"/>
        <xdr:cNvSpPr/>
      </xdr:nvSpPr>
      <xdr:spPr>
        <a:xfrm>
          <a:off x="14351000" y="985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27110</xdr:rowOff>
    </xdr:from>
    <xdr:ext cx="762000" cy="259045"/>
    <xdr:sp macro="" textlink="">
      <xdr:nvSpPr>
        <xdr:cNvPr id="345" name="テキスト ボックス 344"/>
        <xdr:cNvSpPr txBox="1"/>
      </xdr:nvSpPr>
      <xdr:spPr>
        <a:xfrm>
          <a:off x="14020800" y="962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19</xdr:col>
      <xdr:colOff>431800</xdr:colOff>
      <xdr:row>57</xdr:row>
      <xdr:rowOff>94827</xdr:rowOff>
    </xdr:from>
    <xdr:to>
      <xdr:col>19</xdr:col>
      <xdr:colOff>533400</xdr:colOff>
      <xdr:row>58</xdr:row>
      <xdr:rowOff>24977</xdr:rowOff>
    </xdr:to>
    <xdr:sp macro="" textlink="">
      <xdr:nvSpPr>
        <xdr:cNvPr id="346" name="円/楕円 345"/>
        <xdr:cNvSpPr/>
      </xdr:nvSpPr>
      <xdr:spPr>
        <a:xfrm>
          <a:off x="13462000" y="98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35154</xdr:rowOff>
    </xdr:from>
    <xdr:ext cx="762000" cy="259045"/>
    <xdr:sp macro="" textlink="">
      <xdr:nvSpPr>
        <xdr:cNvPr id="347" name="テキスト ボックス 346"/>
        <xdr:cNvSpPr txBox="1"/>
      </xdr:nvSpPr>
      <xdr:spPr>
        <a:xfrm>
          <a:off x="13131800" y="9636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これまで国の経済対策に呼応した公共投資の実施や大規模な施設整備事業の実施に際し、交付税措置のある比較的有利な市債の活用や公債費負担の平準化を図ってきたところであるが、単年度比でみると対前年度より</a:t>
          </a:r>
          <a:r>
            <a:rPr kumimoji="1" lang="en-US" altLang="ja-JP" sz="1300">
              <a:solidFill>
                <a:schemeClr val="dk1"/>
              </a:solidFill>
              <a:effectLst/>
              <a:latin typeface="+mn-lt"/>
              <a:ea typeface="+mn-ea"/>
              <a:cs typeface="+mn-cs"/>
            </a:rPr>
            <a:t>1.3</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H26</a:t>
          </a:r>
          <a:r>
            <a:rPr kumimoji="1" lang="ja-JP" altLang="ja-JP" sz="1300">
              <a:solidFill>
                <a:schemeClr val="dk1"/>
              </a:solidFill>
              <a:effectLst/>
              <a:latin typeface="+mn-lt"/>
              <a:ea typeface="+mn-ea"/>
              <a:cs typeface="+mn-cs"/>
            </a:rPr>
            <a:t>年度：</a:t>
          </a:r>
          <a:r>
            <a:rPr kumimoji="1" lang="en-US" altLang="ja-JP" sz="1300">
              <a:solidFill>
                <a:schemeClr val="dk1"/>
              </a:solidFill>
              <a:effectLst/>
              <a:latin typeface="+mn-lt"/>
              <a:ea typeface="+mn-ea"/>
              <a:cs typeface="+mn-cs"/>
            </a:rPr>
            <a:t>13.7</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H27</a:t>
          </a:r>
          <a:r>
            <a:rPr kumimoji="1" lang="ja-JP" altLang="ja-JP" sz="1300">
              <a:solidFill>
                <a:schemeClr val="dk1"/>
              </a:solidFill>
              <a:effectLst/>
              <a:latin typeface="+mn-lt"/>
              <a:ea typeface="+mn-ea"/>
              <a:cs typeface="+mn-cs"/>
            </a:rPr>
            <a:t>年度：</a:t>
          </a:r>
          <a:r>
            <a:rPr kumimoji="1" lang="en-US" altLang="ja-JP" sz="1300">
              <a:solidFill>
                <a:schemeClr val="dk1"/>
              </a:solidFill>
              <a:effectLst/>
              <a:latin typeface="+mn-lt"/>
              <a:ea typeface="+mn-ea"/>
              <a:cs typeface="+mn-cs"/>
            </a:rPr>
            <a:t>15.0</a:t>
          </a:r>
          <a:r>
            <a:rPr kumimoji="1" lang="ja-JP" altLang="ja-JP" sz="1300">
              <a:solidFill>
                <a:schemeClr val="dk1"/>
              </a:solidFill>
              <a:effectLst/>
              <a:latin typeface="+mn-lt"/>
              <a:ea typeface="+mn-ea"/>
              <a:cs typeface="+mn-cs"/>
            </a:rPr>
            <a:t>％）ポイント増加し、前年度の算定値と比較すると</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ポイント増の</a:t>
          </a:r>
          <a:r>
            <a:rPr kumimoji="1" lang="en-US" altLang="ja-JP" sz="1300">
              <a:solidFill>
                <a:schemeClr val="dk1"/>
              </a:solidFill>
              <a:effectLst/>
              <a:latin typeface="+mn-lt"/>
              <a:ea typeface="+mn-ea"/>
              <a:cs typeface="+mn-cs"/>
            </a:rPr>
            <a:t>14.2</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今後においても、公共投資経費に充当する市債発行額を可能な限り抑制することなどを継続的に実施し、比率の抑制を図っていく。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165100</xdr:rowOff>
    </xdr:to>
    <xdr:cxnSp macro="">
      <xdr:nvCxnSpPr>
        <xdr:cNvPr id="374" name="直線コネクタ 373"/>
        <xdr:cNvCxnSpPr/>
      </xdr:nvCxnSpPr>
      <xdr:spPr>
        <a:xfrm flipV="1">
          <a:off x="17018000" y="611632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5"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6" name="直線コネクタ 375"/>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49276</xdr:rowOff>
    </xdr:from>
    <xdr:to>
      <xdr:col>24</xdr:col>
      <xdr:colOff>558800</xdr:colOff>
      <xdr:row>44</xdr:row>
      <xdr:rowOff>87884</xdr:rowOff>
    </xdr:to>
    <xdr:cxnSp macro="">
      <xdr:nvCxnSpPr>
        <xdr:cNvPr id="379" name="直線コネクタ 378"/>
        <xdr:cNvCxnSpPr/>
      </xdr:nvCxnSpPr>
      <xdr:spPr>
        <a:xfrm>
          <a:off x="16179800" y="759307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15511</xdr:rowOff>
    </xdr:from>
    <xdr:ext cx="762000" cy="259045"/>
    <xdr:sp macro="" textlink="">
      <xdr:nvSpPr>
        <xdr:cNvPr id="380" name="公債費負担の状況平均値テキスト"/>
        <xdr:cNvSpPr txBox="1"/>
      </xdr:nvSpPr>
      <xdr:spPr>
        <a:xfrm>
          <a:off x="17106900" y="670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81" name="フローチャート : 判断 380"/>
        <xdr:cNvSpPr/>
      </xdr:nvSpPr>
      <xdr:spPr>
        <a:xfrm>
          <a:off x="169672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29972</xdr:rowOff>
    </xdr:from>
    <xdr:to>
      <xdr:col>23</xdr:col>
      <xdr:colOff>406400</xdr:colOff>
      <xdr:row>44</xdr:row>
      <xdr:rowOff>49276</xdr:rowOff>
    </xdr:to>
    <xdr:cxnSp macro="">
      <xdr:nvCxnSpPr>
        <xdr:cNvPr id="382" name="直線コネクタ 381"/>
        <xdr:cNvCxnSpPr/>
      </xdr:nvCxnSpPr>
      <xdr:spPr>
        <a:xfrm>
          <a:off x="15290800" y="75737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56896</xdr:rowOff>
    </xdr:from>
    <xdr:to>
      <xdr:col>23</xdr:col>
      <xdr:colOff>457200</xdr:colOff>
      <xdr:row>40</xdr:row>
      <xdr:rowOff>158496</xdr:rowOff>
    </xdr:to>
    <xdr:sp macro="" textlink="">
      <xdr:nvSpPr>
        <xdr:cNvPr id="383" name="フローチャート : 判断 382"/>
        <xdr:cNvSpPr/>
      </xdr:nvSpPr>
      <xdr:spPr>
        <a:xfrm>
          <a:off x="16129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168673</xdr:rowOff>
    </xdr:from>
    <xdr:ext cx="736600" cy="259045"/>
    <xdr:sp macro="" textlink="">
      <xdr:nvSpPr>
        <xdr:cNvPr id="384" name="テキスト ボックス 383"/>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1016</xdr:rowOff>
    </xdr:from>
    <xdr:to>
      <xdr:col>22</xdr:col>
      <xdr:colOff>203200</xdr:colOff>
      <xdr:row>44</xdr:row>
      <xdr:rowOff>29972</xdr:rowOff>
    </xdr:to>
    <xdr:cxnSp macro="">
      <xdr:nvCxnSpPr>
        <xdr:cNvPr id="385" name="直線コネクタ 384"/>
        <xdr:cNvCxnSpPr/>
      </xdr:nvCxnSpPr>
      <xdr:spPr>
        <a:xfrm>
          <a:off x="14401800" y="75448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134112</xdr:rowOff>
    </xdr:from>
    <xdr:to>
      <xdr:col>22</xdr:col>
      <xdr:colOff>254000</xdr:colOff>
      <xdr:row>41</xdr:row>
      <xdr:rowOff>64262</xdr:rowOff>
    </xdr:to>
    <xdr:sp macro="" textlink="">
      <xdr:nvSpPr>
        <xdr:cNvPr id="386" name="フローチャート : 判断 385"/>
        <xdr:cNvSpPr/>
      </xdr:nvSpPr>
      <xdr:spPr>
        <a:xfrm>
          <a:off x="15240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74439</xdr:rowOff>
    </xdr:from>
    <xdr:ext cx="762000" cy="259045"/>
    <xdr:sp macro="" textlink="">
      <xdr:nvSpPr>
        <xdr:cNvPr id="387" name="テキスト ボックス 386"/>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1016</xdr:rowOff>
    </xdr:from>
    <xdr:to>
      <xdr:col>21</xdr:col>
      <xdr:colOff>0</xdr:colOff>
      <xdr:row>44</xdr:row>
      <xdr:rowOff>1016</xdr:rowOff>
    </xdr:to>
    <xdr:cxnSp macro="">
      <xdr:nvCxnSpPr>
        <xdr:cNvPr id="388" name="直線コネクタ 387"/>
        <xdr:cNvCxnSpPr/>
      </xdr:nvCxnSpPr>
      <xdr:spPr>
        <a:xfrm>
          <a:off x="13512800" y="7544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10922</xdr:rowOff>
    </xdr:from>
    <xdr:to>
      <xdr:col>21</xdr:col>
      <xdr:colOff>50800</xdr:colOff>
      <xdr:row>41</xdr:row>
      <xdr:rowOff>112522</xdr:rowOff>
    </xdr:to>
    <xdr:sp macro="" textlink="">
      <xdr:nvSpPr>
        <xdr:cNvPr id="389" name="フローチャート : 判断 388"/>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122699</xdr:rowOff>
    </xdr:from>
    <xdr:ext cx="762000" cy="259045"/>
    <xdr:sp macro="" textlink="">
      <xdr:nvSpPr>
        <xdr:cNvPr id="390" name="テキスト ボックス 389"/>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2" name="テキスト ボックス 391"/>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44</xdr:row>
      <xdr:rowOff>37084</xdr:rowOff>
    </xdr:from>
    <xdr:to>
      <xdr:col>24</xdr:col>
      <xdr:colOff>609600</xdr:colOff>
      <xdr:row>44</xdr:row>
      <xdr:rowOff>138684</xdr:rowOff>
    </xdr:to>
    <xdr:sp macro="" textlink="">
      <xdr:nvSpPr>
        <xdr:cNvPr id="398" name="円/楕円 397"/>
        <xdr:cNvSpPr/>
      </xdr:nvSpPr>
      <xdr:spPr>
        <a:xfrm>
          <a:off x="169672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104411</xdr:rowOff>
    </xdr:from>
    <xdr:ext cx="762000" cy="259045"/>
    <xdr:sp macro="" textlink="">
      <xdr:nvSpPr>
        <xdr:cNvPr id="399" name="公債費負担の状況該当値テキスト"/>
        <xdr:cNvSpPr txBox="1"/>
      </xdr:nvSpPr>
      <xdr:spPr>
        <a:xfrm>
          <a:off x="17106900" y="747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169926</xdr:rowOff>
    </xdr:from>
    <xdr:to>
      <xdr:col>23</xdr:col>
      <xdr:colOff>457200</xdr:colOff>
      <xdr:row>44</xdr:row>
      <xdr:rowOff>100076</xdr:rowOff>
    </xdr:to>
    <xdr:sp macro="" textlink="">
      <xdr:nvSpPr>
        <xdr:cNvPr id="400" name="円/楕円 399"/>
        <xdr:cNvSpPr/>
      </xdr:nvSpPr>
      <xdr:spPr>
        <a:xfrm>
          <a:off x="16129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84853</xdr:rowOff>
    </xdr:from>
    <xdr:ext cx="736600" cy="259045"/>
    <xdr:sp macro="" textlink="">
      <xdr:nvSpPr>
        <xdr:cNvPr id="401" name="テキスト ボックス 400"/>
        <xdr:cNvSpPr txBox="1"/>
      </xdr:nvSpPr>
      <xdr:spPr>
        <a:xfrm>
          <a:off x="15798800" y="76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150622</xdr:rowOff>
    </xdr:from>
    <xdr:to>
      <xdr:col>22</xdr:col>
      <xdr:colOff>254000</xdr:colOff>
      <xdr:row>44</xdr:row>
      <xdr:rowOff>80772</xdr:rowOff>
    </xdr:to>
    <xdr:sp macro="" textlink="">
      <xdr:nvSpPr>
        <xdr:cNvPr id="402" name="円/楕円 401"/>
        <xdr:cNvSpPr/>
      </xdr:nvSpPr>
      <xdr:spPr>
        <a:xfrm>
          <a:off x="15240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65549</xdr:rowOff>
    </xdr:from>
    <xdr:ext cx="762000" cy="259045"/>
    <xdr:sp macro="" textlink="">
      <xdr:nvSpPr>
        <xdr:cNvPr id="403" name="テキスト ボックス 402"/>
        <xdr:cNvSpPr txBox="1"/>
      </xdr:nvSpPr>
      <xdr:spPr>
        <a:xfrm>
          <a:off x="14909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121666</xdr:rowOff>
    </xdr:from>
    <xdr:to>
      <xdr:col>21</xdr:col>
      <xdr:colOff>50800</xdr:colOff>
      <xdr:row>44</xdr:row>
      <xdr:rowOff>51816</xdr:rowOff>
    </xdr:to>
    <xdr:sp macro="" textlink="">
      <xdr:nvSpPr>
        <xdr:cNvPr id="404" name="円/楕円 403"/>
        <xdr:cNvSpPr/>
      </xdr:nvSpPr>
      <xdr:spPr>
        <a:xfrm>
          <a:off x="14351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36593</xdr:rowOff>
    </xdr:from>
    <xdr:ext cx="762000" cy="259045"/>
    <xdr:sp macro="" textlink="">
      <xdr:nvSpPr>
        <xdr:cNvPr id="405" name="テキスト ボックス 404"/>
        <xdr:cNvSpPr txBox="1"/>
      </xdr:nvSpPr>
      <xdr:spPr>
        <a:xfrm>
          <a:off x="14020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121666</xdr:rowOff>
    </xdr:from>
    <xdr:to>
      <xdr:col>19</xdr:col>
      <xdr:colOff>533400</xdr:colOff>
      <xdr:row>44</xdr:row>
      <xdr:rowOff>51816</xdr:rowOff>
    </xdr:to>
    <xdr:sp macro="" textlink="">
      <xdr:nvSpPr>
        <xdr:cNvPr id="406" name="円/楕円 405"/>
        <xdr:cNvSpPr/>
      </xdr:nvSpPr>
      <xdr:spPr>
        <a:xfrm>
          <a:off x="13462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36593</xdr:rowOff>
    </xdr:from>
    <xdr:ext cx="762000" cy="259045"/>
    <xdr:sp macro="" textlink="">
      <xdr:nvSpPr>
        <xdr:cNvPr id="407" name="テキスト ボックス 406"/>
        <xdr:cNvSpPr txBox="1"/>
      </xdr:nvSpPr>
      <xdr:spPr>
        <a:xfrm>
          <a:off x="13131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地方債発行額が前年度を下回り、地方債現在高が減少したことや、退職手当負担見込額が減となったこと、また、交付税措置がある有利な市債の活用などにより、指標は前年度に比べ</a:t>
          </a:r>
          <a:r>
            <a:rPr kumimoji="1" lang="en-US" altLang="ja-JP" sz="1300">
              <a:solidFill>
                <a:schemeClr val="dk1"/>
              </a:solidFill>
              <a:effectLst/>
              <a:latin typeface="+mn-lt"/>
              <a:ea typeface="+mn-ea"/>
              <a:cs typeface="+mn-cs"/>
            </a:rPr>
            <a:t>6.9</a:t>
          </a:r>
          <a:r>
            <a:rPr kumimoji="1" lang="ja-JP" altLang="ja-JP" sz="1300">
              <a:solidFill>
                <a:schemeClr val="dk1"/>
              </a:solidFill>
              <a:effectLst/>
              <a:latin typeface="+mn-lt"/>
              <a:ea typeface="+mn-ea"/>
              <a:cs typeface="+mn-cs"/>
            </a:rPr>
            <a:t>％減の</a:t>
          </a:r>
          <a:r>
            <a:rPr kumimoji="1" lang="en-US" altLang="ja-JP" sz="1300">
              <a:solidFill>
                <a:schemeClr val="dk1"/>
              </a:solidFill>
              <a:effectLst/>
              <a:latin typeface="+mn-lt"/>
              <a:ea typeface="+mn-ea"/>
              <a:cs typeface="+mn-cs"/>
            </a:rPr>
            <a:t>119.3</a:t>
          </a:r>
          <a:r>
            <a:rPr kumimoji="1" lang="ja-JP" altLang="ja-JP" sz="1300">
              <a:solidFill>
                <a:schemeClr val="dk1"/>
              </a:solidFill>
              <a:effectLst/>
              <a:latin typeface="+mn-lt"/>
              <a:ea typeface="+mn-ea"/>
              <a:cs typeface="+mn-cs"/>
            </a:rPr>
            <a:t>％となっている。</a:t>
          </a:r>
          <a:endParaRPr lang="ja-JP" altLang="ja-JP" sz="1300">
            <a:effectLst/>
          </a:endParaRPr>
        </a:p>
        <a:p>
          <a:r>
            <a:rPr kumimoji="1" lang="ja-JP" altLang="ja-JP" sz="1300">
              <a:solidFill>
                <a:schemeClr val="dk1"/>
              </a:solidFill>
              <a:effectLst/>
              <a:latin typeface="+mn-lt"/>
              <a:ea typeface="+mn-ea"/>
              <a:cs typeface="+mn-cs"/>
            </a:rPr>
            <a:t> 　今後においても財政健全化のための取組みを推進し、比率の抑制</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図っていく。</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6" name="直線コネクタ 435"/>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37"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38" name="直線コネクタ 437"/>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72686</xdr:rowOff>
    </xdr:from>
    <xdr:to>
      <xdr:col>24</xdr:col>
      <xdr:colOff>558800</xdr:colOff>
      <xdr:row>19</xdr:row>
      <xdr:rowOff>128185</xdr:rowOff>
    </xdr:to>
    <xdr:cxnSp macro="">
      <xdr:nvCxnSpPr>
        <xdr:cNvPr id="441" name="直線コネクタ 440"/>
        <xdr:cNvCxnSpPr/>
      </xdr:nvCxnSpPr>
      <xdr:spPr>
        <a:xfrm flipV="1">
          <a:off x="16179800" y="3330236"/>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97638</xdr:rowOff>
    </xdr:from>
    <xdr:ext cx="762000" cy="259045"/>
    <xdr:sp macro="" textlink="">
      <xdr:nvSpPr>
        <xdr:cNvPr id="442" name="将来負担の状況平均値テキスト"/>
        <xdr:cNvSpPr txBox="1"/>
      </xdr:nvSpPr>
      <xdr:spPr>
        <a:xfrm>
          <a:off x="17106900" y="2497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81111</xdr:rowOff>
    </xdr:from>
    <xdr:to>
      <xdr:col>24</xdr:col>
      <xdr:colOff>609600</xdr:colOff>
      <xdr:row>16</xdr:row>
      <xdr:rowOff>11261</xdr:rowOff>
    </xdr:to>
    <xdr:sp macro="" textlink="">
      <xdr:nvSpPr>
        <xdr:cNvPr id="443" name="フローチャート : 判断 442"/>
        <xdr:cNvSpPr/>
      </xdr:nvSpPr>
      <xdr:spPr>
        <a:xfrm>
          <a:off x="169672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128185</xdr:rowOff>
    </xdr:from>
    <xdr:to>
      <xdr:col>23</xdr:col>
      <xdr:colOff>406400</xdr:colOff>
      <xdr:row>19</xdr:row>
      <xdr:rowOff>139446</xdr:rowOff>
    </xdr:to>
    <xdr:cxnSp macro="">
      <xdr:nvCxnSpPr>
        <xdr:cNvPr id="444" name="直線コネクタ 443"/>
        <xdr:cNvCxnSpPr/>
      </xdr:nvCxnSpPr>
      <xdr:spPr>
        <a:xfrm flipV="1">
          <a:off x="15290800" y="3385735"/>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126153</xdr:rowOff>
    </xdr:from>
    <xdr:to>
      <xdr:col>23</xdr:col>
      <xdr:colOff>457200</xdr:colOff>
      <xdr:row>16</xdr:row>
      <xdr:rowOff>56303</xdr:rowOff>
    </xdr:to>
    <xdr:sp macro="" textlink="">
      <xdr:nvSpPr>
        <xdr:cNvPr id="445" name="フローチャート : 判断 444"/>
        <xdr:cNvSpPr/>
      </xdr:nvSpPr>
      <xdr:spPr>
        <a:xfrm>
          <a:off x="16129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66480</xdr:rowOff>
    </xdr:from>
    <xdr:ext cx="736600" cy="259045"/>
    <xdr:sp macro="" textlink="">
      <xdr:nvSpPr>
        <xdr:cNvPr id="446" name="テキスト ボックス 445"/>
        <xdr:cNvSpPr txBox="1"/>
      </xdr:nvSpPr>
      <xdr:spPr>
        <a:xfrm>
          <a:off x="15798800" y="2466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139446</xdr:rowOff>
    </xdr:from>
    <xdr:to>
      <xdr:col>22</xdr:col>
      <xdr:colOff>203200</xdr:colOff>
      <xdr:row>20</xdr:row>
      <xdr:rowOff>25104</xdr:rowOff>
    </xdr:to>
    <xdr:cxnSp macro="">
      <xdr:nvCxnSpPr>
        <xdr:cNvPr id="447" name="直線コネクタ 446"/>
        <xdr:cNvCxnSpPr/>
      </xdr:nvCxnSpPr>
      <xdr:spPr>
        <a:xfrm flipV="1">
          <a:off x="14401800" y="3396996"/>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48" name="フローチャート : 判断 447"/>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126001</xdr:rowOff>
    </xdr:from>
    <xdr:ext cx="762000" cy="259045"/>
    <xdr:sp macro="" textlink="">
      <xdr:nvSpPr>
        <xdr:cNvPr id="449" name="テキスト ボックス 448"/>
        <xdr:cNvSpPr txBox="1"/>
      </xdr:nvSpPr>
      <xdr:spPr>
        <a:xfrm>
          <a:off x="14909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25104</xdr:rowOff>
    </xdr:from>
    <xdr:to>
      <xdr:col>21</xdr:col>
      <xdr:colOff>0</xdr:colOff>
      <xdr:row>20</xdr:row>
      <xdr:rowOff>101516</xdr:rowOff>
    </xdr:to>
    <xdr:cxnSp macro="">
      <xdr:nvCxnSpPr>
        <xdr:cNvPr id="450" name="直線コネクタ 449"/>
        <xdr:cNvCxnSpPr/>
      </xdr:nvCxnSpPr>
      <xdr:spPr>
        <a:xfrm flipV="1">
          <a:off x="13512800" y="3454104"/>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51" name="フローチャート : 判断 450"/>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21311</xdr:rowOff>
    </xdr:from>
    <xdr:ext cx="762000" cy="259045"/>
    <xdr:sp macro="" textlink="">
      <xdr:nvSpPr>
        <xdr:cNvPr id="452" name="テキスト ボックス 451"/>
        <xdr:cNvSpPr txBox="1"/>
      </xdr:nvSpPr>
      <xdr:spPr>
        <a:xfrm>
          <a:off x="14020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423</xdr:rowOff>
    </xdr:from>
    <xdr:to>
      <xdr:col>19</xdr:col>
      <xdr:colOff>533400</xdr:colOff>
      <xdr:row>17</xdr:row>
      <xdr:rowOff>102023</xdr:rowOff>
    </xdr:to>
    <xdr:sp macro="" textlink="">
      <xdr:nvSpPr>
        <xdr:cNvPr id="453" name="フローチャート : 判断 452"/>
        <xdr:cNvSpPr/>
      </xdr:nvSpPr>
      <xdr:spPr>
        <a:xfrm>
          <a:off x="13462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112200</xdr:rowOff>
    </xdr:from>
    <xdr:ext cx="762000" cy="259045"/>
    <xdr:sp macro="" textlink="">
      <xdr:nvSpPr>
        <xdr:cNvPr id="454" name="テキスト ボックス 453"/>
        <xdr:cNvSpPr txBox="1"/>
      </xdr:nvSpPr>
      <xdr:spPr>
        <a:xfrm>
          <a:off x="13131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21886</xdr:rowOff>
    </xdr:from>
    <xdr:to>
      <xdr:col>24</xdr:col>
      <xdr:colOff>609600</xdr:colOff>
      <xdr:row>19</xdr:row>
      <xdr:rowOff>123486</xdr:rowOff>
    </xdr:to>
    <xdr:sp macro="" textlink="">
      <xdr:nvSpPr>
        <xdr:cNvPr id="460" name="円/楕円 459"/>
        <xdr:cNvSpPr/>
      </xdr:nvSpPr>
      <xdr:spPr>
        <a:xfrm>
          <a:off x="16967200" y="327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165413</xdr:rowOff>
    </xdr:from>
    <xdr:ext cx="762000" cy="259045"/>
    <xdr:sp macro="" textlink="">
      <xdr:nvSpPr>
        <xdr:cNvPr id="461" name="将来負担の状況該当値テキスト"/>
        <xdr:cNvSpPr txBox="1"/>
      </xdr:nvSpPr>
      <xdr:spPr>
        <a:xfrm>
          <a:off x="17106900" y="325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119.3</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77385</xdr:rowOff>
    </xdr:from>
    <xdr:to>
      <xdr:col>23</xdr:col>
      <xdr:colOff>457200</xdr:colOff>
      <xdr:row>20</xdr:row>
      <xdr:rowOff>7535</xdr:rowOff>
    </xdr:to>
    <xdr:sp macro="" textlink="">
      <xdr:nvSpPr>
        <xdr:cNvPr id="462" name="円/楕円 461"/>
        <xdr:cNvSpPr/>
      </xdr:nvSpPr>
      <xdr:spPr>
        <a:xfrm>
          <a:off x="16129000" y="333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163762</xdr:rowOff>
    </xdr:from>
    <xdr:ext cx="736600" cy="259045"/>
    <xdr:sp macro="" textlink="">
      <xdr:nvSpPr>
        <xdr:cNvPr id="463" name="テキスト ボックス 462"/>
        <xdr:cNvSpPr txBox="1"/>
      </xdr:nvSpPr>
      <xdr:spPr>
        <a:xfrm>
          <a:off x="15798800" y="3421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88646</xdr:rowOff>
    </xdr:from>
    <xdr:to>
      <xdr:col>22</xdr:col>
      <xdr:colOff>254000</xdr:colOff>
      <xdr:row>20</xdr:row>
      <xdr:rowOff>18796</xdr:rowOff>
    </xdr:to>
    <xdr:sp macro="" textlink="">
      <xdr:nvSpPr>
        <xdr:cNvPr id="464" name="円/楕円 463"/>
        <xdr:cNvSpPr/>
      </xdr:nvSpPr>
      <xdr:spPr>
        <a:xfrm>
          <a:off x="15240000" y="33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3573</xdr:rowOff>
    </xdr:from>
    <xdr:ext cx="762000" cy="259045"/>
    <xdr:sp macro="" textlink="">
      <xdr:nvSpPr>
        <xdr:cNvPr id="465" name="テキスト ボックス 464"/>
        <xdr:cNvSpPr txBox="1"/>
      </xdr:nvSpPr>
      <xdr:spPr>
        <a:xfrm>
          <a:off x="14909800" y="343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127.6</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145754</xdr:rowOff>
    </xdr:from>
    <xdr:to>
      <xdr:col>21</xdr:col>
      <xdr:colOff>50800</xdr:colOff>
      <xdr:row>20</xdr:row>
      <xdr:rowOff>75904</xdr:rowOff>
    </xdr:to>
    <xdr:sp macro="" textlink="">
      <xdr:nvSpPr>
        <xdr:cNvPr id="466" name="円/楕円 465"/>
        <xdr:cNvSpPr/>
      </xdr:nvSpPr>
      <xdr:spPr>
        <a:xfrm>
          <a:off x="14351000" y="340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60681</xdr:rowOff>
    </xdr:from>
    <xdr:ext cx="762000" cy="259045"/>
    <xdr:sp macro="" textlink="">
      <xdr:nvSpPr>
        <xdr:cNvPr id="467" name="テキスト ボックス 466"/>
        <xdr:cNvSpPr txBox="1"/>
      </xdr:nvSpPr>
      <xdr:spPr>
        <a:xfrm>
          <a:off x="14020800" y="348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134.7</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50716</xdr:rowOff>
    </xdr:from>
    <xdr:to>
      <xdr:col>19</xdr:col>
      <xdr:colOff>533400</xdr:colOff>
      <xdr:row>20</xdr:row>
      <xdr:rowOff>152316</xdr:rowOff>
    </xdr:to>
    <xdr:sp macro="" textlink="">
      <xdr:nvSpPr>
        <xdr:cNvPr id="468" name="円/楕円 467"/>
        <xdr:cNvSpPr/>
      </xdr:nvSpPr>
      <xdr:spPr>
        <a:xfrm>
          <a:off x="13462000" y="347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137093</xdr:rowOff>
    </xdr:from>
    <xdr:ext cx="762000" cy="259045"/>
    <xdr:sp macro="" textlink="">
      <xdr:nvSpPr>
        <xdr:cNvPr id="469" name="テキスト ボックス 468"/>
        <xdr:cNvSpPr txBox="1"/>
      </xdr:nvSpPr>
      <xdr:spPr>
        <a:xfrm>
          <a:off x="13131800" y="356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青森県青森市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293,066
292,194
824.61
119,782,627
116,677,099
2,597,523
68,829,891
158,848,913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119.3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定員管理計画に基づく職員数削減の取組みにより人件費に係る経常収支比率は、類似団体の中で最も低くなっている。今後も、定員管理計画を基本としながら、青森市行財政改革プランに基づき、施設の管理体制の見直し、指定管理者制度の導入、アウトソーシングの活用などを更に推進し、人員の適正管理に努めることにより、人件費の抑制を図っ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41</xdr:row>
      <xdr:rowOff>146050</xdr:rowOff>
    </xdr:to>
    <xdr:cxnSp macro="">
      <xdr:nvCxnSpPr>
        <xdr:cNvPr id="63" name="直線コネクタ 62"/>
        <xdr:cNvCxnSpPr/>
      </xdr:nvCxnSpPr>
      <xdr:spPr>
        <a:xfrm flipV="1">
          <a:off x="4826000" y="55753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32</xdr:row>
      <xdr:rowOff>88900</xdr:rowOff>
    </xdr:from>
    <xdr:to>
      <xdr:col>7</xdr:col>
      <xdr:colOff>15875</xdr:colOff>
      <xdr:row>32</xdr:row>
      <xdr:rowOff>121557</xdr:rowOff>
    </xdr:to>
    <xdr:cxnSp macro="">
      <xdr:nvCxnSpPr>
        <xdr:cNvPr id="68" name="直線コネクタ 67"/>
        <xdr:cNvCxnSpPr/>
      </xdr:nvCxnSpPr>
      <xdr:spPr>
        <a:xfrm flipV="1">
          <a:off x="3987800" y="55753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9"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32</xdr:row>
      <xdr:rowOff>121557</xdr:rowOff>
    </xdr:from>
    <xdr:to>
      <xdr:col>5</xdr:col>
      <xdr:colOff>549275</xdr:colOff>
      <xdr:row>32</xdr:row>
      <xdr:rowOff>154214</xdr:rowOff>
    </xdr:to>
    <xdr:cxnSp macro="">
      <xdr:nvCxnSpPr>
        <xdr:cNvPr id="71" name="直線コネクタ 70"/>
        <xdr:cNvCxnSpPr/>
      </xdr:nvCxnSpPr>
      <xdr:spPr>
        <a:xfrm flipV="1">
          <a:off x="3098800" y="5607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73" name="テキスト ボックス 72"/>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32</xdr:row>
      <xdr:rowOff>154214</xdr:rowOff>
    </xdr:from>
    <xdr:to>
      <xdr:col>4</xdr:col>
      <xdr:colOff>346075</xdr:colOff>
      <xdr:row>33</xdr:row>
      <xdr:rowOff>4536</xdr:rowOff>
    </xdr:to>
    <xdr:cxnSp macro="">
      <xdr:nvCxnSpPr>
        <xdr:cNvPr id="74" name="直線コネクタ 73"/>
        <xdr:cNvCxnSpPr/>
      </xdr:nvCxnSpPr>
      <xdr:spPr>
        <a:xfrm flipV="1">
          <a:off x="2209800" y="56406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117022</xdr:rowOff>
    </xdr:from>
    <xdr:to>
      <xdr:col>4</xdr:col>
      <xdr:colOff>396875</xdr:colOff>
      <xdr:row>38</xdr:row>
      <xdr:rowOff>47172</xdr:rowOff>
    </xdr:to>
    <xdr:sp macro="" textlink="">
      <xdr:nvSpPr>
        <xdr:cNvPr id="75" name="フローチャート :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31949</xdr:rowOff>
    </xdr:from>
    <xdr:ext cx="762000" cy="259045"/>
    <xdr:sp macro="" textlink="">
      <xdr:nvSpPr>
        <xdr:cNvPr id="76" name="テキスト ボックス 75"/>
        <xdr:cNvSpPr txBox="1"/>
      </xdr:nvSpPr>
      <xdr:spPr>
        <a:xfrm>
          <a:off x="2717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4536</xdr:rowOff>
    </xdr:from>
    <xdr:to>
      <xdr:col>3</xdr:col>
      <xdr:colOff>142875</xdr:colOff>
      <xdr:row>33</xdr:row>
      <xdr:rowOff>69850</xdr:rowOff>
    </xdr:to>
    <xdr:cxnSp macro="">
      <xdr:nvCxnSpPr>
        <xdr:cNvPr id="77" name="直線コネクタ 76"/>
        <xdr:cNvCxnSpPr/>
      </xdr:nvCxnSpPr>
      <xdr:spPr>
        <a:xfrm flipV="1">
          <a:off x="1320800" y="5662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8" name="フローチャート : 判断 77"/>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151692</xdr:rowOff>
    </xdr:from>
    <xdr:ext cx="762000" cy="259045"/>
    <xdr:sp macro="" textlink="">
      <xdr:nvSpPr>
        <xdr:cNvPr id="79" name="テキスト ボックス 78"/>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141515</xdr:rowOff>
    </xdr:from>
    <xdr:to>
      <xdr:col>1</xdr:col>
      <xdr:colOff>676275</xdr:colOff>
      <xdr:row>39</xdr:row>
      <xdr:rowOff>71665</xdr:rowOff>
    </xdr:to>
    <xdr:sp macro="" textlink="">
      <xdr:nvSpPr>
        <xdr:cNvPr id="80" name="フローチャート : 判断 79"/>
        <xdr:cNvSpPr/>
      </xdr:nvSpPr>
      <xdr:spPr>
        <a:xfrm>
          <a:off x="1270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56442</xdr:rowOff>
    </xdr:from>
    <xdr:ext cx="762000" cy="259045"/>
    <xdr:sp macro="" textlink="">
      <xdr:nvSpPr>
        <xdr:cNvPr id="81" name="テキスト ボックス 80"/>
        <xdr:cNvSpPr txBox="1"/>
      </xdr:nvSpPr>
      <xdr:spPr>
        <a:xfrm>
          <a:off x="939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32</xdr:row>
      <xdr:rowOff>38100</xdr:rowOff>
    </xdr:from>
    <xdr:to>
      <xdr:col>7</xdr:col>
      <xdr:colOff>66675</xdr:colOff>
      <xdr:row>32</xdr:row>
      <xdr:rowOff>139700</xdr:rowOff>
    </xdr:to>
    <xdr:sp macro="" textlink="">
      <xdr:nvSpPr>
        <xdr:cNvPr id="87" name="円/楕円 86"/>
        <xdr:cNvSpPr/>
      </xdr:nvSpPr>
      <xdr:spPr>
        <a:xfrm>
          <a:off x="47752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31</xdr:row>
      <xdr:rowOff>118127</xdr:rowOff>
    </xdr:from>
    <xdr:ext cx="762000" cy="259045"/>
    <xdr:sp macro="" textlink="">
      <xdr:nvSpPr>
        <xdr:cNvPr id="88" name="人件費該当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70757</xdr:rowOff>
    </xdr:from>
    <xdr:to>
      <xdr:col>5</xdr:col>
      <xdr:colOff>600075</xdr:colOff>
      <xdr:row>33</xdr:row>
      <xdr:rowOff>907</xdr:rowOff>
    </xdr:to>
    <xdr:sp macro="" textlink="">
      <xdr:nvSpPr>
        <xdr:cNvPr id="89" name="円/楕円 88"/>
        <xdr:cNvSpPr/>
      </xdr:nvSpPr>
      <xdr:spPr>
        <a:xfrm>
          <a:off x="3937000" y="55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11084</xdr:rowOff>
    </xdr:from>
    <xdr:ext cx="736600" cy="259045"/>
    <xdr:sp macro="" textlink="">
      <xdr:nvSpPr>
        <xdr:cNvPr id="90" name="テキスト ボックス 89"/>
        <xdr:cNvSpPr txBox="1"/>
      </xdr:nvSpPr>
      <xdr:spPr>
        <a:xfrm>
          <a:off x="3606800" y="532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32</xdr:row>
      <xdr:rowOff>103414</xdr:rowOff>
    </xdr:from>
    <xdr:to>
      <xdr:col>4</xdr:col>
      <xdr:colOff>396875</xdr:colOff>
      <xdr:row>33</xdr:row>
      <xdr:rowOff>33564</xdr:rowOff>
    </xdr:to>
    <xdr:sp macro="" textlink="">
      <xdr:nvSpPr>
        <xdr:cNvPr id="91" name="円/楕円 90"/>
        <xdr:cNvSpPr/>
      </xdr:nvSpPr>
      <xdr:spPr>
        <a:xfrm>
          <a:off x="3048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43741</xdr:rowOff>
    </xdr:from>
    <xdr:ext cx="762000" cy="259045"/>
    <xdr:sp macro="" textlink="">
      <xdr:nvSpPr>
        <xdr:cNvPr id="92" name="テキスト ボックス 91"/>
        <xdr:cNvSpPr txBox="1"/>
      </xdr:nvSpPr>
      <xdr:spPr>
        <a:xfrm>
          <a:off x="2717800" y="535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32</xdr:row>
      <xdr:rowOff>125186</xdr:rowOff>
    </xdr:from>
    <xdr:to>
      <xdr:col>3</xdr:col>
      <xdr:colOff>193675</xdr:colOff>
      <xdr:row>33</xdr:row>
      <xdr:rowOff>55336</xdr:rowOff>
    </xdr:to>
    <xdr:sp macro="" textlink="">
      <xdr:nvSpPr>
        <xdr:cNvPr id="93" name="円/楕円 92"/>
        <xdr:cNvSpPr/>
      </xdr:nvSpPr>
      <xdr:spPr>
        <a:xfrm>
          <a:off x="21590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65513</xdr:rowOff>
    </xdr:from>
    <xdr:ext cx="762000" cy="259045"/>
    <xdr:sp macro="" textlink="">
      <xdr:nvSpPr>
        <xdr:cNvPr id="94" name="テキスト ボックス 93"/>
        <xdr:cNvSpPr txBox="1"/>
      </xdr:nvSpPr>
      <xdr:spPr>
        <a:xfrm>
          <a:off x="1828800" y="538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19050</xdr:rowOff>
    </xdr:from>
    <xdr:to>
      <xdr:col>1</xdr:col>
      <xdr:colOff>676275</xdr:colOff>
      <xdr:row>33</xdr:row>
      <xdr:rowOff>120650</xdr:rowOff>
    </xdr:to>
    <xdr:sp macro="" textlink="">
      <xdr:nvSpPr>
        <xdr:cNvPr id="95" name="円/楕円 94"/>
        <xdr:cNvSpPr/>
      </xdr:nvSpPr>
      <xdr:spPr>
        <a:xfrm>
          <a:off x="1270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31</xdr:row>
      <xdr:rowOff>130827</xdr:rowOff>
    </xdr:from>
    <xdr:ext cx="762000" cy="259045"/>
    <xdr:sp macro="" textlink="">
      <xdr:nvSpPr>
        <xdr:cNvPr id="96" name="テキスト ボックス 95"/>
        <xdr:cNvSpPr txBox="1"/>
      </xdr:nvSpPr>
      <xdr:spPr>
        <a:xfrm>
          <a:off x="939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物件費については、類似団体平均を</a:t>
          </a:r>
          <a:r>
            <a:rPr lang="ja-JP" altLang="en-US" sz="1300">
              <a:solidFill>
                <a:schemeClr val="dk1"/>
              </a:solidFill>
              <a:effectLst/>
              <a:latin typeface="+mn-lt"/>
              <a:ea typeface="+mn-ea"/>
              <a:cs typeface="+mn-cs"/>
            </a:rPr>
            <a:t>下</a:t>
          </a:r>
          <a:r>
            <a:rPr lang="ja-JP" altLang="ja-JP" sz="1300">
              <a:solidFill>
                <a:schemeClr val="dk1"/>
              </a:solidFill>
              <a:effectLst/>
              <a:latin typeface="+mn-lt"/>
              <a:ea typeface="+mn-ea"/>
              <a:cs typeface="+mn-cs"/>
            </a:rPr>
            <a:t>回っているものの、社会保障・税番号制度システム整備や庁内情報システム更新に係る経費の増などにより前年度と比較して０．５％増加している。</a:t>
          </a: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また、近年においては増加傾向にあることから、今後も行財政改革プランに基づき、指定管理者制度の導入や各業務の外部委託の推進など、継続して経費削減に取り組んでいく。</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107950</xdr:rowOff>
    </xdr:to>
    <xdr:cxnSp macro="">
      <xdr:nvCxnSpPr>
        <xdr:cNvPr id="124" name="直線コネクタ 123"/>
        <xdr:cNvCxnSpPr/>
      </xdr:nvCxnSpPr>
      <xdr:spPr>
        <a:xfrm flipV="1">
          <a:off x="16510000" y="2374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31750</xdr:rowOff>
    </xdr:from>
    <xdr:to>
      <xdr:col>24</xdr:col>
      <xdr:colOff>31750</xdr:colOff>
      <xdr:row>15</xdr:row>
      <xdr:rowOff>95250</xdr:rowOff>
    </xdr:to>
    <xdr:cxnSp macro="">
      <xdr:nvCxnSpPr>
        <xdr:cNvPr id="129" name="直線コネクタ 128"/>
        <xdr:cNvCxnSpPr/>
      </xdr:nvCxnSpPr>
      <xdr:spPr>
        <a:xfrm>
          <a:off x="15671800" y="2603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73677</xdr:rowOff>
    </xdr:from>
    <xdr:ext cx="762000" cy="259045"/>
    <xdr:sp macro="" textlink="">
      <xdr:nvSpPr>
        <xdr:cNvPr id="130" name="物件費平均値テキスト"/>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31" name="フローチャート : 判断 130"/>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15</xdr:row>
      <xdr:rowOff>31750</xdr:rowOff>
    </xdr:to>
    <xdr:cxnSp macro="">
      <xdr:nvCxnSpPr>
        <xdr:cNvPr id="132" name="直線コネクタ 131"/>
        <xdr:cNvCxnSpPr/>
      </xdr:nvCxnSpPr>
      <xdr:spPr>
        <a:xfrm>
          <a:off x="14782800" y="252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88900</xdr:rowOff>
    </xdr:from>
    <xdr:to>
      <xdr:col>22</xdr:col>
      <xdr:colOff>615950</xdr:colOff>
      <xdr:row>17</xdr:row>
      <xdr:rowOff>19050</xdr:rowOff>
    </xdr:to>
    <xdr:sp macro="" textlink="">
      <xdr:nvSpPr>
        <xdr:cNvPr id="133" name="フローチャート :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3827</xdr:rowOff>
    </xdr:from>
    <xdr:ext cx="736600" cy="259045"/>
    <xdr:sp macro="" textlink="">
      <xdr:nvSpPr>
        <xdr:cNvPr id="134" name="テキスト ボックス 133"/>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127000</xdr:rowOff>
    </xdr:from>
    <xdr:to>
      <xdr:col>21</xdr:col>
      <xdr:colOff>361950</xdr:colOff>
      <xdr:row>14</xdr:row>
      <xdr:rowOff>152400</xdr:rowOff>
    </xdr:to>
    <xdr:cxnSp macro="">
      <xdr:nvCxnSpPr>
        <xdr:cNvPr id="135" name="直線コネクタ 134"/>
        <xdr:cNvCxnSpPr/>
      </xdr:nvCxnSpPr>
      <xdr:spPr>
        <a:xfrm flipV="1">
          <a:off x="13893800" y="2527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136" name="フローチャート :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152400</xdr:rowOff>
    </xdr:from>
    <xdr:to>
      <xdr:col>20</xdr:col>
      <xdr:colOff>158750</xdr:colOff>
      <xdr:row>15</xdr:row>
      <xdr:rowOff>19050</xdr:rowOff>
    </xdr:to>
    <xdr:cxnSp macro="">
      <xdr:nvCxnSpPr>
        <xdr:cNvPr id="138" name="直線コネクタ 137"/>
        <xdr:cNvCxnSpPr/>
      </xdr:nvCxnSpPr>
      <xdr:spPr>
        <a:xfrm flipV="1">
          <a:off x="13004800" y="255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158750</xdr:rowOff>
    </xdr:from>
    <xdr:to>
      <xdr:col>20</xdr:col>
      <xdr:colOff>209550</xdr:colOff>
      <xdr:row>16</xdr:row>
      <xdr:rowOff>88900</xdr:rowOff>
    </xdr:to>
    <xdr:sp macro="" textlink="">
      <xdr:nvSpPr>
        <xdr:cNvPr id="139" name="フローチャート : 判断 138"/>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73677</xdr:rowOff>
    </xdr:from>
    <xdr:ext cx="762000" cy="259045"/>
    <xdr:sp macro="" textlink="">
      <xdr:nvSpPr>
        <xdr:cNvPr id="140" name="テキスト ボックス 139"/>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41" name="フローチャート :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22877</xdr:rowOff>
    </xdr:from>
    <xdr:ext cx="762000" cy="259045"/>
    <xdr:sp macro="" textlink="">
      <xdr:nvSpPr>
        <xdr:cNvPr id="142" name="テキスト ボックス 141"/>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44450</xdr:rowOff>
    </xdr:from>
    <xdr:to>
      <xdr:col>24</xdr:col>
      <xdr:colOff>82550</xdr:colOff>
      <xdr:row>15</xdr:row>
      <xdr:rowOff>146050</xdr:rowOff>
    </xdr:to>
    <xdr:sp macro="" textlink="">
      <xdr:nvSpPr>
        <xdr:cNvPr id="148" name="円/楕円 147"/>
        <xdr:cNvSpPr/>
      </xdr:nvSpPr>
      <xdr:spPr>
        <a:xfrm>
          <a:off x="164592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60977</xdr:rowOff>
    </xdr:from>
    <xdr:ext cx="762000" cy="259045"/>
    <xdr:sp macro="" textlink="">
      <xdr:nvSpPr>
        <xdr:cNvPr id="149" name="物件費該当値テキスト"/>
        <xdr:cNvSpPr txBox="1"/>
      </xdr:nvSpPr>
      <xdr:spPr>
        <a:xfrm>
          <a:off x="165989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152400</xdr:rowOff>
    </xdr:from>
    <xdr:to>
      <xdr:col>22</xdr:col>
      <xdr:colOff>615950</xdr:colOff>
      <xdr:row>15</xdr:row>
      <xdr:rowOff>82550</xdr:rowOff>
    </xdr:to>
    <xdr:sp macro="" textlink="">
      <xdr:nvSpPr>
        <xdr:cNvPr id="150" name="円/楕円 149"/>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51" name="テキスト ボックス 150"/>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76200</xdr:rowOff>
    </xdr:from>
    <xdr:to>
      <xdr:col>21</xdr:col>
      <xdr:colOff>412750</xdr:colOff>
      <xdr:row>15</xdr:row>
      <xdr:rowOff>6350</xdr:rowOff>
    </xdr:to>
    <xdr:sp macro="" textlink="">
      <xdr:nvSpPr>
        <xdr:cNvPr id="152" name="円/楕円 151"/>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53" name="テキスト ボックス 152"/>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101600</xdr:rowOff>
    </xdr:from>
    <xdr:to>
      <xdr:col>20</xdr:col>
      <xdr:colOff>209550</xdr:colOff>
      <xdr:row>15</xdr:row>
      <xdr:rowOff>31750</xdr:rowOff>
    </xdr:to>
    <xdr:sp macro="" textlink="">
      <xdr:nvSpPr>
        <xdr:cNvPr id="154" name="円/楕円 153"/>
        <xdr:cNvSpPr/>
      </xdr:nvSpPr>
      <xdr:spPr>
        <a:xfrm>
          <a:off x="13843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41927</xdr:rowOff>
    </xdr:from>
    <xdr:ext cx="762000" cy="259045"/>
    <xdr:sp macro="" textlink="">
      <xdr:nvSpPr>
        <xdr:cNvPr id="155" name="テキスト ボックス 154"/>
        <xdr:cNvSpPr txBox="1"/>
      </xdr:nvSpPr>
      <xdr:spPr>
        <a:xfrm>
          <a:off x="135128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139700</xdr:rowOff>
    </xdr:from>
    <xdr:to>
      <xdr:col>19</xdr:col>
      <xdr:colOff>6350</xdr:colOff>
      <xdr:row>15</xdr:row>
      <xdr:rowOff>69850</xdr:rowOff>
    </xdr:to>
    <xdr:sp macro="" textlink="">
      <xdr:nvSpPr>
        <xdr:cNvPr id="156" name="円/楕円 155"/>
        <xdr:cNvSpPr/>
      </xdr:nvSpPr>
      <xdr:spPr>
        <a:xfrm>
          <a:off x="12954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80027</xdr:rowOff>
    </xdr:from>
    <xdr:ext cx="762000" cy="259045"/>
    <xdr:sp macro="" textlink="">
      <xdr:nvSpPr>
        <xdr:cNvPr id="157" name="テキスト ボックス 156"/>
        <xdr:cNvSpPr txBox="1"/>
      </xdr:nvSpPr>
      <xdr:spPr>
        <a:xfrm>
          <a:off x="12623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扶助費のうち生活保護受給者数の減少や、臨時福祉給付事業の支給単価の減等により、扶助費に係る経常収支比率が前年度から</a:t>
          </a:r>
          <a:r>
            <a:rPr kumimoji="1" lang="en-US" altLang="ja-JP" sz="1300">
              <a:solidFill>
                <a:schemeClr val="dk1"/>
              </a:solidFill>
              <a:effectLst/>
              <a:latin typeface="+mn-lt"/>
              <a:ea typeface="+mn-ea"/>
              <a:cs typeface="+mn-cs"/>
            </a:rPr>
            <a:t>1.1</a:t>
          </a:r>
          <a:r>
            <a:rPr kumimoji="1" lang="ja-JP" altLang="ja-JP" sz="1300">
              <a:solidFill>
                <a:schemeClr val="dk1"/>
              </a:solidFill>
              <a:effectLst/>
              <a:latin typeface="+mn-lt"/>
              <a:ea typeface="+mn-ea"/>
              <a:cs typeface="+mn-cs"/>
            </a:rPr>
            <a:t>％減少している。</a:t>
          </a:r>
          <a:endParaRPr lang="ja-JP" altLang="ja-JP" sz="1300">
            <a:effectLst/>
          </a:endParaRPr>
        </a:p>
        <a:p>
          <a:r>
            <a:rPr kumimoji="1" lang="ja-JP" altLang="ja-JP" sz="1300">
              <a:solidFill>
                <a:schemeClr val="dk1"/>
              </a:solidFill>
              <a:effectLst/>
              <a:latin typeface="+mn-lt"/>
              <a:ea typeface="+mn-ea"/>
              <a:cs typeface="+mn-cs"/>
            </a:rPr>
            <a:t>　しかし、全国平均よりも高い比率であることから、今後も高齢化社会の進展や、生活保護・児童福祉施策の課題に対して適宜対応していく必要があると認識している。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152400</xdr:rowOff>
    </xdr:to>
    <xdr:cxnSp macro="">
      <xdr:nvCxnSpPr>
        <xdr:cNvPr id="185" name="直線コネクタ 184"/>
        <xdr:cNvCxnSpPr/>
      </xdr:nvCxnSpPr>
      <xdr:spPr>
        <a:xfrm flipV="1">
          <a:off x="4826000" y="8966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6"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7" name="直線コネクタ 186"/>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8"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9" name="直線コネクタ 188"/>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127000</xdr:rowOff>
    </xdr:from>
    <xdr:to>
      <xdr:col>7</xdr:col>
      <xdr:colOff>15875</xdr:colOff>
      <xdr:row>59</xdr:row>
      <xdr:rowOff>95250</xdr:rowOff>
    </xdr:to>
    <xdr:cxnSp macro="">
      <xdr:nvCxnSpPr>
        <xdr:cNvPr id="190" name="直線コネクタ 189"/>
        <xdr:cNvCxnSpPr/>
      </xdr:nvCxnSpPr>
      <xdr:spPr>
        <a:xfrm flipV="1">
          <a:off x="3987800" y="100711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69850</xdr:rowOff>
    </xdr:from>
    <xdr:to>
      <xdr:col>5</xdr:col>
      <xdr:colOff>549275</xdr:colOff>
      <xdr:row>59</xdr:row>
      <xdr:rowOff>95250</xdr:rowOff>
    </xdr:to>
    <xdr:cxnSp macro="">
      <xdr:nvCxnSpPr>
        <xdr:cNvPr id="193" name="直線コネクタ 192"/>
        <xdr:cNvCxnSpPr/>
      </xdr:nvCxnSpPr>
      <xdr:spPr>
        <a:xfrm>
          <a:off x="3098800" y="10185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101600</xdr:rowOff>
    </xdr:from>
    <xdr:to>
      <xdr:col>5</xdr:col>
      <xdr:colOff>600075</xdr:colOff>
      <xdr:row>57</xdr:row>
      <xdr:rowOff>31750</xdr:rowOff>
    </xdr:to>
    <xdr:sp macro="" textlink="">
      <xdr:nvSpPr>
        <xdr:cNvPr id="194" name="フローチャート : 判断 193"/>
        <xdr:cNvSpPr/>
      </xdr:nvSpPr>
      <xdr:spPr>
        <a:xfrm>
          <a:off x="3937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41927</xdr:rowOff>
    </xdr:from>
    <xdr:ext cx="736600" cy="259045"/>
    <xdr:sp macro="" textlink="">
      <xdr:nvSpPr>
        <xdr:cNvPr id="195" name="テキスト ボックス 194"/>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44450</xdr:rowOff>
    </xdr:from>
    <xdr:to>
      <xdr:col>4</xdr:col>
      <xdr:colOff>346075</xdr:colOff>
      <xdr:row>59</xdr:row>
      <xdr:rowOff>69850</xdr:rowOff>
    </xdr:to>
    <xdr:cxnSp macro="">
      <xdr:nvCxnSpPr>
        <xdr:cNvPr id="196" name="直線コネクタ 195"/>
        <xdr:cNvCxnSpPr/>
      </xdr:nvCxnSpPr>
      <xdr:spPr>
        <a:xfrm>
          <a:off x="2209800" y="10160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63500</xdr:rowOff>
    </xdr:from>
    <xdr:to>
      <xdr:col>4</xdr:col>
      <xdr:colOff>396875</xdr:colOff>
      <xdr:row>56</xdr:row>
      <xdr:rowOff>165100</xdr:rowOff>
    </xdr:to>
    <xdr:sp macro="" textlink="">
      <xdr:nvSpPr>
        <xdr:cNvPr id="197" name="フローチャート : 判断 196"/>
        <xdr:cNvSpPr/>
      </xdr:nvSpPr>
      <xdr:spPr>
        <a:xfrm>
          <a:off x="3048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3827</xdr:rowOff>
    </xdr:from>
    <xdr:ext cx="762000" cy="259045"/>
    <xdr:sp macro="" textlink="">
      <xdr:nvSpPr>
        <xdr:cNvPr id="198" name="テキスト ボックス 197"/>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165100</xdr:rowOff>
    </xdr:from>
    <xdr:to>
      <xdr:col>3</xdr:col>
      <xdr:colOff>142875</xdr:colOff>
      <xdr:row>59</xdr:row>
      <xdr:rowOff>44450</xdr:rowOff>
    </xdr:to>
    <xdr:cxnSp macro="">
      <xdr:nvCxnSpPr>
        <xdr:cNvPr id="199" name="直線コネクタ 198"/>
        <xdr:cNvCxnSpPr/>
      </xdr:nvCxnSpPr>
      <xdr:spPr>
        <a:xfrm>
          <a:off x="1320800" y="10109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0" name="フローチャート : 判断 199"/>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01" name="テキスト ボックス 200"/>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76200</xdr:rowOff>
    </xdr:from>
    <xdr:to>
      <xdr:col>7</xdr:col>
      <xdr:colOff>66675</xdr:colOff>
      <xdr:row>59</xdr:row>
      <xdr:rowOff>6350</xdr:rowOff>
    </xdr:to>
    <xdr:sp macro="" textlink="">
      <xdr:nvSpPr>
        <xdr:cNvPr id="209" name="円/楕円 208"/>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48277</xdr:rowOff>
    </xdr:from>
    <xdr:ext cx="762000" cy="259045"/>
    <xdr:sp macro="" textlink="">
      <xdr:nvSpPr>
        <xdr:cNvPr id="210"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44450</xdr:rowOff>
    </xdr:from>
    <xdr:to>
      <xdr:col>5</xdr:col>
      <xdr:colOff>600075</xdr:colOff>
      <xdr:row>59</xdr:row>
      <xdr:rowOff>146050</xdr:rowOff>
    </xdr:to>
    <xdr:sp macro="" textlink="">
      <xdr:nvSpPr>
        <xdr:cNvPr id="211" name="円/楕円 210"/>
        <xdr:cNvSpPr/>
      </xdr:nvSpPr>
      <xdr:spPr>
        <a:xfrm>
          <a:off x="3937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130827</xdr:rowOff>
    </xdr:from>
    <xdr:ext cx="736600" cy="259045"/>
    <xdr:sp macro="" textlink="">
      <xdr:nvSpPr>
        <xdr:cNvPr id="212" name="テキスト ボックス 211"/>
        <xdr:cNvSpPr txBox="1"/>
      </xdr:nvSpPr>
      <xdr:spPr>
        <a:xfrm>
          <a:off x="3606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19050</xdr:rowOff>
    </xdr:from>
    <xdr:to>
      <xdr:col>4</xdr:col>
      <xdr:colOff>396875</xdr:colOff>
      <xdr:row>59</xdr:row>
      <xdr:rowOff>120650</xdr:rowOff>
    </xdr:to>
    <xdr:sp macro="" textlink="">
      <xdr:nvSpPr>
        <xdr:cNvPr id="213" name="円/楕円 212"/>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105427</xdr:rowOff>
    </xdr:from>
    <xdr:ext cx="762000" cy="259045"/>
    <xdr:sp macro="" textlink="">
      <xdr:nvSpPr>
        <xdr:cNvPr id="214" name="テキスト ボックス 213"/>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165100</xdr:rowOff>
    </xdr:from>
    <xdr:to>
      <xdr:col>3</xdr:col>
      <xdr:colOff>193675</xdr:colOff>
      <xdr:row>59</xdr:row>
      <xdr:rowOff>95250</xdr:rowOff>
    </xdr:to>
    <xdr:sp macro="" textlink="">
      <xdr:nvSpPr>
        <xdr:cNvPr id="215" name="円/楕円 214"/>
        <xdr:cNvSpPr/>
      </xdr:nvSpPr>
      <xdr:spPr>
        <a:xfrm>
          <a:off x="2159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80027</xdr:rowOff>
    </xdr:from>
    <xdr:ext cx="762000" cy="259045"/>
    <xdr:sp macro="" textlink="">
      <xdr:nvSpPr>
        <xdr:cNvPr id="216" name="テキスト ボックス 215"/>
        <xdr:cNvSpPr txBox="1"/>
      </xdr:nvSpPr>
      <xdr:spPr>
        <a:xfrm>
          <a:off x="1828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114300</xdr:rowOff>
    </xdr:from>
    <xdr:to>
      <xdr:col>1</xdr:col>
      <xdr:colOff>676275</xdr:colOff>
      <xdr:row>59</xdr:row>
      <xdr:rowOff>44450</xdr:rowOff>
    </xdr:to>
    <xdr:sp macro="" textlink="">
      <xdr:nvSpPr>
        <xdr:cNvPr id="217" name="円/楕円 216"/>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29227</xdr:rowOff>
    </xdr:from>
    <xdr:ext cx="762000" cy="259045"/>
    <xdr:sp macro="" textlink="">
      <xdr:nvSpPr>
        <xdr:cNvPr id="218" name="テキスト ボックス 217"/>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その他の経費の経常収支比率が類似団体平均よりも高い値で推移しているが、これは除排雪経費を含む維持補修費の高さが要因の一つとなっている。この除排雪経費については、毎年の降雪状況により、額の増減が大きいものの、契約方法の見直し等による経費抑制に努め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60</xdr:row>
      <xdr:rowOff>104140</xdr:rowOff>
    </xdr:to>
    <xdr:cxnSp macro="">
      <xdr:nvCxnSpPr>
        <xdr:cNvPr id="246" name="直線コネクタ 245"/>
        <xdr:cNvCxnSpPr/>
      </xdr:nvCxnSpPr>
      <xdr:spPr>
        <a:xfrm flipV="1">
          <a:off x="16510000" y="9103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7"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8" name="直線コネクタ 247"/>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9"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50" name="直線コネクタ 249"/>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146050</xdr:rowOff>
    </xdr:from>
    <xdr:to>
      <xdr:col>24</xdr:col>
      <xdr:colOff>31750</xdr:colOff>
      <xdr:row>57</xdr:row>
      <xdr:rowOff>161290</xdr:rowOff>
    </xdr:to>
    <xdr:cxnSp macro="">
      <xdr:nvCxnSpPr>
        <xdr:cNvPr id="251" name="直線コネクタ 250"/>
        <xdr:cNvCxnSpPr/>
      </xdr:nvCxnSpPr>
      <xdr:spPr>
        <a:xfrm>
          <a:off x="15671800" y="99187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31767</xdr:rowOff>
    </xdr:from>
    <xdr:ext cx="762000" cy="259045"/>
    <xdr:sp macro="" textlink="">
      <xdr:nvSpPr>
        <xdr:cNvPr id="252" name="その他平均値テキスト"/>
        <xdr:cNvSpPr txBox="1"/>
      </xdr:nvSpPr>
      <xdr:spPr>
        <a:xfrm>
          <a:off x="16598900" y="9461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53" name="フローチャート : 判断 252"/>
        <xdr:cNvSpPr/>
      </xdr:nvSpPr>
      <xdr:spPr>
        <a:xfrm>
          <a:off x="164592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107950</xdr:rowOff>
    </xdr:from>
    <xdr:to>
      <xdr:col>22</xdr:col>
      <xdr:colOff>565150</xdr:colOff>
      <xdr:row>57</xdr:row>
      <xdr:rowOff>146050</xdr:rowOff>
    </xdr:to>
    <xdr:cxnSp macro="">
      <xdr:nvCxnSpPr>
        <xdr:cNvPr id="254" name="直線コネクタ 253"/>
        <xdr:cNvCxnSpPr/>
      </xdr:nvCxnSpPr>
      <xdr:spPr>
        <a:xfrm>
          <a:off x="14782800" y="988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148590</xdr:rowOff>
    </xdr:from>
    <xdr:to>
      <xdr:col>22</xdr:col>
      <xdr:colOff>615950</xdr:colOff>
      <xdr:row>56</xdr:row>
      <xdr:rowOff>78740</xdr:rowOff>
    </xdr:to>
    <xdr:sp macro="" textlink="">
      <xdr:nvSpPr>
        <xdr:cNvPr id="255" name="フローチャート : 判断 254"/>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88917</xdr:rowOff>
    </xdr:from>
    <xdr:ext cx="736600" cy="259045"/>
    <xdr:sp macro="" textlink="">
      <xdr:nvSpPr>
        <xdr:cNvPr id="256" name="テキスト ボックス 255"/>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77470</xdr:rowOff>
    </xdr:from>
    <xdr:to>
      <xdr:col>21</xdr:col>
      <xdr:colOff>361950</xdr:colOff>
      <xdr:row>57</xdr:row>
      <xdr:rowOff>107950</xdr:rowOff>
    </xdr:to>
    <xdr:cxnSp macro="">
      <xdr:nvCxnSpPr>
        <xdr:cNvPr id="257" name="直線コネクタ 256"/>
        <xdr:cNvCxnSpPr/>
      </xdr:nvCxnSpPr>
      <xdr:spPr>
        <a:xfrm>
          <a:off x="13893800" y="9850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8" name="フローチャート : 判断 257"/>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9" name="テキスト ボックス 258"/>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24130</xdr:rowOff>
    </xdr:from>
    <xdr:to>
      <xdr:col>20</xdr:col>
      <xdr:colOff>158750</xdr:colOff>
      <xdr:row>57</xdr:row>
      <xdr:rowOff>77470</xdr:rowOff>
    </xdr:to>
    <xdr:cxnSp macro="">
      <xdr:nvCxnSpPr>
        <xdr:cNvPr id="260" name="直線コネクタ 259"/>
        <xdr:cNvCxnSpPr/>
      </xdr:nvCxnSpPr>
      <xdr:spPr>
        <a:xfrm>
          <a:off x="13004800" y="9796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61" name="フローチャート : 判断 260"/>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58437</xdr:rowOff>
    </xdr:from>
    <xdr:ext cx="762000" cy="259045"/>
    <xdr:sp macro="" textlink="">
      <xdr:nvSpPr>
        <xdr:cNvPr id="262" name="テキスト ボックス 261"/>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63" name="フローチャート : 判断 262"/>
        <xdr:cNvSpPr/>
      </xdr:nvSpPr>
      <xdr:spPr>
        <a:xfrm>
          <a:off x="12954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64" name="テキスト ボックス 263"/>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70" name="円/楕円 269"/>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82567</xdr:rowOff>
    </xdr:from>
    <xdr:ext cx="762000" cy="259045"/>
    <xdr:sp macro="" textlink="">
      <xdr:nvSpPr>
        <xdr:cNvPr id="271"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95250</xdr:rowOff>
    </xdr:from>
    <xdr:to>
      <xdr:col>22</xdr:col>
      <xdr:colOff>615950</xdr:colOff>
      <xdr:row>58</xdr:row>
      <xdr:rowOff>25400</xdr:rowOff>
    </xdr:to>
    <xdr:sp macro="" textlink="">
      <xdr:nvSpPr>
        <xdr:cNvPr id="272" name="円/楕円 271"/>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10177</xdr:rowOff>
    </xdr:from>
    <xdr:ext cx="736600" cy="259045"/>
    <xdr:sp macro="" textlink="">
      <xdr:nvSpPr>
        <xdr:cNvPr id="273" name="テキスト ボックス 272"/>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57150</xdr:rowOff>
    </xdr:from>
    <xdr:to>
      <xdr:col>21</xdr:col>
      <xdr:colOff>412750</xdr:colOff>
      <xdr:row>57</xdr:row>
      <xdr:rowOff>158750</xdr:rowOff>
    </xdr:to>
    <xdr:sp macro="" textlink="">
      <xdr:nvSpPr>
        <xdr:cNvPr id="274" name="円/楕円 273"/>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143527</xdr:rowOff>
    </xdr:from>
    <xdr:ext cx="762000" cy="259045"/>
    <xdr:sp macro="" textlink="">
      <xdr:nvSpPr>
        <xdr:cNvPr id="275" name="テキスト ボックス 274"/>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26670</xdr:rowOff>
    </xdr:from>
    <xdr:to>
      <xdr:col>20</xdr:col>
      <xdr:colOff>209550</xdr:colOff>
      <xdr:row>57</xdr:row>
      <xdr:rowOff>128270</xdr:rowOff>
    </xdr:to>
    <xdr:sp macro="" textlink="">
      <xdr:nvSpPr>
        <xdr:cNvPr id="276" name="円/楕円 275"/>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113047</xdr:rowOff>
    </xdr:from>
    <xdr:ext cx="762000" cy="259045"/>
    <xdr:sp macro="" textlink="">
      <xdr:nvSpPr>
        <xdr:cNvPr id="277" name="テキスト ボックス 276"/>
        <xdr:cNvSpPr txBox="1"/>
      </xdr:nvSpPr>
      <xdr:spPr>
        <a:xfrm>
          <a:off x="13512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78" name="円/楕円 277"/>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79" name="テキスト ボックス 278"/>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補助費等については、前年度と比較して０．４ポイント減少しており、これは浪岡消防署の改築工事が終了したことや消防団車両購入が無かったことなどにより一部事務組合に対する負担金の額が大きく減少したことが主な要因となっている。また、年々減少傾向にあるが、これは行財政改革プランに基づく取り組みによる効果が現れてきたものであり、今後も行財政改革プランに基づき、経費削減に取り組んで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76200</xdr:rowOff>
    </xdr:from>
    <xdr:to>
      <xdr:col>24</xdr:col>
      <xdr:colOff>31750</xdr:colOff>
      <xdr:row>42</xdr:row>
      <xdr:rowOff>12700</xdr:rowOff>
    </xdr:to>
    <xdr:cxnSp macro="">
      <xdr:nvCxnSpPr>
        <xdr:cNvPr id="307" name="直線コネクタ 306"/>
        <xdr:cNvCxnSpPr/>
      </xdr:nvCxnSpPr>
      <xdr:spPr>
        <a:xfrm flipV="1">
          <a:off x="16510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162577</xdr:rowOff>
    </xdr:from>
    <xdr:ext cx="762000" cy="259045"/>
    <xdr:sp macro="" textlink="">
      <xdr:nvSpPr>
        <xdr:cNvPr id="310" name="補助費等最大値テキスト"/>
        <xdr:cNvSpPr txBox="1"/>
      </xdr:nvSpPr>
      <xdr:spPr>
        <a:xfrm>
          <a:off x="16598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32</xdr:row>
      <xdr:rowOff>76200</xdr:rowOff>
    </xdr:from>
    <xdr:to>
      <xdr:col>24</xdr:col>
      <xdr:colOff>120650</xdr:colOff>
      <xdr:row>32</xdr:row>
      <xdr:rowOff>76200</xdr:rowOff>
    </xdr:to>
    <xdr:cxnSp macro="">
      <xdr:nvCxnSpPr>
        <xdr:cNvPr id="311" name="直線コネクタ 310"/>
        <xdr:cNvCxnSpPr/>
      </xdr:nvCxnSpPr>
      <xdr:spPr>
        <a:xfrm>
          <a:off x="16421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133350</xdr:rowOff>
    </xdr:from>
    <xdr:to>
      <xdr:col>24</xdr:col>
      <xdr:colOff>31750</xdr:colOff>
      <xdr:row>36</xdr:row>
      <xdr:rowOff>12700</xdr:rowOff>
    </xdr:to>
    <xdr:cxnSp macro="">
      <xdr:nvCxnSpPr>
        <xdr:cNvPr id="312" name="直線コネクタ 311"/>
        <xdr:cNvCxnSpPr/>
      </xdr:nvCxnSpPr>
      <xdr:spPr>
        <a:xfrm flipV="1">
          <a:off x="15671800" y="6134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60977</xdr:rowOff>
    </xdr:from>
    <xdr:ext cx="762000" cy="259045"/>
    <xdr:sp macro="" textlink="">
      <xdr:nvSpPr>
        <xdr:cNvPr id="313" name="補助費等平均値テキスト"/>
        <xdr:cNvSpPr txBox="1"/>
      </xdr:nvSpPr>
      <xdr:spPr>
        <a:xfrm>
          <a:off x="16598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88900</xdr:rowOff>
    </xdr:from>
    <xdr:to>
      <xdr:col>24</xdr:col>
      <xdr:colOff>82550</xdr:colOff>
      <xdr:row>37</xdr:row>
      <xdr:rowOff>19050</xdr:rowOff>
    </xdr:to>
    <xdr:sp macro="" textlink="">
      <xdr:nvSpPr>
        <xdr:cNvPr id="314" name="フローチャート : 判断 313"/>
        <xdr:cNvSpPr/>
      </xdr:nvSpPr>
      <xdr:spPr>
        <a:xfrm>
          <a:off x="164592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xdr:rowOff>
    </xdr:from>
    <xdr:to>
      <xdr:col>22</xdr:col>
      <xdr:colOff>565150</xdr:colOff>
      <xdr:row>36</xdr:row>
      <xdr:rowOff>12700</xdr:rowOff>
    </xdr:to>
    <xdr:cxnSp macro="">
      <xdr:nvCxnSpPr>
        <xdr:cNvPr id="315" name="直線コネクタ 314"/>
        <xdr:cNvCxnSpPr/>
      </xdr:nvCxnSpPr>
      <xdr:spPr>
        <a:xfrm>
          <a:off x="14782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6" name="フローチャート : 判断 315"/>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54627</xdr:rowOff>
    </xdr:from>
    <xdr:ext cx="736600" cy="259045"/>
    <xdr:sp macro="" textlink="">
      <xdr:nvSpPr>
        <xdr:cNvPr id="317" name="テキスト ボックス 316"/>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xdr:rowOff>
    </xdr:from>
    <xdr:to>
      <xdr:col>21</xdr:col>
      <xdr:colOff>361950</xdr:colOff>
      <xdr:row>36</xdr:row>
      <xdr:rowOff>50800</xdr:rowOff>
    </xdr:to>
    <xdr:cxnSp macro="">
      <xdr:nvCxnSpPr>
        <xdr:cNvPr id="318" name="直線コネクタ 317"/>
        <xdr:cNvCxnSpPr/>
      </xdr:nvCxnSpPr>
      <xdr:spPr>
        <a:xfrm flipV="1">
          <a:off x="13893800" y="618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101600</xdr:rowOff>
    </xdr:from>
    <xdr:to>
      <xdr:col>21</xdr:col>
      <xdr:colOff>412750</xdr:colOff>
      <xdr:row>37</xdr:row>
      <xdr:rowOff>31750</xdr:rowOff>
    </xdr:to>
    <xdr:sp macro="" textlink="">
      <xdr:nvSpPr>
        <xdr:cNvPr id="319" name="フローチャート : 判断 318"/>
        <xdr:cNvSpPr/>
      </xdr:nvSpPr>
      <xdr:spPr>
        <a:xfrm>
          <a:off x="14732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16527</xdr:rowOff>
    </xdr:from>
    <xdr:ext cx="762000" cy="259045"/>
    <xdr:sp macro="" textlink="">
      <xdr:nvSpPr>
        <xdr:cNvPr id="320" name="テキスト ボックス 319"/>
        <xdr:cNvSpPr txBox="1"/>
      </xdr:nvSpPr>
      <xdr:spPr>
        <a:xfrm>
          <a:off x="14401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50800</xdr:rowOff>
    </xdr:from>
    <xdr:to>
      <xdr:col>20</xdr:col>
      <xdr:colOff>158750</xdr:colOff>
      <xdr:row>36</xdr:row>
      <xdr:rowOff>63500</xdr:rowOff>
    </xdr:to>
    <xdr:cxnSp macro="">
      <xdr:nvCxnSpPr>
        <xdr:cNvPr id="321" name="直線コネクタ 320"/>
        <xdr:cNvCxnSpPr/>
      </xdr:nvCxnSpPr>
      <xdr:spPr>
        <a:xfrm flipV="1">
          <a:off x="13004800" y="6223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23" name="テキスト ボックス 322"/>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88900</xdr:rowOff>
    </xdr:from>
    <xdr:to>
      <xdr:col>19</xdr:col>
      <xdr:colOff>6350</xdr:colOff>
      <xdr:row>37</xdr:row>
      <xdr:rowOff>19050</xdr:rowOff>
    </xdr:to>
    <xdr:sp macro="" textlink="">
      <xdr:nvSpPr>
        <xdr:cNvPr id="324" name="フローチャート : 判断 323"/>
        <xdr:cNvSpPr/>
      </xdr:nvSpPr>
      <xdr:spPr>
        <a:xfrm>
          <a:off x="12954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3827</xdr:rowOff>
    </xdr:from>
    <xdr:ext cx="762000" cy="259045"/>
    <xdr:sp macro="" textlink="">
      <xdr:nvSpPr>
        <xdr:cNvPr id="325" name="テキスト ボックス 324"/>
        <xdr:cNvSpPr txBox="1"/>
      </xdr:nvSpPr>
      <xdr:spPr>
        <a:xfrm>
          <a:off x="12623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82550</xdr:rowOff>
    </xdr:from>
    <xdr:to>
      <xdr:col>24</xdr:col>
      <xdr:colOff>82550</xdr:colOff>
      <xdr:row>36</xdr:row>
      <xdr:rowOff>12700</xdr:rowOff>
    </xdr:to>
    <xdr:sp macro="" textlink="">
      <xdr:nvSpPr>
        <xdr:cNvPr id="331" name="円/楕円 330"/>
        <xdr:cNvSpPr/>
      </xdr:nvSpPr>
      <xdr:spPr>
        <a:xfrm>
          <a:off x="164592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99077</xdr:rowOff>
    </xdr:from>
    <xdr:ext cx="762000" cy="259045"/>
    <xdr:sp macro="" textlink="">
      <xdr:nvSpPr>
        <xdr:cNvPr id="332" name="補助費等該当値テキスト"/>
        <xdr:cNvSpPr txBox="1"/>
      </xdr:nvSpPr>
      <xdr:spPr>
        <a:xfrm>
          <a:off x="165989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133350</xdr:rowOff>
    </xdr:from>
    <xdr:to>
      <xdr:col>22</xdr:col>
      <xdr:colOff>615950</xdr:colOff>
      <xdr:row>36</xdr:row>
      <xdr:rowOff>63500</xdr:rowOff>
    </xdr:to>
    <xdr:sp macro="" textlink="">
      <xdr:nvSpPr>
        <xdr:cNvPr id="333" name="円/楕円 332"/>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73677</xdr:rowOff>
    </xdr:from>
    <xdr:ext cx="736600" cy="259045"/>
    <xdr:sp macro="" textlink="">
      <xdr:nvSpPr>
        <xdr:cNvPr id="334" name="テキスト ボックス 333"/>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133350</xdr:rowOff>
    </xdr:from>
    <xdr:to>
      <xdr:col>21</xdr:col>
      <xdr:colOff>412750</xdr:colOff>
      <xdr:row>36</xdr:row>
      <xdr:rowOff>63500</xdr:rowOff>
    </xdr:to>
    <xdr:sp macro="" textlink="">
      <xdr:nvSpPr>
        <xdr:cNvPr id="335" name="円/楕円 334"/>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36" name="テキスト ボックス 335"/>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0</xdr:rowOff>
    </xdr:from>
    <xdr:to>
      <xdr:col>20</xdr:col>
      <xdr:colOff>209550</xdr:colOff>
      <xdr:row>36</xdr:row>
      <xdr:rowOff>101600</xdr:rowOff>
    </xdr:to>
    <xdr:sp macro="" textlink="">
      <xdr:nvSpPr>
        <xdr:cNvPr id="337" name="円/楕円 336"/>
        <xdr:cNvSpPr/>
      </xdr:nvSpPr>
      <xdr:spPr>
        <a:xfrm>
          <a:off x="13843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111777</xdr:rowOff>
    </xdr:from>
    <xdr:ext cx="762000" cy="259045"/>
    <xdr:sp macro="" textlink="">
      <xdr:nvSpPr>
        <xdr:cNvPr id="338" name="テキスト ボックス 337"/>
        <xdr:cNvSpPr txBox="1"/>
      </xdr:nvSpPr>
      <xdr:spPr>
        <a:xfrm>
          <a:off x="13512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12700</xdr:rowOff>
    </xdr:from>
    <xdr:to>
      <xdr:col>19</xdr:col>
      <xdr:colOff>6350</xdr:colOff>
      <xdr:row>36</xdr:row>
      <xdr:rowOff>114300</xdr:rowOff>
    </xdr:to>
    <xdr:sp macro="" textlink="">
      <xdr:nvSpPr>
        <xdr:cNvPr id="339" name="円/楕円 338"/>
        <xdr:cNvSpPr/>
      </xdr:nvSpPr>
      <xdr:spPr>
        <a:xfrm>
          <a:off x="12954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124477</xdr:rowOff>
    </xdr:from>
    <xdr:ext cx="762000" cy="259045"/>
    <xdr:sp macro="" textlink="">
      <xdr:nvSpPr>
        <xdr:cNvPr id="340" name="テキスト ボックス 339"/>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国の経済対策に呼応した公共投資や新ごみ処理施設・小学校給食センターの整備などの大規模事業の実施に当たり市債を発行してきたことから、公債費に係る経常収支比率は類似団体平均を</a:t>
          </a:r>
          <a:r>
            <a:rPr kumimoji="1" lang="en-US" altLang="ja-JP" sz="1300">
              <a:solidFill>
                <a:schemeClr val="dk1"/>
              </a:solidFill>
              <a:effectLst/>
              <a:latin typeface="+mn-lt"/>
              <a:ea typeface="+mn-ea"/>
              <a:cs typeface="+mn-cs"/>
            </a:rPr>
            <a:t>6.1</a:t>
          </a:r>
          <a:r>
            <a:rPr kumimoji="1" lang="ja-JP" altLang="ja-JP" sz="1300">
              <a:solidFill>
                <a:schemeClr val="dk1"/>
              </a:solidFill>
              <a:effectLst/>
              <a:latin typeface="+mn-lt"/>
              <a:ea typeface="+mn-ea"/>
              <a:cs typeface="+mn-cs"/>
            </a:rPr>
            <a:t>％上回っている。</a:t>
          </a:r>
          <a:endParaRPr lang="ja-JP" altLang="ja-JP" sz="1300">
            <a:effectLst/>
          </a:endParaRPr>
        </a:p>
        <a:p>
          <a:r>
            <a:rPr kumimoji="1" lang="ja-JP" altLang="ja-JP" sz="1300">
              <a:solidFill>
                <a:schemeClr val="dk1"/>
              </a:solidFill>
              <a:effectLst/>
              <a:latin typeface="+mn-lt"/>
              <a:ea typeface="+mn-ea"/>
              <a:cs typeface="+mn-cs"/>
            </a:rPr>
            <a:t>　今後も合併特例債事業や臨時財政対策債に係る償還もあることから、中期財政見通しにより、可能な限り将来的な数値を把握し、適正な公債費の管理に努めていく。</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81</xdr:row>
      <xdr:rowOff>85089</xdr:rowOff>
    </xdr:to>
    <xdr:cxnSp macro="">
      <xdr:nvCxnSpPr>
        <xdr:cNvPr id="368" name="直線コネクタ 367"/>
        <xdr:cNvCxnSpPr/>
      </xdr:nvCxnSpPr>
      <xdr:spPr>
        <a:xfrm flipV="1">
          <a:off x="4826000" y="12753340"/>
          <a:ext cx="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57166</xdr:rowOff>
    </xdr:from>
    <xdr:ext cx="762000" cy="259045"/>
    <xdr:sp macro="" textlink="">
      <xdr:nvSpPr>
        <xdr:cNvPr id="369"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612775</xdr:colOff>
      <xdr:row>81</xdr:row>
      <xdr:rowOff>85089</xdr:rowOff>
    </xdr:from>
    <xdr:to>
      <xdr:col>7</xdr:col>
      <xdr:colOff>104775</xdr:colOff>
      <xdr:row>81</xdr:row>
      <xdr:rowOff>85089</xdr:rowOff>
    </xdr:to>
    <xdr:cxnSp macro="">
      <xdr:nvCxnSpPr>
        <xdr:cNvPr id="370" name="直線コネクタ 369"/>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1"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72" name="直線コネクタ 371"/>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149861</xdr:rowOff>
    </xdr:from>
    <xdr:to>
      <xdr:col>7</xdr:col>
      <xdr:colOff>15875</xdr:colOff>
      <xdr:row>80</xdr:row>
      <xdr:rowOff>157480</xdr:rowOff>
    </xdr:to>
    <xdr:cxnSp macro="">
      <xdr:nvCxnSpPr>
        <xdr:cNvPr id="373" name="直線コネクタ 372"/>
        <xdr:cNvCxnSpPr/>
      </xdr:nvCxnSpPr>
      <xdr:spPr>
        <a:xfrm flipV="1">
          <a:off x="3987800" y="138658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165116</xdr:rowOff>
    </xdr:from>
    <xdr:ext cx="762000" cy="259045"/>
    <xdr:sp macro="" textlink="">
      <xdr:nvSpPr>
        <xdr:cNvPr id="374" name="公債費平均値テキスト"/>
        <xdr:cNvSpPr txBox="1"/>
      </xdr:nvSpPr>
      <xdr:spPr>
        <a:xfrm>
          <a:off x="4914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148589</xdr:rowOff>
    </xdr:from>
    <xdr:to>
      <xdr:col>7</xdr:col>
      <xdr:colOff>66675</xdr:colOff>
      <xdr:row>78</xdr:row>
      <xdr:rowOff>78739</xdr:rowOff>
    </xdr:to>
    <xdr:sp macro="" textlink="">
      <xdr:nvSpPr>
        <xdr:cNvPr id="375" name="フローチャート : 判断 374"/>
        <xdr:cNvSpPr/>
      </xdr:nvSpPr>
      <xdr:spPr>
        <a:xfrm>
          <a:off x="4775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149861</xdr:rowOff>
    </xdr:from>
    <xdr:to>
      <xdr:col>5</xdr:col>
      <xdr:colOff>549275</xdr:colOff>
      <xdr:row>80</xdr:row>
      <xdr:rowOff>157480</xdr:rowOff>
    </xdr:to>
    <xdr:cxnSp macro="">
      <xdr:nvCxnSpPr>
        <xdr:cNvPr id="376" name="直線コネクタ 375"/>
        <xdr:cNvCxnSpPr/>
      </xdr:nvCxnSpPr>
      <xdr:spPr>
        <a:xfrm>
          <a:off x="3098800" y="13865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53339</xdr:rowOff>
    </xdr:from>
    <xdr:to>
      <xdr:col>5</xdr:col>
      <xdr:colOff>600075</xdr:colOff>
      <xdr:row>78</xdr:row>
      <xdr:rowOff>154939</xdr:rowOff>
    </xdr:to>
    <xdr:sp macro="" textlink="">
      <xdr:nvSpPr>
        <xdr:cNvPr id="377" name="フローチャート : 判断 376"/>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165116</xdr:rowOff>
    </xdr:from>
    <xdr:ext cx="736600" cy="259045"/>
    <xdr:sp macro="" textlink="">
      <xdr:nvSpPr>
        <xdr:cNvPr id="378" name="テキスト ボックス 377"/>
        <xdr:cNvSpPr txBox="1"/>
      </xdr:nvSpPr>
      <xdr:spPr>
        <a:xfrm>
          <a:off x="3606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111761</xdr:rowOff>
    </xdr:from>
    <xdr:to>
      <xdr:col>4</xdr:col>
      <xdr:colOff>346075</xdr:colOff>
      <xdr:row>80</xdr:row>
      <xdr:rowOff>149861</xdr:rowOff>
    </xdr:to>
    <xdr:cxnSp macro="">
      <xdr:nvCxnSpPr>
        <xdr:cNvPr id="379" name="直線コネクタ 378"/>
        <xdr:cNvCxnSpPr/>
      </xdr:nvCxnSpPr>
      <xdr:spPr>
        <a:xfrm>
          <a:off x="2209800" y="138277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83820</xdr:rowOff>
    </xdr:from>
    <xdr:to>
      <xdr:col>4</xdr:col>
      <xdr:colOff>396875</xdr:colOff>
      <xdr:row>79</xdr:row>
      <xdr:rowOff>13970</xdr:rowOff>
    </xdr:to>
    <xdr:sp macro="" textlink="">
      <xdr:nvSpPr>
        <xdr:cNvPr id="380" name="フローチャート : 判断 379"/>
        <xdr:cNvSpPr/>
      </xdr:nvSpPr>
      <xdr:spPr>
        <a:xfrm>
          <a:off x="3048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24147</xdr:rowOff>
    </xdr:from>
    <xdr:ext cx="762000" cy="259045"/>
    <xdr:sp macro="" textlink="">
      <xdr:nvSpPr>
        <xdr:cNvPr id="381" name="テキスト ボックス 380"/>
        <xdr:cNvSpPr txBox="1"/>
      </xdr:nvSpPr>
      <xdr:spPr>
        <a:xfrm>
          <a:off x="2717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96520</xdr:rowOff>
    </xdr:from>
    <xdr:to>
      <xdr:col>3</xdr:col>
      <xdr:colOff>142875</xdr:colOff>
      <xdr:row>80</xdr:row>
      <xdr:rowOff>111761</xdr:rowOff>
    </xdr:to>
    <xdr:cxnSp macro="">
      <xdr:nvCxnSpPr>
        <xdr:cNvPr id="382" name="直線コネクタ 381"/>
        <xdr:cNvCxnSpPr/>
      </xdr:nvCxnSpPr>
      <xdr:spPr>
        <a:xfrm>
          <a:off x="1320800" y="138125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106680</xdr:rowOff>
    </xdr:from>
    <xdr:to>
      <xdr:col>3</xdr:col>
      <xdr:colOff>193675</xdr:colOff>
      <xdr:row>79</xdr:row>
      <xdr:rowOff>36830</xdr:rowOff>
    </xdr:to>
    <xdr:sp macro="" textlink="">
      <xdr:nvSpPr>
        <xdr:cNvPr id="383" name="フローチャート : 判断 382"/>
        <xdr:cNvSpPr/>
      </xdr:nvSpPr>
      <xdr:spPr>
        <a:xfrm>
          <a:off x="2159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47007</xdr:rowOff>
    </xdr:from>
    <xdr:ext cx="762000" cy="259045"/>
    <xdr:sp macro="" textlink="">
      <xdr:nvSpPr>
        <xdr:cNvPr id="384" name="テキスト ボックス 383"/>
        <xdr:cNvSpPr txBox="1"/>
      </xdr:nvSpPr>
      <xdr:spPr>
        <a:xfrm>
          <a:off x="1828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129539</xdr:rowOff>
    </xdr:from>
    <xdr:to>
      <xdr:col>1</xdr:col>
      <xdr:colOff>676275</xdr:colOff>
      <xdr:row>79</xdr:row>
      <xdr:rowOff>59689</xdr:rowOff>
    </xdr:to>
    <xdr:sp macro="" textlink="">
      <xdr:nvSpPr>
        <xdr:cNvPr id="385" name="フローチャート : 判断 384"/>
        <xdr:cNvSpPr/>
      </xdr:nvSpPr>
      <xdr:spPr>
        <a:xfrm>
          <a:off x="1270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69866</xdr:rowOff>
    </xdr:from>
    <xdr:ext cx="762000" cy="259045"/>
    <xdr:sp macro="" textlink="">
      <xdr:nvSpPr>
        <xdr:cNvPr id="386" name="テキスト ボックス 385"/>
        <xdr:cNvSpPr txBox="1"/>
      </xdr:nvSpPr>
      <xdr:spPr>
        <a:xfrm>
          <a:off x="939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80</xdr:row>
      <xdr:rowOff>99061</xdr:rowOff>
    </xdr:from>
    <xdr:to>
      <xdr:col>7</xdr:col>
      <xdr:colOff>66675</xdr:colOff>
      <xdr:row>81</xdr:row>
      <xdr:rowOff>29211</xdr:rowOff>
    </xdr:to>
    <xdr:sp macro="" textlink="">
      <xdr:nvSpPr>
        <xdr:cNvPr id="392" name="円/楕円 391"/>
        <xdr:cNvSpPr/>
      </xdr:nvSpPr>
      <xdr:spPr>
        <a:xfrm>
          <a:off x="47752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7638</xdr:rowOff>
    </xdr:from>
    <xdr:ext cx="762000" cy="259045"/>
    <xdr:sp macro="" textlink="">
      <xdr:nvSpPr>
        <xdr:cNvPr id="393" name="公債費該当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106680</xdr:rowOff>
    </xdr:from>
    <xdr:to>
      <xdr:col>5</xdr:col>
      <xdr:colOff>600075</xdr:colOff>
      <xdr:row>81</xdr:row>
      <xdr:rowOff>36830</xdr:rowOff>
    </xdr:to>
    <xdr:sp macro="" textlink="">
      <xdr:nvSpPr>
        <xdr:cNvPr id="394" name="円/楕円 393"/>
        <xdr:cNvSpPr/>
      </xdr:nvSpPr>
      <xdr:spPr>
        <a:xfrm>
          <a:off x="3937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21607</xdr:rowOff>
    </xdr:from>
    <xdr:ext cx="736600" cy="259045"/>
    <xdr:sp macro="" textlink="">
      <xdr:nvSpPr>
        <xdr:cNvPr id="395" name="テキスト ボックス 394"/>
        <xdr:cNvSpPr txBox="1"/>
      </xdr:nvSpPr>
      <xdr:spPr>
        <a:xfrm>
          <a:off x="3606800" y="1390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99061</xdr:rowOff>
    </xdr:from>
    <xdr:to>
      <xdr:col>4</xdr:col>
      <xdr:colOff>396875</xdr:colOff>
      <xdr:row>81</xdr:row>
      <xdr:rowOff>29211</xdr:rowOff>
    </xdr:to>
    <xdr:sp macro="" textlink="">
      <xdr:nvSpPr>
        <xdr:cNvPr id="396" name="円/楕円 395"/>
        <xdr:cNvSpPr/>
      </xdr:nvSpPr>
      <xdr:spPr>
        <a:xfrm>
          <a:off x="3048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13988</xdr:rowOff>
    </xdr:from>
    <xdr:ext cx="762000" cy="259045"/>
    <xdr:sp macro="" textlink="">
      <xdr:nvSpPr>
        <xdr:cNvPr id="397" name="テキスト ボックス 396"/>
        <xdr:cNvSpPr txBox="1"/>
      </xdr:nvSpPr>
      <xdr:spPr>
        <a:xfrm>
          <a:off x="2717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60961</xdr:rowOff>
    </xdr:from>
    <xdr:to>
      <xdr:col>3</xdr:col>
      <xdr:colOff>193675</xdr:colOff>
      <xdr:row>80</xdr:row>
      <xdr:rowOff>162561</xdr:rowOff>
    </xdr:to>
    <xdr:sp macro="" textlink="">
      <xdr:nvSpPr>
        <xdr:cNvPr id="398" name="円/楕円 397"/>
        <xdr:cNvSpPr/>
      </xdr:nvSpPr>
      <xdr:spPr>
        <a:xfrm>
          <a:off x="2159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147338</xdr:rowOff>
    </xdr:from>
    <xdr:ext cx="762000" cy="259045"/>
    <xdr:sp macro="" textlink="">
      <xdr:nvSpPr>
        <xdr:cNvPr id="399" name="テキスト ボックス 398"/>
        <xdr:cNvSpPr txBox="1"/>
      </xdr:nvSpPr>
      <xdr:spPr>
        <a:xfrm>
          <a:off x="1828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45720</xdr:rowOff>
    </xdr:from>
    <xdr:to>
      <xdr:col>1</xdr:col>
      <xdr:colOff>676275</xdr:colOff>
      <xdr:row>80</xdr:row>
      <xdr:rowOff>147320</xdr:rowOff>
    </xdr:to>
    <xdr:sp macro="" textlink="">
      <xdr:nvSpPr>
        <xdr:cNvPr id="400" name="円/楕円 399"/>
        <xdr:cNvSpPr/>
      </xdr:nvSpPr>
      <xdr:spPr>
        <a:xfrm>
          <a:off x="1270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132097</xdr:rowOff>
    </xdr:from>
    <xdr:ext cx="762000" cy="259045"/>
    <xdr:sp macro="" textlink="">
      <xdr:nvSpPr>
        <xdr:cNvPr id="401" name="テキスト ボックス 400"/>
        <xdr:cNvSpPr txBox="1"/>
      </xdr:nvSpPr>
      <xdr:spPr>
        <a:xfrm>
          <a:off x="939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公債費以外の経常収支比率が類似団体平均よりも低い値となっているのは、継続して人件費の削減に努めていることが要因となっている。</a:t>
          </a: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その一方で国民健康保険事業や介護保険事業等の社会保障関連の繰出金や物件費が増加傾向にあることから、その要因に着目し、削減可能な部分は削減する等の経費抑制に取り組んでいく。</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54611</xdr:rowOff>
    </xdr:to>
    <xdr:cxnSp macro="">
      <xdr:nvCxnSpPr>
        <xdr:cNvPr id="429" name="直線コネクタ 428"/>
        <xdr:cNvCxnSpPr/>
      </xdr:nvCxnSpPr>
      <xdr:spPr>
        <a:xfrm flipV="1">
          <a:off x="16510000" y="12768580"/>
          <a:ext cx="0" cy="100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30"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1" name="直線コネクタ 430"/>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2"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3" name="直線コネクタ 432"/>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130811</xdr:rowOff>
    </xdr:from>
    <xdr:to>
      <xdr:col>24</xdr:col>
      <xdr:colOff>31750</xdr:colOff>
      <xdr:row>77</xdr:row>
      <xdr:rowOff>1270</xdr:rowOff>
    </xdr:to>
    <xdr:cxnSp macro="">
      <xdr:nvCxnSpPr>
        <xdr:cNvPr id="434" name="直線コネクタ 433"/>
        <xdr:cNvCxnSpPr/>
      </xdr:nvCxnSpPr>
      <xdr:spPr>
        <a:xfrm flipV="1">
          <a:off x="15671800" y="131610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97807</xdr:rowOff>
    </xdr:from>
    <xdr:ext cx="762000" cy="259045"/>
    <xdr:sp macro="" textlink="">
      <xdr:nvSpPr>
        <xdr:cNvPr id="435"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36" name="フローチャート : 判断 435"/>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134620</xdr:rowOff>
    </xdr:from>
    <xdr:to>
      <xdr:col>22</xdr:col>
      <xdr:colOff>565150</xdr:colOff>
      <xdr:row>77</xdr:row>
      <xdr:rowOff>1270</xdr:rowOff>
    </xdr:to>
    <xdr:cxnSp macro="">
      <xdr:nvCxnSpPr>
        <xdr:cNvPr id="437" name="直線コネクタ 436"/>
        <xdr:cNvCxnSpPr/>
      </xdr:nvCxnSpPr>
      <xdr:spPr>
        <a:xfrm>
          <a:off x="14782800" y="13164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121920</xdr:rowOff>
    </xdr:from>
    <xdr:to>
      <xdr:col>22</xdr:col>
      <xdr:colOff>615950</xdr:colOff>
      <xdr:row>78</xdr:row>
      <xdr:rowOff>52070</xdr:rowOff>
    </xdr:to>
    <xdr:sp macro="" textlink="">
      <xdr:nvSpPr>
        <xdr:cNvPr id="438" name="フローチャート : 判断 437"/>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36847</xdr:rowOff>
    </xdr:from>
    <xdr:ext cx="736600" cy="259045"/>
    <xdr:sp macro="" textlink="">
      <xdr:nvSpPr>
        <xdr:cNvPr id="439" name="テキスト ボックス 438"/>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134620</xdr:rowOff>
    </xdr:from>
    <xdr:to>
      <xdr:col>21</xdr:col>
      <xdr:colOff>361950</xdr:colOff>
      <xdr:row>76</xdr:row>
      <xdr:rowOff>138430</xdr:rowOff>
    </xdr:to>
    <xdr:cxnSp macro="">
      <xdr:nvCxnSpPr>
        <xdr:cNvPr id="440" name="直線コネクタ 439"/>
        <xdr:cNvCxnSpPr/>
      </xdr:nvCxnSpPr>
      <xdr:spPr>
        <a:xfrm flipV="1">
          <a:off x="13893800" y="13164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41" name="フローチャート : 判断 440"/>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42" name="テキスト ボックス 441"/>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134620</xdr:rowOff>
    </xdr:from>
    <xdr:to>
      <xdr:col>20</xdr:col>
      <xdr:colOff>158750</xdr:colOff>
      <xdr:row>76</xdr:row>
      <xdr:rowOff>138430</xdr:rowOff>
    </xdr:to>
    <xdr:cxnSp macro="">
      <xdr:nvCxnSpPr>
        <xdr:cNvPr id="443" name="直線コネクタ 442"/>
        <xdr:cNvCxnSpPr/>
      </xdr:nvCxnSpPr>
      <xdr:spPr>
        <a:xfrm>
          <a:off x="13004800" y="13164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102870</xdr:rowOff>
    </xdr:from>
    <xdr:to>
      <xdr:col>20</xdr:col>
      <xdr:colOff>209550</xdr:colOff>
      <xdr:row>78</xdr:row>
      <xdr:rowOff>33020</xdr:rowOff>
    </xdr:to>
    <xdr:sp macro="" textlink="">
      <xdr:nvSpPr>
        <xdr:cNvPr id="444" name="フローチャート : 判断 443"/>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17797</xdr:rowOff>
    </xdr:from>
    <xdr:ext cx="762000" cy="259045"/>
    <xdr:sp macro="" textlink="">
      <xdr:nvSpPr>
        <xdr:cNvPr id="445" name="テキスト ボックス 444"/>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46" name="フローチャート : 判断 445"/>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158766</xdr:rowOff>
    </xdr:from>
    <xdr:ext cx="762000" cy="259045"/>
    <xdr:sp macro="" textlink="">
      <xdr:nvSpPr>
        <xdr:cNvPr id="447" name="テキスト ボックス 446"/>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80011</xdr:rowOff>
    </xdr:from>
    <xdr:to>
      <xdr:col>24</xdr:col>
      <xdr:colOff>82550</xdr:colOff>
      <xdr:row>77</xdr:row>
      <xdr:rowOff>10161</xdr:rowOff>
    </xdr:to>
    <xdr:sp macro="" textlink="">
      <xdr:nvSpPr>
        <xdr:cNvPr id="453" name="円/楕円 452"/>
        <xdr:cNvSpPr/>
      </xdr:nvSpPr>
      <xdr:spPr>
        <a:xfrm>
          <a:off x="164592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96538</xdr:rowOff>
    </xdr:from>
    <xdr:ext cx="762000" cy="259045"/>
    <xdr:sp macro="" textlink="">
      <xdr:nvSpPr>
        <xdr:cNvPr id="454" name="公債費以外該当値テキスト"/>
        <xdr:cNvSpPr txBox="1"/>
      </xdr:nvSpPr>
      <xdr:spPr>
        <a:xfrm>
          <a:off x="165989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121920</xdr:rowOff>
    </xdr:from>
    <xdr:to>
      <xdr:col>22</xdr:col>
      <xdr:colOff>615950</xdr:colOff>
      <xdr:row>77</xdr:row>
      <xdr:rowOff>52070</xdr:rowOff>
    </xdr:to>
    <xdr:sp macro="" textlink="">
      <xdr:nvSpPr>
        <xdr:cNvPr id="455" name="円/楕円 454"/>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62247</xdr:rowOff>
    </xdr:from>
    <xdr:ext cx="736600" cy="259045"/>
    <xdr:sp macro="" textlink="">
      <xdr:nvSpPr>
        <xdr:cNvPr id="456" name="テキスト ボックス 455"/>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83820</xdr:rowOff>
    </xdr:from>
    <xdr:to>
      <xdr:col>21</xdr:col>
      <xdr:colOff>412750</xdr:colOff>
      <xdr:row>77</xdr:row>
      <xdr:rowOff>13970</xdr:rowOff>
    </xdr:to>
    <xdr:sp macro="" textlink="">
      <xdr:nvSpPr>
        <xdr:cNvPr id="457" name="円/楕円 456"/>
        <xdr:cNvSpPr/>
      </xdr:nvSpPr>
      <xdr:spPr>
        <a:xfrm>
          <a:off x="14732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24147</xdr:rowOff>
    </xdr:from>
    <xdr:ext cx="762000" cy="259045"/>
    <xdr:sp macro="" textlink="">
      <xdr:nvSpPr>
        <xdr:cNvPr id="458" name="テキスト ボックス 457"/>
        <xdr:cNvSpPr txBox="1"/>
      </xdr:nvSpPr>
      <xdr:spPr>
        <a:xfrm>
          <a:off x="14401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87630</xdr:rowOff>
    </xdr:from>
    <xdr:to>
      <xdr:col>20</xdr:col>
      <xdr:colOff>209550</xdr:colOff>
      <xdr:row>77</xdr:row>
      <xdr:rowOff>17780</xdr:rowOff>
    </xdr:to>
    <xdr:sp macro="" textlink="">
      <xdr:nvSpPr>
        <xdr:cNvPr id="459" name="円/楕円 458"/>
        <xdr:cNvSpPr/>
      </xdr:nvSpPr>
      <xdr:spPr>
        <a:xfrm>
          <a:off x="13843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27957</xdr:rowOff>
    </xdr:from>
    <xdr:ext cx="762000" cy="259045"/>
    <xdr:sp macro="" textlink="">
      <xdr:nvSpPr>
        <xdr:cNvPr id="460" name="テキスト ボックス 459"/>
        <xdr:cNvSpPr txBox="1"/>
      </xdr:nvSpPr>
      <xdr:spPr>
        <a:xfrm>
          <a:off x="13512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83820</xdr:rowOff>
    </xdr:from>
    <xdr:to>
      <xdr:col>19</xdr:col>
      <xdr:colOff>6350</xdr:colOff>
      <xdr:row>77</xdr:row>
      <xdr:rowOff>13970</xdr:rowOff>
    </xdr:to>
    <xdr:sp macro="" textlink="">
      <xdr:nvSpPr>
        <xdr:cNvPr id="461" name="円/楕円 460"/>
        <xdr:cNvSpPr/>
      </xdr:nvSpPr>
      <xdr:spPr>
        <a:xfrm>
          <a:off x="12954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24147</xdr:rowOff>
    </xdr:from>
    <xdr:ext cx="762000" cy="259045"/>
    <xdr:sp macro="" textlink="">
      <xdr:nvSpPr>
        <xdr:cNvPr id="462" name="テキスト ボックス 461"/>
        <xdr:cNvSpPr txBox="1"/>
      </xdr:nvSpPr>
      <xdr:spPr>
        <a:xfrm>
          <a:off x="12623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青森県青森市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25121</xdr:rowOff>
    </xdr:from>
    <xdr:to>
      <xdr:col>4</xdr:col>
      <xdr:colOff>1117600</xdr:colOff>
      <xdr:row>20</xdr:row>
      <xdr:rowOff>29007</xdr:rowOff>
    </xdr:to>
    <xdr:cxnSp macro="">
      <xdr:nvCxnSpPr>
        <xdr:cNvPr id="43" name="直線コネクタ 42"/>
        <xdr:cNvCxnSpPr/>
      </xdr:nvCxnSpPr>
      <xdr:spPr bwMode="auto">
        <a:xfrm flipV="1">
          <a:off x="5651500" y="2130146"/>
          <a:ext cx="0" cy="13754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1084</xdr:rowOff>
    </xdr:from>
    <xdr:ext cx="762000" cy="259045"/>
    <xdr:sp macro="" textlink="">
      <xdr:nvSpPr>
        <xdr:cNvPr id="44" name="人口1人当たり決算額の推移最小値テキスト130"/>
        <xdr:cNvSpPr txBox="1"/>
      </xdr:nvSpPr>
      <xdr:spPr>
        <a:xfrm>
          <a:off x="5740400" y="347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49,435</a:t>
          </a:r>
          <a:endParaRPr kumimoji="1" lang="ja-JP" altLang="en-US" sz="1000" b="1">
            <a:latin typeface="ＭＳ Ｐゴシック"/>
          </a:endParaRPr>
        </a:p>
      </xdr:txBody>
    </xdr:sp>
    <xdr:clientData/>
  </xdr:oneCellAnchor>
  <xdr:twoCellAnchor>
    <xdr:from>
      <xdr:col>4</xdr:col>
      <xdr:colOff>1028700</xdr:colOff>
      <xdr:row>20</xdr:row>
      <xdr:rowOff>29007</xdr:rowOff>
    </xdr:from>
    <xdr:to>
      <xdr:col>5</xdr:col>
      <xdr:colOff>73025</xdr:colOff>
      <xdr:row>20</xdr:row>
      <xdr:rowOff>29007</xdr:rowOff>
    </xdr:to>
    <xdr:cxnSp macro="">
      <xdr:nvCxnSpPr>
        <xdr:cNvPr id="45" name="直線コネクタ 44"/>
        <xdr:cNvCxnSpPr/>
      </xdr:nvCxnSpPr>
      <xdr:spPr bwMode="auto">
        <a:xfrm>
          <a:off x="5562600" y="3505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111498</xdr:rowOff>
    </xdr:from>
    <xdr:ext cx="762000" cy="259045"/>
    <xdr:sp macro="" textlink="">
      <xdr:nvSpPr>
        <xdr:cNvPr id="46" name="人口1人当たり決算額の推移最大値テキスト130"/>
        <xdr:cNvSpPr txBox="1"/>
      </xdr:nvSpPr>
      <xdr:spPr>
        <a:xfrm>
          <a:off x="5740400" y="187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79,520</a:t>
          </a:r>
          <a:endParaRPr kumimoji="1" lang="ja-JP" altLang="en-US" sz="1000" b="1">
            <a:latin typeface="ＭＳ Ｐゴシック"/>
          </a:endParaRPr>
        </a:p>
      </xdr:txBody>
    </xdr:sp>
    <xdr:clientData/>
  </xdr:oneCellAnchor>
  <xdr:twoCellAnchor>
    <xdr:from>
      <xdr:col>4</xdr:col>
      <xdr:colOff>1028700</xdr:colOff>
      <xdr:row>12</xdr:row>
      <xdr:rowOff>25121</xdr:rowOff>
    </xdr:from>
    <xdr:to>
      <xdr:col>5</xdr:col>
      <xdr:colOff>73025</xdr:colOff>
      <xdr:row>12</xdr:row>
      <xdr:rowOff>25121</xdr:rowOff>
    </xdr:to>
    <xdr:cxnSp macro="">
      <xdr:nvCxnSpPr>
        <xdr:cNvPr id="47" name="直線コネクタ 46"/>
        <xdr:cNvCxnSpPr/>
      </xdr:nvCxnSpPr>
      <xdr:spPr bwMode="auto">
        <a:xfrm>
          <a:off x="5562600" y="2130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108377</xdr:rowOff>
    </xdr:from>
    <xdr:to>
      <xdr:col>4</xdr:col>
      <xdr:colOff>1117600</xdr:colOff>
      <xdr:row>18</xdr:row>
      <xdr:rowOff>122138</xdr:rowOff>
    </xdr:to>
    <xdr:cxnSp macro="">
      <xdr:nvCxnSpPr>
        <xdr:cNvPr id="48" name="直線コネクタ 47"/>
        <xdr:cNvCxnSpPr/>
      </xdr:nvCxnSpPr>
      <xdr:spPr bwMode="auto">
        <a:xfrm flipV="1">
          <a:off x="5003800" y="3242102"/>
          <a:ext cx="647700" cy="13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162526</xdr:rowOff>
    </xdr:from>
    <xdr:ext cx="762000" cy="259045"/>
    <xdr:sp macro="" textlink="">
      <xdr:nvSpPr>
        <xdr:cNvPr id="49" name="人口1人当たり決算額の推移平均値テキスト130"/>
        <xdr:cNvSpPr txBox="1"/>
      </xdr:nvSpPr>
      <xdr:spPr>
        <a:xfrm>
          <a:off x="5740400" y="278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145999</xdr:rowOff>
    </xdr:from>
    <xdr:to>
      <xdr:col>5</xdr:col>
      <xdr:colOff>34925</xdr:colOff>
      <xdr:row>17</xdr:row>
      <xdr:rowOff>76149</xdr:rowOff>
    </xdr:to>
    <xdr:sp macro="" textlink="">
      <xdr:nvSpPr>
        <xdr:cNvPr id="50" name="フローチャート : 判断 49"/>
        <xdr:cNvSpPr/>
      </xdr:nvSpPr>
      <xdr:spPr bwMode="auto">
        <a:xfrm>
          <a:off x="56007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122138</xdr:rowOff>
    </xdr:from>
    <xdr:to>
      <xdr:col>4</xdr:col>
      <xdr:colOff>469900</xdr:colOff>
      <xdr:row>18</xdr:row>
      <xdr:rowOff>164338</xdr:rowOff>
    </xdr:to>
    <xdr:cxnSp macro="">
      <xdr:nvCxnSpPr>
        <xdr:cNvPr id="51" name="直線コネクタ 50"/>
        <xdr:cNvCxnSpPr/>
      </xdr:nvCxnSpPr>
      <xdr:spPr bwMode="auto">
        <a:xfrm flipV="1">
          <a:off x="4305300" y="3255863"/>
          <a:ext cx="698500" cy="42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162916</xdr:rowOff>
    </xdr:from>
    <xdr:to>
      <xdr:col>4</xdr:col>
      <xdr:colOff>520700</xdr:colOff>
      <xdr:row>17</xdr:row>
      <xdr:rowOff>93066</xdr:rowOff>
    </xdr:to>
    <xdr:sp macro="" textlink="">
      <xdr:nvSpPr>
        <xdr:cNvPr id="52" name="フローチャート : 判断 51"/>
        <xdr:cNvSpPr/>
      </xdr:nvSpPr>
      <xdr:spPr bwMode="auto">
        <a:xfrm>
          <a:off x="4953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103243</xdr:rowOff>
    </xdr:from>
    <xdr:ext cx="736600" cy="259045"/>
    <xdr:sp macro="" textlink="">
      <xdr:nvSpPr>
        <xdr:cNvPr id="53" name="テキスト ボックス 52"/>
        <xdr:cNvSpPr txBox="1"/>
      </xdr:nvSpPr>
      <xdr:spPr>
        <a:xfrm>
          <a:off x="4622800" y="272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88946</xdr:rowOff>
    </xdr:from>
    <xdr:to>
      <xdr:col>3</xdr:col>
      <xdr:colOff>904875</xdr:colOff>
      <xdr:row>18</xdr:row>
      <xdr:rowOff>164338</xdr:rowOff>
    </xdr:to>
    <xdr:cxnSp macro="">
      <xdr:nvCxnSpPr>
        <xdr:cNvPr id="54" name="直線コネクタ 53"/>
        <xdr:cNvCxnSpPr/>
      </xdr:nvCxnSpPr>
      <xdr:spPr bwMode="auto">
        <a:xfrm>
          <a:off x="3606800" y="3222671"/>
          <a:ext cx="698500" cy="75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70881</xdr:rowOff>
    </xdr:from>
    <xdr:to>
      <xdr:col>3</xdr:col>
      <xdr:colOff>955675</xdr:colOff>
      <xdr:row>18</xdr:row>
      <xdr:rowOff>1031</xdr:rowOff>
    </xdr:to>
    <xdr:sp macro="" textlink="">
      <xdr:nvSpPr>
        <xdr:cNvPr id="55" name="フローチャート : 判断 54"/>
        <xdr:cNvSpPr/>
      </xdr:nvSpPr>
      <xdr:spPr bwMode="auto">
        <a:xfrm>
          <a:off x="4254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11208</xdr:rowOff>
    </xdr:from>
    <xdr:ext cx="762000" cy="259045"/>
    <xdr:sp macro="" textlink="">
      <xdr:nvSpPr>
        <xdr:cNvPr id="56" name="テキスト ボックス 55"/>
        <xdr:cNvSpPr txBox="1"/>
      </xdr:nvSpPr>
      <xdr:spPr>
        <a:xfrm>
          <a:off x="39243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48118</xdr:rowOff>
    </xdr:from>
    <xdr:to>
      <xdr:col>3</xdr:col>
      <xdr:colOff>206375</xdr:colOff>
      <xdr:row>18</xdr:row>
      <xdr:rowOff>88946</xdr:rowOff>
    </xdr:to>
    <xdr:cxnSp macro="">
      <xdr:nvCxnSpPr>
        <xdr:cNvPr id="57" name="直線コネクタ 56"/>
        <xdr:cNvCxnSpPr/>
      </xdr:nvCxnSpPr>
      <xdr:spPr bwMode="auto">
        <a:xfrm>
          <a:off x="2908300" y="3181843"/>
          <a:ext cx="698500" cy="40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156149</xdr:rowOff>
    </xdr:from>
    <xdr:to>
      <xdr:col>3</xdr:col>
      <xdr:colOff>257175</xdr:colOff>
      <xdr:row>17</xdr:row>
      <xdr:rowOff>86299</xdr:rowOff>
    </xdr:to>
    <xdr:sp macro="" textlink="">
      <xdr:nvSpPr>
        <xdr:cNvPr id="58" name="フローチャート : 判断 57"/>
        <xdr:cNvSpPr/>
      </xdr:nvSpPr>
      <xdr:spPr bwMode="auto">
        <a:xfrm>
          <a:off x="35560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96476</xdr:rowOff>
    </xdr:from>
    <xdr:ext cx="762000" cy="259045"/>
    <xdr:sp macro="" textlink="">
      <xdr:nvSpPr>
        <xdr:cNvPr id="59" name="テキスト ボックス 58"/>
        <xdr:cNvSpPr txBox="1"/>
      </xdr:nvSpPr>
      <xdr:spPr>
        <a:xfrm>
          <a:off x="32258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62423</xdr:rowOff>
    </xdr:from>
    <xdr:to>
      <xdr:col>2</xdr:col>
      <xdr:colOff>692150</xdr:colOff>
      <xdr:row>16</xdr:row>
      <xdr:rowOff>164023</xdr:rowOff>
    </xdr:to>
    <xdr:sp macro="" textlink="">
      <xdr:nvSpPr>
        <xdr:cNvPr id="60" name="フローチャート : 判断 59"/>
        <xdr:cNvSpPr/>
      </xdr:nvSpPr>
      <xdr:spPr bwMode="auto">
        <a:xfrm>
          <a:off x="28575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2750</xdr:rowOff>
    </xdr:from>
    <xdr:ext cx="762000" cy="259045"/>
    <xdr:sp macro="" textlink="">
      <xdr:nvSpPr>
        <xdr:cNvPr id="61" name="テキスト ボックス 60"/>
        <xdr:cNvSpPr txBox="1"/>
      </xdr:nvSpPr>
      <xdr:spPr>
        <a:xfrm>
          <a:off x="2527300" y="262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57577</xdr:rowOff>
    </xdr:from>
    <xdr:to>
      <xdr:col>5</xdr:col>
      <xdr:colOff>34925</xdr:colOff>
      <xdr:row>18</xdr:row>
      <xdr:rowOff>159177</xdr:rowOff>
    </xdr:to>
    <xdr:sp macro="" textlink="">
      <xdr:nvSpPr>
        <xdr:cNvPr id="67" name="円/楕円 66"/>
        <xdr:cNvSpPr/>
      </xdr:nvSpPr>
      <xdr:spPr bwMode="auto">
        <a:xfrm>
          <a:off x="5600700" y="3191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29654</xdr:rowOff>
    </xdr:from>
    <xdr:ext cx="762000" cy="259045"/>
    <xdr:sp macro="" textlink="">
      <xdr:nvSpPr>
        <xdr:cNvPr id="68" name="人口1人当たり決算額の推移該当値テキスト130"/>
        <xdr:cNvSpPr txBox="1"/>
      </xdr:nvSpPr>
      <xdr:spPr>
        <a:xfrm>
          <a:off x="5740400" y="31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55,199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71338</xdr:rowOff>
    </xdr:from>
    <xdr:to>
      <xdr:col>4</xdr:col>
      <xdr:colOff>520700</xdr:colOff>
      <xdr:row>19</xdr:row>
      <xdr:rowOff>1488</xdr:rowOff>
    </xdr:to>
    <xdr:sp macro="" textlink="">
      <xdr:nvSpPr>
        <xdr:cNvPr id="69" name="円/楕円 68"/>
        <xdr:cNvSpPr/>
      </xdr:nvSpPr>
      <xdr:spPr bwMode="auto">
        <a:xfrm>
          <a:off x="4953000" y="3205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157715</xdr:rowOff>
    </xdr:from>
    <xdr:ext cx="736600" cy="259045"/>
    <xdr:sp macro="" textlink="">
      <xdr:nvSpPr>
        <xdr:cNvPr id="70" name="テキスト ボックス 69"/>
        <xdr:cNvSpPr txBox="1"/>
      </xdr:nvSpPr>
      <xdr:spPr>
        <a:xfrm>
          <a:off x="4622800" y="3291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54,898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113538</xdr:rowOff>
    </xdr:from>
    <xdr:to>
      <xdr:col>3</xdr:col>
      <xdr:colOff>955675</xdr:colOff>
      <xdr:row>19</xdr:row>
      <xdr:rowOff>43688</xdr:rowOff>
    </xdr:to>
    <xdr:sp macro="" textlink="">
      <xdr:nvSpPr>
        <xdr:cNvPr id="71" name="円/楕円 70"/>
        <xdr:cNvSpPr/>
      </xdr:nvSpPr>
      <xdr:spPr bwMode="auto">
        <a:xfrm>
          <a:off x="4254500" y="3247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28465</xdr:rowOff>
    </xdr:from>
    <xdr:ext cx="762000" cy="259045"/>
    <xdr:sp macro="" textlink="">
      <xdr:nvSpPr>
        <xdr:cNvPr id="72" name="テキスト ボックス 71"/>
        <xdr:cNvSpPr txBox="1"/>
      </xdr:nvSpPr>
      <xdr:spPr>
        <a:xfrm>
          <a:off x="3924300" y="333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53,975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38146</xdr:rowOff>
    </xdr:from>
    <xdr:to>
      <xdr:col>3</xdr:col>
      <xdr:colOff>257175</xdr:colOff>
      <xdr:row>18</xdr:row>
      <xdr:rowOff>139746</xdr:rowOff>
    </xdr:to>
    <xdr:sp macro="" textlink="">
      <xdr:nvSpPr>
        <xdr:cNvPr id="73" name="円/楕円 72"/>
        <xdr:cNvSpPr/>
      </xdr:nvSpPr>
      <xdr:spPr bwMode="auto">
        <a:xfrm>
          <a:off x="3556000" y="3171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124523</xdr:rowOff>
    </xdr:from>
    <xdr:ext cx="762000" cy="259045"/>
    <xdr:sp macro="" textlink="">
      <xdr:nvSpPr>
        <xdr:cNvPr id="74" name="テキスト ボックス 73"/>
        <xdr:cNvSpPr txBox="1"/>
      </xdr:nvSpPr>
      <xdr:spPr>
        <a:xfrm>
          <a:off x="3225800" y="325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55,624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168768</xdr:rowOff>
    </xdr:from>
    <xdr:to>
      <xdr:col>2</xdr:col>
      <xdr:colOff>692150</xdr:colOff>
      <xdr:row>18</xdr:row>
      <xdr:rowOff>98918</xdr:rowOff>
    </xdr:to>
    <xdr:sp macro="" textlink="">
      <xdr:nvSpPr>
        <xdr:cNvPr id="75" name="円/楕円 74"/>
        <xdr:cNvSpPr/>
      </xdr:nvSpPr>
      <xdr:spPr bwMode="auto">
        <a:xfrm>
          <a:off x="2857500" y="3131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83695</xdr:rowOff>
    </xdr:from>
    <xdr:ext cx="762000" cy="259045"/>
    <xdr:sp macro="" textlink="">
      <xdr:nvSpPr>
        <xdr:cNvPr id="76" name="テキスト ボックス 75"/>
        <xdr:cNvSpPr txBox="1"/>
      </xdr:nvSpPr>
      <xdr:spPr>
        <a:xfrm>
          <a:off x="2527300" y="321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208747</xdr:rowOff>
    </xdr:from>
    <xdr:to>
      <xdr:col>4</xdr:col>
      <xdr:colOff>1117600</xdr:colOff>
      <xdr:row>38</xdr:row>
      <xdr:rowOff>101443</xdr:rowOff>
    </xdr:to>
    <xdr:cxnSp macro="">
      <xdr:nvCxnSpPr>
        <xdr:cNvPr id="103" name="直線コネクタ 102"/>
        <xdr:cNvCxnSpPr/>
      </xdr:nvCxnSpPr>
      <xdr:spPr bwMode="auto">
        <a:xfrm flipV="1">
          <a:off x="5651500" y="6133297"/>
          <a:ext cx="0" cy="1435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73520</xdr:rowOff>
    </xdr:from>
    <xdr:ext cx="762000" cy="259045"/>
    <xdr:sp macro="" textlink="">
      <xdr:nvSpPr>
        <xdr:cNvPr id="104" name="人口1人当たり決算額の推移最小値テキスト445"/>
        <xdr:cNvSpPr txBox="1"/>
      </xdr:nvSpPr>
      <xdr:spPr>
        <a:xfrm>
          <a:off x="5740400" y="7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-1,941</a:t>
          </a:r>
          <a:endParaRPr kumimoji="1" lang="ja-JP" altLang="en-US" sz="1000" b="1">
            <a:latin typeface="ＭＳ Ｐゴシック"/>
          </a:endParaRPr>
        </a:p>
      </xdr:txBody>
    </xdr:sp>
    <xdr:clientData/>
  </xdr:oneCellAnchor>
  <xdr:twoCellAnchor>
    <xdr:from>
      <xdr:col>4</xdr:col>
      <xdr:colOff>1028700</xdr:colOff>
      <xdr:row>38</xdr:row>
      <xdr:rowOff>101443</xdr:rowOff>
    </xdr:from>
    <xdr:to>
      <xdr:col>5</xdr:col>
      <xdr:colOff>73025</xdr:colOff>
      <xdr:row>38</xdr:row>
      <xdr:rowOff>101443</xdr:rowOff>
    </xdr:to>
    <xdr:cxnSp macro="">
      <xdr:nvCxnSpPr>
        <xdr:cNvPr id="105" name="直線コネクタ 104"/>
        <xdr:cNvCxnSpPr/>
      </xdr:nvCxnSpPr>
      <xdr:spPr bwMode="auto">
        <a:xfrm>
          <a:off x="5562600" y="75690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123674</xdr:rowOff>
    </xdr:from>
    <xdr:ext cx="762000" cy="259045"/>
    <xdr:sp macro="" textlink="">
      <xdr:nvSpPr>
        <xdr:cNvPr id="106" name="人口1人当たり決算額の推移最大値テキスト445"/>
        <xdr:cNvSpPr txBox="1"/>
      </xdr:nvSpPr>
      <xdr:spPr>
        <a:xfrm>
          <a:off x="5740400" y="58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29,462</a:t>
          </a:r>
          <a:endParaRPr kumimoji="1" lang="ja-JP" altLang="en-US" sz="1000" b="1">
            <a:latin typeface="ＭＳ Ｐゴシック"/>
          </a:endParaRPr>
        </a:p>
      </xdr:txBody>
    </xdr:sp>
    <xdr:clientData/>
  </xdr:oneCellAnchor>
  <xdr:twoCellAnchor>
    <xdr:from>
      <xdr:col>4</xdr:col>
      <xdr:colOff>1028700</xdr:colOff>
      <xdr:row>33</xdr:row>
      <xdr:rowOff>208747</xdr:rowOff>
    </xdr:from>
    <xdr:to>
      <xdr:col>5</xdr:col>
      <xdr:colOff>73025</xdr:colOff>
      <xdr:row>33</xdr:row>
      <xdr:rowOff>208747</xdr:rowOff>
    </xdr:to>
    <xdr:cxnSp macro="">
      <xdr:nvCxnSpPr>
        <xdr:cNvPr id="107" name="直線コネクタ 106"/>
        <xdr:cNvCxnSpPr/>
      </xdr:nvCxnSpPr>
      <xdr:spPr bwMode="auto">
        <a:xfrm>
          <a:off x="5562600" y="613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208747</xdr:rowOff>
    </xdr:from>
    <xdr:to>
      <xdr:col>4</xdr:col>
      <xdr:colOff>1117600</xdr:colOff>
      <xdr:row>33</xdr:row>
      <xdr:rowOff>328397</xdr:rowOff>
    </xdr:to>
    <xdr:cxnSp macro="">
      <xdr:nvCxnSpPr>
        <xdr:cNvPr id="108" name="直線コネクタ 107"/>
        <xdr:cNvCxnSpPr/>
      </xdr:nvCxnSpPr>
      <xdr:spPr bwMode="auto">
        <a:xfrm flipV="1">
          <a:off x="5003800" y="6133297"/>
          <a:ext cx="647700" cy="119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243867</xdr:rowOff>
    </xdr:from>
    <xdr:ext cx="762000" cy="259045"/>
    <xdr:sp macro="" textlink="">
      <xdr:nvSpPr>
        <xdr:cNvPr id="109" name="人口1人当たり決算額の推移平均値テキスト445"/>
        <xdr:cNvSpPr txBox="1"/>
      </xdr:nvSpPr>
      <xdr:spPr>
        <a:xfrm>
          <a:off x="5740400" y="6854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271790</xdr:rowOff>
    </xdr:from>
    <xdr:to>
      <xdr:col>5</xdr:col>
      <xdr:colOff>34925</xdr:colOff>
      <xdr:row>36</xdr:row>
      <xdr:rowOff>30490</xdr:rowOff>
    </xdr:to>
    <xdr:sp macro="" textlink="">
      <xdr:nvSpPr>
        <xdr:cNvPr id="110" name="フローチャート : 判断 109"/>
        <xdr:cNvSpPr/>
      </xdr:nvSpPr>
      <xdr:spPr bwMode="auto">
        <a:xfrm>
          <a:off x="56007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302153</xdr:rowOff>
    </xdr:from>
    <xdr:to>
      <xdr:col>4</xdr:col>
      <xdr:colOff>469900</xdr:colOff>
      <xdr:row>33</xdr:row>
      <xdr:rowOff>328397</xdr:rowOff>
    </xdr:to>
    <xdr:cxnSp macro="">
      <xdr:nvCxnSpPr>
        <xdr:cNvPr id="111" name="直線コネクタ 110"/>
        <xdr:cNvCxnSpPr/>
      </xdr:nvCxnSpPr>
      <xdr:spPr bwMode="auto">
        <a:xfrm>
          <a:off x="4305300" y="6226703"/>
          <a:ext cx="698500" cy="26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267401</xdr:rowOff>
    </xdr:from>
    <xdr:to>
      <xdr:col>4</xdr:col>
      <xdr:colOff>520700</xdr:colOff>
      <xdr:row>36</xdr:row>
      <xdr:rowOff>26101</xdr:rowOff>
    </xdr:to>
    <xdr:sp macro="" textlink="">
      <xdr:nvSpPr>
        <xdr:cNvPr id="112" name="フローチャート : 判断 111"/>
        <xdr:cNvSpPr/>
      </xdr:nvSpPr>
      <xdr:spPr bwMode="auto">
        <a:xfrm>
          <a:off x="49530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10878</xdr:rowOff>
    </xdr:from>
    <xdr:ext cx="736600" cy="259045"/>
    <xdr:sp macro="" textlink="">
      <xdr:nvSpPr>
        <xdr:cNvPr id="113" name="テキスト ボックス 112"/>
        <xdr:cNvSpPr txBox="1"/>
      </xdr:nvSpPr>
      <xdr:spPr>
        <a:xfrm>
          <a:off x="4622800" y="6964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302153</xdr:rowOff>
    </xdr:from>
    <xdr:to>
      <xdr:col>3</xdr:col>
      <xdr:colOff>904875</xdr:colOff>
      <xdr:row>33</xdr:row>
      <xdr:rowOff>314452</xdr:rowOff>
    </xdr:to>
    <xdr:cxnSp macro="">
      <xdr:nvCxnSpPr>
        <xdr:cNvPr id="114" name="直線コネクタ 113"/>
        <xdr:cNvCxnSpPr/>
      </xdr:nvCxnSpPr>
      <xdr:spPr bwMode="auto">
        <a:xfrm flipV="1">
          <a:off x="3606800" y="6226703"/>
          <a:ext cx="698500" cy="12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194066</xdr:rowOff>
    </xdr:from>
    <xdr:to>
      <xdr:col>3</xdr:col>
      <xdr:colOff>955675</xdr:colOff>
      <xdr:row>35</xdr:row>
      <xdr:rowOff>295666</xdr:rowOff>
    </xdr:to>
    <xdr:sp macro="" textlink="">
      <xdr:nvSpPr>
        <xdr:cNvPr id="115" name="フローチャート : 判断 114"/>
        <xdr:cNvSpPr/>
      </xdr:nvSpPr>
      <xdr:spPr bwMode="auto">
        <a:xfrm>
          <a:off x="42545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280443</xdr:rowOff>
    </xdr:from>
    <xdr:ext cx="762000" cy="259045"/>
    <xdr:sp macro="" textlink="">
      <xdr:nvSpPr>
        <xdr:cNvPr id="116" name="テキスト ボックス 115"/>
        <xdr:cNvSpPr txBox="1"/>
      </xdr:nvSpPr>
      <xdr:spPr>
        <a:xfrm>
          <a:off x="3924300" y="689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314452</xdr:rowOff>
    </xdr:from>
    <xdr:to>
      <xdr:col>3</xdr:col>
      <xdr:colOff>206375</xdr:colOff>
      <xdr:row>34</xdr:row>
      <xdr:rowOff>28565</xdr:rowOff>
    </xdr:to>
    <xdr:cxnSp macro="">
      <xdr:nvCxnSpPr>
        <xdr:cNvPr id="117" name="直線コネクタ 116"/>
        <xdr:cNvCxnSpPr/>
      </xdr:nvCxnSpPr>
      <xdr:spPr bwMode="auto">
        <a:xfrm flipV="1">
          <a:off x="2908300" y="6239002"/>
          <a:ext cx="698500" cy="57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159548</xdr:rowOff>
    </xdr:from>
    <xdr:to>
      <xdr:col>3</xdr:col>
      <xdr:colOff>257175</xdr:colOff>
      <xdr:row>35</xdr:row>
      <xdr:rowOff>261148</xdr:rowOff>
    </xdr:to>
    <xdr:sp macro="" textlink="">
      <xdr:nvSpPr>
        <xdr:cNvPr id="118" name="フローチャート : 判断 117"/>
        <xdr:cNvSpPr/>
      </xdr:nvSpPr>
      <xdr:spPr bwMode="auto">
        <a:xfrm>
          <a:off x="3556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245925</xdr:rowOff>
    </xdr:from>
    <xdr:ext cx="762000" cy="259045"/>
    <xdr:sp macro="" textlink="">
      <xdr:nvSpPr>
        <xdr:cNvPr id="119" name="テキスト ボックス 118"/>
        <xdr:cNvSpPr txBox="1"/>
      </xdr:nvSpPr>
      <xdr:spPr>
        <a:xfrm>
          <a:off x="3225800" y="685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75880</xdr:rowOff>
    </xdr:from>
    <xdr:to>
      <xdr:col>2</xdr:col>
      <xdr:colOff>692150</xdr:colOff>
      <xdr:row>35</xdr:row>
      <xdr:rowOff>177480</xdr:rowOff>
    </xdr:to>
    <xdr:sp macro="" textlink="">
      <xdr:nvSpPr>
        <xdr:cNvPr id="120" name="フローチャート : 判断 119"/>
        <xdr:cNvSpPr/>
      </xdr:nvSpPr>
      <xdr:spPr bwMode="auto">
        <a:xfrm>
          <a:off x="2857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162257</xdr:rowOff>
    </xdr:from>
    <xdr:ext cx="762000" cy="259045"/>
    <xdr:sp macro="" textlink="">
      <xdr:nvSpPr>
        <xdr:cNvPr id="121" name="テキスト ボックス 120"/>
        <xdr:cNvSpPr txBox="1"/>
      </xdr:nvSpPr>
      <xdr:spPr>
        <a:xfrm>
          <a:off x="2527300" y="677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33</xdr:row>
      <xdr:rowOff>157947</xdr:rowOff>
    </xdr:from>
    <xdr:to>
      <xdr:col>5</xdr:col>
      <xdr:colOff>34925</xdr:colOff>
      <xdr:row>33</xdr:row>
      <xdr:rowOff>259547</xdr:rowOff>
    </xdr:to>
    <xdr:sp macro="" textlink="">
      <xdr:nvSpPr>
        <xdr:cNvPr id="127" name="円/楕円 126"/>
        <xdr:cNvSpPr/>
      </xdr:nvSpPr>
      <xdr:spPr bwMode="auto">
        <a:xfrm>
          <a:off x="5600700" y="6082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104624</xdr:rowOff>
    </xdr:from>
    <xdr:ext cx="762000" cy="259045"/>
    <xdr:sp macro="" textlink="">
      <xdr:nvSpPr>
        <xdr:cNvPr id="128" name="人口1人当たり決算額の推移該当値テキスト445"/>
        <xdr:cNvSpPr txBox="1"/>
      </xdr:nvSpPr>
      <xdr:spPr>
        <a:xfrm>
          <a:off x="5740400" y="602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29,462</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277597</xdr:rowOff>
    </xdr:from>
    <xdr:to>
      <xdr:col>4</xdr:col>
      <xdr:colOff>520700</xdr:colOff>
      <xdr:row>34</xdr:row>
      <xdr:rowOff>36297</xdr:rowOff>
    </xdr:to>
    <xdr:sp macro="" textlink="">
      <xdr:nvSpPr>
        <xdr:cNvPr id="129" name="円/楕円 128"/>
        <xdr:cNvSpPr/>
      </xdr:nvSpPr>
      <xdr:spPr bwMode="auto">
        <a:xfrm>
          <a:off x="4953000" y="6202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46474</xdr:rowOff>
    </xdr:from>
    <xdr:ext cx="736600" cy="259045"/>
    <xdr:sp macro="" textlink="">
      <xdr:nvSpPr>
        <xdr:cNvPr id="130" name="テキスト ボックス 129"/>
        <xdr:cNvSpPr txBox="1"/>
      </xdr:nvSpPr>
      <xdr:spPr>
        <a:xfrm>
          <a:off x="4622800" y="5971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26,845</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251353</xdr:rowOff>
    </xdr:from>
    <xdr:to>
      <xdr:col>3</xdr:col>
      <xdr:colOff>955675</xdr:colOff>
      <xdr:row>34</xdr:row>
      <xdr:rowOff>10053</xdr:rowOff>
    </xdr:to>
    <xdr:sp macro="" textlink="">
      <xdr:nvSpPr>
        <xdr:cNvPr id="131" name="円/楕円 130"/>
        <xdr:cNvSpPr/>
      </xdr:nvSpPr>
      <xdr:spPr bwMode="auto">
        <a:xfrm>
          <a:off x="4254500" y="6175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20230</xdr:rowOff>
    </xdr:from>
    <xdr:ext cx="762000" cy="259045"/>
    <xdr:sp macro="" textlink="">
      <xdr:nvSpPr>
        <xdr:cNvPr id="132" name="テキスト ボックス 131"/>
        <xdr:cNvSpPr txBox="1"/>
      </xdr:nvSpPr>
      <xdr:spPr>
        <a:xfrm>
          <a:off x="3924300" y="594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27,419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263652</xdr:rowOff>
    </xdr:from>
    <xdr:to>
      <xdr:col>3</xdr:col>
      <xdr:colOff>257175</xdr:colOff>
      <xdr:row>34</xdr:row>
      <xdr:rowOff>22352</xdr:rowOff>
    </xdr:to>
    <xdr:sp macro="" textlink="">
      <xdr:nvSpPr>
        <xdr:cNvPr id="133" name="円/楕円 132"/>
        <xdr:cNvSpPr/>
      </xdr:nvSpPr>
      <xdr:spPr bwMode="auto">
        <a:xfrm>
          <a:off x="3556000" y="6188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32529</xdr:rowOff>
    </xdr:from>
    <xdr:ext cx="762000" cy="259045"/>
    <xdr:sp macro="" textlink="">
      <xdr:nvSpPr>
        <xdr:cNvPr id="134" name="テキスト ボックス 133"/>
        <xdr:cNvSpPr txBox="1"/>
      </xdr:nvSpPr>
      <xdr:spPr>
        <a:xfrm>
          <a:off x="3225800" y="59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27,150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320665</xdr:rowOff>
    </xdr:from>
    <xdr:to>
      <xdr:col>2</xdr:col>
      <xdr:colOff>692150</xdr:colOff>
      <xdr:row>34</xdr:row>
      <xdr:rowOff>79365</xdr:rowOff>
    </xdr:to>
    <xdr:sp macro="" textlink="">
      <xdr:nvSpPr>
        <xdr:cNvPr id="135" name="円/楕円 134"/>
        <xdr:cNvSpPr/>
      </xdr:nvSpPr>
      <xdr:spPr bwMode="auto">
        <a:xfrm>
          <a:off x="2857500" y="6245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89542</xdr:rowOff>
    </xdr:from>
    <xdr:ext cx="762000" cy="259045"/>
    <xdr:sp macro="" textlink="">
      <xdr:nvSpPr>
        <xdr:cNvPr id="136" name="テキスト ボックス 135"/>
        <xdr:cNvSpPr txBox="1"/>
      </xdr:nvSpPr>
      <xdr:spPr>
        <a:xfrm>
          <a:off x="2527300" y="601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青森県青森市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293,066
292,194
824.61
119,782,627
116,677,099
2,597,523
68,829,891
158,848,913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119.3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105105</xdr:rowOff>
    </xdr:from>
    <xdr:to>
      <xdr:col>6</xdr:col>
      <xdr:colOff>510540</xdr:colOff>
      <xdr:row>39</xdr:row>
      <xdr:rowOff>9207</xdr:rowOff>
    </xdr:to>
    <xdr:cxnSp macro="">
      <xdr:nvCxnSpPr>
        <xdr:cNvPr id="56" name="直線コネクタ 55"/>
        <xdr:cNvCxnSpPr/>
      </xdr:nvCxnSpPr>
      <xdr:spPr>
        <a:xfrm flipV="1">
          <a:off x="4633595" y="5248605"/>
          <a:ext cx="1270" cy="1447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13034</xdr:rowOff>
    </xdr:from>
    <xdr:ext cx="534377" cy="259045"/>
    <xdr:sp macro="" textlink="">
      <xdr:nvSpPr>
        <xdr:cNvPr id="57" name="人件費最小値テキスト"/>
        <xdr:cNvSpPr txBox="1"/>
      </xdr:nvSpPr>
      <xdr:spPr>
        <a:xfrm>
          <a:off x="4686300" y="66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40,925</a:t>
          </a:r>
          <a:endParaRPr kumimoji="1" lang="ja-JP" altLang="en-US" sz="1000" b="1">
            <a:latin typeface="ＭＳ Ｐゴシック"/>
          </a:endParaRPr>
        </a:p>
      </xdr:txBody>
    </xdr:sp>
    <xdr:clientData/>
  </xdr:oneCellAnchor>
  <xdr:twoCellAnchor>
    <xdr:from>
      <xdr:col>6</xdr:col>
      <xdr:colOff>422275</xdr:colOff>
      <xdr:row>39</xdr:row>
      <xdr:rowOff>9207</xdr:rowOff>
    </xdr:from>
    <xdr:to>
      <xdr:col>6</xdr:col>
      <xdr:colOff>600075</xdr:colOff>
      <xdr:row>39</xdr:row>
      <xdr:rowOff>9207</xdr:rowOff>
    </xdr:to>
    <xdr:cxnSp macro="">
      <xdr:nvCxnSpPr>
        <xdr:cNvPr id="58" name="直線コネクタ 57"/>
        <xdr:cNvCxnSpPr/>
      </xdr:nvCxnSpPr>
      <xdr:spPr>
        <a:xfrm>
          <a:off x="4546600" y="669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51782</xdr:rowOff>
    </xdr:from>
    <xdr:ext cx="534377" cy="259045"/>
    <xdr:sp macro="" textlink="">
      <xdr:nvSpPr>
        <xdr:cNvPr id="59" name="人件費最大値テキスト"/>
        <xdr:cNvSpPr txBox="1"/>
      </xdr:nvSpPr>
      <xdr:spPr>
        <a:xfrm>
          <a:off x="4686300" y="502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78,908</a:t>
          </a:r>
          <a:endParaRPr kumimoji="1" lang="ja-JP" altLang="en-US" sz="1000" b="1">
            <a:latin typeface="ＭＳ Ｐゴシック"/>
          </a:endParaRPr>
        </a:p>
      </xdr:txBody>
    </xdr:sp>
    <xdr:clientData/>
  </xdr:oneCellAnchor>
  <xdr:twoCellAnchor>
    <xdr:from>
      <xdr:col>6</xdr:col>
      <xdr:colOff>422275</xdr:colOff>
      <xdr:row>30</xdr:row>
      <xdr:rowOff>105105</xdr:rowOff>
    </xdr:from>
    <xdr:to>
      <xdr:col>6</xdr:col>
      <xdr:colOff>600075</xdr:colOff>
      <xdr:row>30</xdr:row>
      <xdr:rowOff>105105</xdr:rowOff>
    </xdr:to>
    <xdr:cxnSp macro="">
      <xdr:nvCxnSpPr>
        <xdr:cNvPr id="60" name="直線コネクタ 59"/>
        <xdr:cNvCxnSpPr/>
      </xdr:nvCxnSpPr>
      <xdr:spPr>
        <a:xfrm>
          <a:off x="4546600" y="524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93332</xdr:rowOff>
    </xdr:from>
    <xdr:to>
      <xdr:col>6</xdr:col>
      <xdr:colOff>511175</xdr:colOff>
      <xdr:row>39</xdr:row>
      <xdr:rowOff>9207</xdr:rowOff>
    </xdr:to>
    <xdr:cxnSp macro="">
      <xdr:nvCxnSpPr>
        <xdr:cNvPr id="61" name="直線コネクタ 60"/>
        <xdr:cNvCxnSpPr/>
      </xdr:nvCxnSpPr>
      <xdr:spPr>
        <a:xfrm>
          <a:off x="3797300" y="6608432"/>
          <a:ext cx="8382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18661</xdr:rowOff>
    </xdr:from>
    <xdr:ext cx="534377" cy="259045"/>
    <xdr:sp macro="" textlink="">
      <xdr:nvSpPr>
        <xdr:cNvPr id="62" name="人件費平均値テキスト"/>
        <xdr:cNvSpPr txBox="1"/>
      </xdr:nvSpPr>
      <xdr:spPr>
        <a:xfrm>
          <a:off x="4686300" y="584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167234</xdr:rowOff>
    </xdr:from>
    <xdr:to>
      <xdr:col>6</xdr:col>
      <xdr:colOff>561975</xdr:colOff>
      <xdr:row>35</xdr:row>
      <xdr:rowOff>97384</xdr:rowOff>
    </xdr:to>
    <xdr:sp macro="" textlink="">
      <xdr:nvSpPr>
        <xdr:cNvPr id="63" name="フローチャート : 判断 62"/>
        <xdr:cNvSpPr/>
      </xdr:nvSpPr>
      <xdr:spPr>
        <a:xfrm>
          <a:off x="45847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93332</xdr:rowOff>
    </xdr:from>
    <xdr:to>
      <xdr:col>5</xdr:col>
      <xdr:colOff>358775</xdr:colOff>
      <xdr:row>38</xdr:row>
      <xdr:rowOff>162903</xdr:rowOff>
    </xdr:to>
    <xdr:cxnSp macro="">
      <xdr:nvCxnSpPr>
        <xdr:cNvPr id="64" name="直線コネクタ 63"/>
        <xdr:cNvCxnSpPr/>
      </xdr:nvCxnSpPr>
      <xdr:spPr>
        <a:xfrm flipV="1">
          <a:off x="2908300" y="6608432"/>
          <a:ext cx="889000" cy="6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5613</xdr:rowOff>
    </xdr:from>
    <xdr:to>
      <xdr:col>5</xdr:col>
      <xdr:colOff>409575</xdr:colOff>
      <xdr:row>35</xdr:row>
      <xdr:rowOff>107213</xdr:rowOff>
    </xdr:to>
    <xdr:sp macro="" textlink="">
      <xdr:nvSpPr>
        <xdr:cNvPr id="65" name="フローチャート : 判断 64"/>
        <xdr:cNvSpPr/>
      </xdr:nvSpPr>
      <xdr:spPr>
        <a:xfrm>
          <a:off x="3746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123740</xdr:rowOff>
    </xdr:from>
    <xdr:ext cx="534377" cy="259045"/>
    <xdr:sp macro="" textlink="">
      <xdr:nvSpPr>
        <xdr:cNvPr id="66" name="テキスト ボックス 65"/>
        <xdr:cNvSpPr txBox="1"/>
      </xdr:nvSpPr>
      <xdr:spPr>
        <a:xfrm>
          <a:off x="3530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79387</xdr:rowOff>
    </xdr:from>
    <xdr:to>
      <xdr:col>4</xdr:col>
      <xdr:colOff>155575</xdr:colOff>
      <xdr:row>38</xdr:row>
      <xdr:rowOff>162903</xdr:rowOff>
    </xdr:to>
    <xdr:cxnSp macro="">
      <xdr:nvCxnSpPr>
        <xdr:cNvPr id="67" name="直線コネクタ 66"/>
        <xdr:cNvCxnSpPr/>
      </xdr:nvCxnSpPr>
      <xdr:spPr>
        <a:xfrm>
          <a:off x="2019300" y="6594487"/>
          <a:ext cx="889000" cy="8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28892</xdr:rowOff>
    </xdr:from>
    <xdr:to>
      <xdr:col>4</xdr:col>
      <xdr:colOff>206375</xdr:colOff>
      <xdr:row>35</xdr:row>
      <xdr:rowOff>130492</xdr:rowOff>
    </xdr:to>
    <xdr:sp macro="" textlink="">
      <xdr:nvSpPr>
        <xdr:cNvPr id="68" name="フローチャート : 判断 67"/>
        <xdr:cNvSpPr/>
      </xdr:nvSpPr>
      <xdr:spPr>
        <a:xfrm>
          <a:off x="2857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147019</xdr:rowOff>
    </xdr:from>
    <xdr:ext cx="534377" cy="259045"/>
    <xdr:sp macro="" textlink="">
      <xdr:nvSpPr>
        <xdr:cNvPr id="69" name="テキスト ボックス 68"/>
        <xdr:cNvSpPr txBox="1"/>
      </xdr:nvSpPr>
      <xdr:spPr>
        <a:xfrm>
          <a:off x="2641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46698</xdr:rowOff>
    </xdr:from>
    <xdr:to>
      <xdr:col>2</xdr:col>
      <xdr:colOff>638175</xdr:colOff>
      <xdr:row>38</xdr:row>
      <xdr:rowOff>79387</xdr:rowOff>
    </xdr:to>
    <xdr:cxnSp macro="">
      <xdr:nvCxnSpPr>
        <xdr:cNvPr id="70" name="直線コネクタ 69"/>
        <xdr:cNvCxnSpPr/>
      </xdr:nvCxnSpPr>
      <xdr:spPr>
        <a:xfrm>
          <a:off x="1130300" y="6561798"/>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100101</xdr:rowOff>
    </xdr:from>
    <xdr:to>
      <xdr:col>3</xdr:col>
      <xdr:colOff>3175</xdr:colOff>
      <xdr:row>35</xdr:row>
      <xdr:rowOff>30251</xdr:rowOff>
    </xdr:to>
    <xdr:sp macro="" textlink="">
      <xdr:nvSpPr>
        <xdr:cNvPr id="71" name="フローチャート : 判断 70"/>
        <xdr:cNvSpPr/>
      </xdr:nvSpPr>
      <xdr:spPr>
        <a:xfrm>
          <a:off x="1968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46778</xdr:rowOff>
    </xdr:from>
    <xdr:ext cx="534377" cy="259045"/>
    <xdr:sp macro="" textlink="">
      <xdr:nvSpPr>
        <xdr:cNvPr id="72" name="テキスト ボックス 71"/>
        <xdr:cNvSpPr txBox="1"/>
      </xdr:nvSpPr>
      <xdr:spPr>
        <a:xfrm>
          <a:off x="1752111" y="57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10185</xdr:rowOff>
    </xdr:from>
    <xdr:to>
      <xdr:col>1</xdr:col>
      <xdr:colOff>485775</xdr:colOff>
      <xdr:row>34</xdr:row>
      <xdr:rowOff>111785</xdr:rowOff>
    </xdr:to>
    <xdr:sp macro="" textlink="">
      <xdr:nvSpPr>
        <xdr:cNvPr id="73" name="フローチャート : 判断 72"/>
        <xdr:cNvSpPr/>
      </xdr:nvSpPr>
      <xdr:spPr>
        <a:xfrm>
          <a:off x="1079500" y="583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128312</xdr:rowOff>
    </xdr:from>
    <xdr:ext cx="534377" cy="259045"/>
    <xdr:sp macro="" textlink="">
      <xdr:nvSpPr>
        <xdr:cNvPr id="74" name="テキスト ボックス 73"/>
        <xdr:cNvSpPr txBox="1"/>
      </xdr:nvSpPr>
      <xdr:spPr>
        <a:xfrm>
          <a:off x="863111" y="56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129857</xdr:rowOff>
    </xdr:from>
    <xdr:to>
      <xdr:col>6</xdr:col>
      <xdr:colOff>561975</xdr:colOff>
      <xdr:row>39</xdr:row>
      <xdr:rowOff>60007</xdr:rowOff>
    </xdr:to>
    <xdr:sp macro="" textlink="">
      <xdr:nvSpPr>
        <xdr:cNvPr id="80" name="円/楕円 79"/>
        <xdr:cNvSpPr/>
      </xdr:nvSpPr>
      <xdr:spPr>
        <a:xfrm>
          <a:off x="4584700" y="664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44784</xdr:rowOff>
    </xdr:from>
    <xdr:ext cx="534377" cy="259045"/>
    <xdr:sp macro="" textlink="">
      <xdr:nvSpPr>
        <xdr:cNvPr id="81" name="人件費該当値テキスト"/>
        <xdr:cNvSpPr txBox="1"/>
      </xdr:nvSpPr>
      <xdr:spPr>
        <a:xfrm>
          <a:off x="4686300" y="65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40,925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42532</xdr:rowOff>
    </xdr:from>
    <xdr:to>
      <xdr:col>5</xdr:col>
      <xdr:colOff>409575</xdr:colOff>
      <xdr:row>38</xdr:row>
      <xdr:rowOff>144132</xdr:rowOff>
    </xdr:to>
    <xdr:sp macro="" textlink="">
      <xdr:nvSpPr>
        <xdr:cNvPr id="82" name="円/楕円 81"/>
        <xdr:cNvSpPr/>
      </xdr:nvSpPr>
      <xdr:spPr>
        <a:xfrm>
          <a:off x="3746500" y="655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135259</xdr:rowOff>
    </xdr:from>
    <xdr:ext cx="534377" cy="259045"/>
    <xdr:sp macro="" textlink="">
      <xdr:nvSpPr>
        <xdr:cNvPr id="83" name="テキスト ボックス 82"/>
        <xdr:cNvSpPr txBox="1"/>
      </xdr:nvSpPr>
      <xdr:spPr>
        <a:xfrm>
          <a:off x="3530111" y="665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43,217</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112103</xdr:rowOff>
    </xdr:from>
    <xdr:to>
      <xdr:col>4</xdr:col>
      <xdr:colOff>206375</xdr:colOff>
      <xdr:row>39</xdr:row>
      <xdr:rowOff>42253</xdr:rowOff>
    </xdr:to>
    <xdr:sp macro="" textlink="">
      <xdr:nvSpPr>
        <xdr:cNvPr id="84" name="円/楕円 83"/>
        <xdr:cNvSpPr/>
      </xdr:nvSpPr>
      <xdr:spPr>
        <a:xfrm>
          <a:off x="2857500" y="662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33380</xdr:rowOff>
    </xdr:from>
    <xdr:ext cx="534377" cy="259045"/>
    <xdr:sp macro="" textlink="">
      <xdr:nvSpPr>
        <xdr:cNvPr id="85" name="テキスト ボックス 84"/>
        <xdr:cNvSpPr txBox="1"/>
      </xdr:nvSpPr>
      <xdr:spPr>
        <a:xfrm>
          <a:off x="2641111" y="671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41,391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28587</xdr:rowOff>
    </xdr:from>
    <xdr:to>
      <xdr:col>3</xdr:col>
      <xdr:colOff>3175</xdr:colOff>
      <xdr:row>38</xdr:row>
      <xdr:rowOff>130187</xdr:rowOff>
    </xdr:to>
    <xdr:sp macro="" textlink="">
      <xdr:nvSpPr>
        <xdr:cNvPr id="86" name="円/楕円 85"/>
        <xdr:cNvSpPr/>
      </xdr:nvSpPr>
      <xdr:spPr>
        <a:xfrm>
          <a:off x="1968500" y="654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121314</xdr:rowOff>
    </xdr:from>
    <xdr:ext cx="534377" cy="259045"/>
    <xdr:sp macro="" textlink="">
      <xdr:nvSpPr>
        <xdr:cNvPr id="87" name="テキスト ボックス 86"/>
        <xdr:cNvSpPr txBox="1"/>
      </xdr:nvSpPr>
      <xdr:spPr>
        <a:xfrm>
          <a:off x="1752111" y="66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43,583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167348</xdr:rowOff>
    </xdr:from>
    <xdr:to>
      <xdr:col>1</xdr:col>
      <xdr:colOff>485775</xdr:colOff>
      <xdr:row>38</xdr:row>
      <xdr:rowOff>97498</xdr:rowOff>
    </xdr:to>
    <xdr:sp macro="" textlink="">
      <xdr:nvSpPr>
        <xdr:cNvPr id="88" name="円/楕円 87"/>
        <xdr:cNvSpPr/>
      </xdr:nvSpPr>
      <xdr:spPr>
        <a:xfrm>
          <a:off x="1079500" y="651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88625</xdr:rowOff>
    </xdr:from>
    <xdr:ext cx="534377" cy="259045"/>
    <xdr:sp macro="" textlink="">
      <xdr:nvSpPr>
        <xdr:cNvPr id="89" name="テキスト ボックス 88"/>
        <xdr:cNvSpPr txBox="1"/>
      </xdr:nvSpPr>
      <xdr:spPr>
        <a:xfrm>
          <a:off x="863111" y="660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149796</xdr:rowOff>
    </xdr:from>
    <xdr:to>
      <xdr:col>6</xdr:col>
      <xdr:colOff>510540</xdr:colOff>
      <xdr:row>59</xdr:row>
      <xdr:rowOff>14250</xdr:rowOff>
    </xdr:to>
    <xdr:cxnSp macro="">
      <xdr:nvCxnSpPr>
        <xdr:cNvPr id="114" name="直線コネクタ 113"/>
        <xdr:cNvCxnSpPr/>
      </xdr:nvCxnSpPr>
      <xdr:spPr>
        <a:xfrm flipV="1">
          <a:off x="4633595" y="8722296"/>
          <a:ext cx="1270" cy="140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18077</xdr:rowOff>
    </xdr:from>
    <xdr:ext cx="534377" cy="259045"/>
    <xdr:sp macro="" textlink="">
      <xdr:nvSpPr>
        <xdr:cNvPr id="115" name="物件費最小値テキスト"/>
        <xdr:cNvSpPr txBox="1"/>
      </xdr:nvSpPr>
      <xdr:spPr>
        <a:xfrm>
          <a:off x="4686300" y="101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32,378</a:t>
          </a:r>
          <a:endParaRPr kumimoji="1" lang="ja-JP" altLang="en-US" sz="1000" b="1">
            <a:latin typeface="ＭＳ Ｐゴシック"/>
          </a:endParaRPr>
        </a:p>
      </xdr:txBody>
    </xdr:sp>
    <xdr:clientData/>
  </xdr:oneCellAnchor>
  <xdr:twoCellAnchor>
    <xdr:from>
      <xdr:col>6</xdr:col>
      <xdr:colOff>422275</xdr:colOff>
      <xdr:row>59</xdr:row>
      <xdr:rowOff>14250</xdr:rowOff>
    </xdr:from>
    <xdr:to>
      <xdr:col>6</xdr:col>
      <xdr:colOff>600075</xdr:colOff>
      <xdr:row>59</xdr:row>
      <xdr:rowOff>14250</xdr:rowOff>
    </xdr:to>
    <xdr:cxnSp macro="">
      <xdr:nvCxnSpPr>
        <xdr:cNvPr id="116" name="直線コネクタ 115"/>
        <xdr:cNvCxnSpPr/>
      </xdr:nvCxnSpPr>
      <xdr:spPr>
        <a:xfrm>
          <a:off x="4546600" y="101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96473</xdr:rowOff>
    </xdr:from>
    <xdr:ext cx="599010" cy="259045"/>
    <xdr:sp macro="" textlink="">
      <xdr:nvSpPr>
        <xdr:cNvPr id="117" name="物件費最大値テキスト"/>
        <xdr:cNvSpPr txBox="1"/>
      </xdr:nvSpPr>
      <xdr:spPr>
        <a:xfrm>
          <a:off x="4686300" y="849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143,205</a:t>
          </a:r>
          <a:endParaRPr kumimoji="1" lang="ja-JP" altLang="en-US" sz="1000" b="1">
            <a:latin typeface="ＭＳ Ｐゴシック"/>
          </a:endParaRPr>
        </a:p>
      </xdr:txBody>
    </xdr:sp>
    <xdr:clientData/>
  </xdr:oneCellAnchor>
  <xdr:twoCellAnchor>
    <xdr:from>
      <xdr:col>6</xdr:col>
      <xdr:colOff>422275</xdr:colOff>
      <xdr:row>50</xdr:row>
      <xdr:rowOff>149796</xdr:rowOff>
    </xdr:from>
    <xdr:to>
      <xdr:col>6</xdr:col>
      <xdr:colOff>600075</xdr:colOff>
      <xdr:row>50</xdr:row>
      <xdr:rowOff>149796</xdr:rowOff>
    </xdr:to>
    <xdr:cxnSp macro="">
      <xdr:nvCxnSpPr>
        <xdr:cNvPr id="118" name="直線コネクタ 117"/>
        <xdr:cNvCxnSpPr/>
      </xdr:nvCxnSpPr>
      <xdr:spPr>
        <a:xfrm>
          <a:off x="4546600" y="872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8471</xdr:rowOff>
    </xdr:from>
    <xdr:to>
      <xdr:col>6</xdr:col>
      <xdr:colOff>511175</xdr:colOff>
      <xdr:row>58</xdr:row>
      <xdr:rowOff>21120</xdr:rowOff>
    </xdr:to>
    <xdr:cxnSp macro="">
      <xdr:nvCxnSpPr>
        <xdr:cNvPr id="119" name="直線コネクタ 118"/>
        <xdr:cNvCxnSpPr/>
      </xdr:nvCxnSpPr>
      <xdr:spPr>
        <a:xfrm flipV="1">
          <a:off x="3797300" y="9952571"/>
          <a:ext cx="8382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136377</xdr:rowOff>
    </xdr:from>
    <xdr:ext cx="534377" cy="259045"/>
    <xdr:sp macro="" textlink="">
      <xdr:nvSpPr>
        <xdr:cNvPr id="120" name="物件費平均値テキスト"/>
        <xdr:cNvSpPr txBox="1"/>
      </xdr:nvSpPr>
      <xdr:spPr>
        <a:xfrm>
          <a:off x="4686300" y="9737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113500</xdr:rowOff>
    </xdr:from>
    <xdr:to>
      <xdr:col>6</xdr:col>
      <xdr:colOff>561975</xdr:colOff>
      <xdr:row>58</xdr:row>
      <xdr:rowOff>43650</xdr:rowOff>
    </xdr:to>
    <xdr:sp macro="" textlink="">
      <xdr:nvSpPr>
        <xdr:cNvPr id="121" name="フローチャート : 判断 120"/>
        <xdr:cNvSpPr/>
      </xdr:nvSpPr>
      <xdr:spPr>
        <a:xfrm>
          <a:off x="45847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21120</xdr:rowOff>
    </xdr:from>
    <xdr:to>
      <xdr:col>5</xdr:col>
      <xdr:colOff>358775</xdr:colOff>
      <xdr:row>58</xdr:row>
      <xdr:rowOff>73914</xdr:rowOff>
    </xdr:to>
    <xdr:cxnSp macro="">
      <xdr:nvCxnSpPr>
        <xdr:cNvPr id="122" name="直線コネクタ 121"/>
        <xdr:cNvCxnSpPr/>
      </xdr:nvCxnSpPr>
      <xdr:spPr>
        <a:xfrm flipV="1">
          <a:off x="2908300" y="9965220"/>
          <a:ext cx="889000" cy="5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115583</xdr:rowOff>
    </xdr:from>
    <xdr:to>
      <xdr:col>5</xdr:col>
      <xdr:colOff>409575</xdr:colOff>
      <xdr:row>58</xdr:row>
      <xdr:rowOff>45733</xdr:rowOff>
    </xdr:to>
    <xdr:sp macro="" textlink="">
      <xdr:nvSpPr>
        <xdr:cNvPr id="123" name="フローチャート : 判断 122"/>
        <xdr:cNvSpPr/>
      </xdr:nvSpPr>
      <xdr:spPr>
        <a:xfrm>
          <a:off x="3746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62260</xdr:rowOff>
    </xdr:from>
    <xdr:ext cx="534377" cy="259045"/>
    <xdr:sp macro="" textlink="">
      <xdr:nvSpPr>
        <xdr:cNvPr id="124" name="テキスト ボックス 123"/>
        <xdr:cNvSpPr txBox="1"/>
      </xdr:nvSpPr>
      <xdr:spPr>
        <a:xfrm>
          <a:off x="3530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34976</xdr:rowOff>
    </xdr:from>
    <xdr:to>
      <xdr:col>4</xdr:col>
      <xdr:colOff>155575</xdr:colOff>
      <xdr:row>58</xdr:row>
      <xdr:rowOff>73914</xdr:rowOff>
    </xdr:to>
    <xdr:cxnSp macro="">
      <xdr:nvCxnSpPr>
        <xdr:cNvPr id="125" name="直線コネクタ 124"/>
        <xdr:cNvCxnSpPr/>
      </xdr:nvCxnSpPr>
      <xdr:spPr>
        <a:xfrm>
          <a:off x="2019300" y="9979076"/>
          <a:ext cx="889000" cy="3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152095</xdr:rowOff>
    </xdr:from>
    <xdr:to>
      <xdr:col>4</xdr:col>
      <xdr:colOff>206375</xdr:colOff>
      <xdr:row>58</xdr:row>
      <xdr:rowOff>82245</xdr:rowOff>
    </xdr:to>
    <xdr:sp macro="" textlink="">
      <xdr:nvSpPr>
        <xdr:cNvPr id="126" name="フローチャート : 判断 125"/>
        <xdr:cNvSpPr/>
      </xdr:nvSpPr>
      <xdr:spPr>
        <a:xfrm>
          <a:off x="2857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98772</xdr:rowOff>
    </xdr:from>
    <xdr:ext cx="534377" cy="259045"/>
    <xdr:sp macro="" textlink="">
      <xdr:nvSpPr>
        <xdr:cNvPr id="127" name="テキスト ボックス 126"/>
        <xdr:cNvSpPr txBox="1"/>
      </xdr:nvSpPr>
      <xdr:spPr>
        <a:xfrm>
          <a:off x="2641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31483</xdr:rowOff>
    </xdr:from>
    <xdr:to>
      <xdr:col>2</xdr:col>
      <xdr:colOff>638175</xdr:colOff>
      <xdr:row>58</xdr:row>
      <xdr:rowOff>34976</xdr:rowOff>
    </xdr:to>
    <xdr:cxnSp macro="">
      <xdr:nvCxnSpPr>
        <xdr:cNvPr id="128" name="直線コネクタ 127"/>
        <xdr:cNvCxnSpPr/>
      </xdr:nvCxnSpPr>
      <xdr:spPr>
        <a:xfrm>
          <a:off x="1130300" y="9975583"/>
          <a:ext cx="889000" cy="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161734</xdr:rowOff>
    </xdr:from>
    <xdr:to>
      <xdr:col>3</xdr:col>
      <xdr:colOff>3175</xdr:colOff>
      <xdr:row>58</xdr:row>
      <xdr:rowOff>91884</xdr:rowOff>
    </xdr:to>
    <xdr:sp macro="" textlink="">
      <xdr:nvSpPr>
        <xdr:cNvPr id="129" name="フローチャート : 判断 128"/>
        <xdr:cNvSpPr/>
      </xdr:nvSpPr>
      <xdr:spPr>
        <a:xfrm>
          <a:off x="1968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83011</xdr:rowOff>
    </xdr:from>
    <xdr:ext cx="534377" cy="259045"/>
    <xdr:sp macro="" textlink="">
      <xdr:nvSpPr>
        <xdr:cNvPr id="130" name="テキスト ボックス 129"/>
        <xdr:cNvSpPr txBox="1"/>
      </xdr:nvSpPr>
      <xdr:spPr>
        <a:xfrm>
          <a:off x="1752111" y="100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162916</xdr:rowOff>
    </xdr:from>
    <xdr:to>
      <xdr:col>1</xdr:col>
      <xdr:colOff>485775</xdr:colOff>
      <xdr:row>58</xdr:row>
      <xdr:rowOff>93066</xdr:rowOff>
    </xdr:to>
    <xdr:sp macro="" textlink="">
      <xdr:nvSpPr>
        <xdr:cNvPr id="131" name="フローチャート : 判断 130"/>
        <xdr:cNvSpPr/>
      </xdr:nvSpPr>
      <xdr:spPr>
        <a:xfrm>
          <a:off x="1079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84193</xdr:rowOff>
    </xdr:from>
    <xdr:ext cx="534377" cy="259045"/>
    <xdr:sp macro="" textlink="">
      <xdr:nvSpPr>
        <xdr:cNvPr id="132" name="テキスト ボックス 131"/>
        <xdr:cNvSpPr txBox="1"/>
      </xdr:nvSpPr>
      <xdr:spPr>
        <a:xfrm>
          <a:off x="863111" y="100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129121</xdr:rowOff>
    </xdr:from>
    <xdr:to>
      <xdr:col>6</xdr:col>
      <xdr:colOff>561975</xdr:colOff>
      <xdr:row>58</xdr:row>
      <xdr:rowOff>59271</xdr:rowOff>
    </xdr:to>
    <xdr:sp macro="" textlink="">
      <xdr:nvSpPr>
        <xdr:cNvPr id="138" name="円/楕円 137"/>
        <xdr:cNvSpPr/>
      </xdr:nvSpPr>
      <xdr:spPr>
        <a:xfrm>
          <a:off x="4584700" y="990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107548</xdr:rowOff>
    </xdr:from>
    <xdr:ext cx="534377" cy="259045"/>
    <xdr:sp macro="" textlink="">
      <xdr:nvSpPr>
        <xdr:cNvPr id="139" name="物件費該当値テキスト"/>
        <xdr:cNvSpPr txBox="1"/>
      </xdr:nvSpPr>
      <xdr:spPr>
        <a:xfrm>
          <a:off x="4686300" y="988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46,333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141770</xdr:rowOff>
    </xdr:from>
    <xdr:to>
      <xdr:col>5</xdr:col>
      <xdr:colOff>409575</xdr:colOff>
      <xdr:row>58</xdr:row>
      <xdr:rowOff>71920</xdr:rowOff>
    </xdr:to>
    <xdr:sp macro="" textlink="">
      <xdr:nvSpPr>
        <xdr:cNvPr id="140" name="円/楕円 139"/>
        <xdr:cNvSpPr/>
      </xdr:nvSpPr>
      <xdr:spPr>
        <a:xfrm>
          <a:off x="3746500" y="99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63047</xdr:rowOff>
    </xdr:from>
    <xdr:ext cx="534377" cy="259045"/>
    <xdr:sp macro="" textlink="">
      <xdr:nvSpPr>
        <xdr:cNvPr id="141" name="テキスト ボックス 140"/>
        <xdr:cNvSpPr txBox="1"/>
      </xdr:nvSpPr>
      <xdr:spPr>
        <a:xfrm>
          <a:off x="3530111" y="1000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23114</xdr:rowOff>
    </xdr:from>
    <xdr:to>
      <xdr:col>4</xdr:col>
      <xdr:colOff>206375</xdr:colOff>
      <xdr:row>58</xdr:row>
      <xdr:rowOff>124714</xdr:rowOff>
    </xdr:to>
    <xdr:sp macro="" textlink="">
      <xdr:nvSpPr>
        <xdr:cNvPr id="142" name="円/楕円 141"/>
        <xdr:cNvSpPr/>
      </xdr:nvSpPr>
      <xdr:spPr>
        <a:xfrm>
          <a:off x="2857500" y="996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115841</xdr:rowOff>
    </xdr:from>
    <xdr:ext cx="534377" cy="259045"/>
    <xdr:sp macro="" textlink="">
      <xdr:nvSpPr>
        <xdr:cNvPr id="143" name="テキスト ボックス 142"/>
        <xdr:cNvSpPr txBox="1"/>
      </xdr:nvSpPr>
      <xdr:spPr>
        <a:xfrm>
          <a:off x="2641111" y="1005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41,180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155626</xdr:rowOff>
    </xdr:from>
    <xdr:to>
      <xdr:col>3</xdr:col>
      <xdr:colOff>3175</xdr:colOff>
      <xdr:row>58</xdr:row>
      <xdr:rowOff>85776</xdr:rowOff>
    </xdr:to>
    <xdr:sp macro="" textlink="">
      <xdr:nvSpPr>
        <xdr:cNvPr id="144" name="円/楕円 143"/>
        <xdr:cNvSpPr/>
      </xdr:nvSpPr>
      <xdr:spPr>
        <a:xfrm>
          <a:off x="1968500" y="99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102303</xdr:rowOff>
    </xdr:from>
    <xdr:ext cx="534377" cy="259045"/>
    <xdr:sp macro="" textlink="">
      <xdr:nvSpPr>
        <xdr:cNvPr id="145" name="テキスト ボックス 144"/>
        <xdr:cNvSpPr txBox="1"/>
      </xdr:nvSpPr>
      <xdr:spPr>
        <a:xfrm>
          <a:off x="1752111" y="970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44,246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152133</xdr:rowOff>
    </xdr:from>
    <xdr:to>
      <xdr:col>1</xdr:col>
      <xdr:colOff>485775</xdr:colOff>
      <xdr:row>58</xdr:row>
      <xdr:rowOff>82283</xdr:rowOff>
    </xdr:to>
    <xdr:sp macro="" textlink="">
      <xdr:nvSpPr>
        <xdr:cNvPr id="146" name="円/楕円 145"/>
        <xdr:cNvSpPr/>
      </xdr:nvSpPr>
      <xdr:spPr>
        <a:xfrm>
          <a:off x="1079500" y="992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98810</xdr:rowOff>
    </xdr:from>
    <xdr:ext cx="534377" cy="259045"/>
    <xdr:sp macro="" textlink="">
      <xdr:nvSpPr>
        <xdr:cNvPr id="147" name="テキスト ボックス 146"/>
        <xdr:cNvSpPr txBox="1"/>
      </xdr:nvSpPr>
      <xdr:spPr>
        <a:xfrm>
          <a:off x="863111" y="970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36922</xdr:rowOff>
    </xdr:from>
    <xdr:to>
      <xdr:col>6</xdr:col>
      <xdr:colOff>510540</xdr:colOff>
      <xdr:row>78</xdr:row>
      <xdr:rowOff>92059</xdr:rowOff>
    </xdr:to>
    <xdr:cxnSp macro="">
      <xdr:nvCxnSpPr>
        <xdr:cNvPr id="169" name="直線コネクタ 168"/>
        <xdr:cNvCxnSpPr/>
      </xdr:nvCxnSpPr>
      <xdr:spPr>
        <a:xfrm flipV="1">
          <a:off x="4633595" y="12381322"/>
          <a:ext cx="1270" cy="1083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95886</xdr:rowOff>
    </xdr:from>
    <xdr:ext cx="378565" cy="259045"/>
    <xdr:sp macro="" textlink="">
      <xdr:nvSpPr>
        <xdr:cNvPr id="170" name="維持補修費最小値テキスト"/>
        <xdr:cNvSpPr txBox="1"/>
      </xdr:nvSpPr>
      <xdr:spPr>
        <a:xfrm>
          <a:off x="4686300" y="13468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78</xdr:row>
      <xdr:rowOff>92059</xdr:rowOff>
    </xdr:from>
    <xdr:to>
      <xdr:col>6</xdr:col>
      <xdr:colOff>600075</xdr:colOff>
      <xdr:row>78</xdr:row>
      <xdr:rowOff>92059</xdr:rowOff>
    </xdr:to>
    <xdr:cxnSp macro="">
      <xdr:nvCxnSpPr>
        <xdr:cNvPr id="171" name="直線コネクタ 170"/>
        <xdr:cNvCxnSpPr/>
      </xdr:nvCxnSpPr>
      <xdr:spPr>
        <a:xfrm>
          <a:off x="4546600" y="13465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155049</xdr:rowOff>
    </xdr:from>
    <xdr:ext cx="534377" cy="259045"/>
    <xdr:sp macro="" textlink="">
      <xdr:nvSpPr>
        <xdr:cNvPr id="172" name="維持補修費最大値テキスト"/>
        <xdr:cNvSpPr txBox="1"/>
      </xdr:nvSpPr>
      <xdr:spPr>
        <a:xfrm>
          <a:off x="4686300" y="1215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12,374</a:t>
          </a:r>
          <a:endParaRPr kumimoji="1" lang="ja-JP" altLang="en-US" sz="1000" b="1">
            <a:latin typeface="ＭＳ Ｐゴシック"/>
          </a:endParaRPr>
        </a:p>
      </xdr:txBody>
    </xdr:sp>
    <xdr:clientData/>
  </xdr:oneCellAnchor>
  <xdr:twoCellAnchor>
    <xdr:from>
      <xdr:col>6</xdr:col>
      <xdr:colOff>422275</xdr:colOff>
      <xdr:row>72</xdr:row>
      <xdr:rowOff>36922</xdr:rowOff>
    </xdr:from>
    <xdr:to>
      <xdr:col>6</xdr:col>
      <xdr:colOff>600075</xdr:colOff>
      <xdr:row>72</xdr:row>
      <xdr:rowOff>36922</xdr:rowOff>
    </xdr:to>
    <xdr:cxnSp macro="">
      <xdr:nvCxnSpPr>
        <xdr:cNvPr id="173" name="直線コネクタ 172"/>
        <xdr:cNvCxnSpPr/>
      </xdr:nvCxnSpPr>
      <xdr:spPr>
        <a:xfrm>
          <a:off x="4546600" y="123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18085</xdr:rowOff>
    </xdr:from>
    <xdr:to>
      <xdr:col>6</xdr:col>
      <xdr:colOff>511175</xdr:colOff>
      <xdr:row>72</xdr:row>
      <xdr:rowOff>36922</xdr:rowOff>
    </xdr:to>
    <xdr:cxnSp macro="">
      <xdr:nvCxnSpPr>
        <xdr:cNvPr id="174" name="直線コネクタ 173"/>
        <xdr:cNvCxnSpPr/>
      </xdr:nvCxnSpPr>
      <xdr:spPr>
        <a:xfrm>
          <a:off x="3797300" y="12191035"/>
          <a:ext cx="838200" cy="19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39986</xdr:rowOff>
    </xdr:from>
    <xdr:ext cx="469744" cy="259045"/>
    <xdr:sp macro="" textlink="">
      <xdr:nvSpPr>
        <xdr:cNvPr id="175" name="維持補修費平均値テキスト"/>
        <xdr:cNvSpPr txBox="1"/>
      </xdr:nvSpPr>
      <xdr:spPr>
        <a:xfrm>
          <a:off x="4686300" y="13070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61559</xdr:rowOff>
    </xdr:from>
    <xdr:to>
      <xdr:col>6</xdr:col>
      <xdr:colOff>561975</xdr:colOff>
      <xdr:row>76</xdr:row>
      <xdr:rowOff>163159</xdr:rowOff>
    </xdr:to>
    <xdr:sp macro="" textlink="">
      <xdr:nvSpPr>
        <xdr:cNvPr id="176" name="フローチャート : 判断 175"/>
        <xdr:cNvSpPr/>
      </xdr:nvSpPr>
      <xdr:spPr>
        <a:xfrm>
          <a:off x="45847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18085</xdr:rowOff>
    </xdr:from>
    <xdr:to>
      <xdr:col>5</xdr:col>
      <xdr:colOff>358775</xdr:colOff>
      <xdr:row>71</xdr:row>
      <xdr:rowOff>165760</xdr:rowOff>
    </xdr:to>
    <xdr:cxnSp macro="">
      <xdr:nvCxnSpPr>
        <xdr:cNvPr id="177" name="直線コネクタ 176"/>
        <xdr:cNvCxnSpPr/>
      </xdr:nvCxnSpPr>
      <xdr:spPr>
        <a:xfrm flipV="1">
          <a:off x="2908300" y="12191035"/>
          <a:ext cx="889000" cy="1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68052</xdr:rowOff>
    </xdr:from>
    <xdr:to>
      <xdr:col>5</xdr:col>
      <xdr:colOff>409575</xdr:colOff>
      <xdr:row>76</xdr:row>
      <xdr:rowOff>169652</xdr:rowOff>
    </xdr:to>
    <xdr:sp macro="" textlink="">
      <xdr:nvSpPr>
        <xdr:cNvPr id="178" name="フローチャート : 判断 177"/>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160779</xdr:rowOff>
    </xdr:from>
    <xdr:ext cx="469744" cy="259045"/>
    <xdr:sp macro="" textlink="">
      <xdr:nvSpPr>
        <xdr:cNvPr id="179" name="テキスト ボックス 178"/>
        <xdr:cNvSpPr txBox="1"/>
      </xdr:nvSpPr>
      <xdr:spPr>
        <a:xfrm>
          <a:off x="3562427" y="1319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2</xdr:col>
      <xdr:colOff>638175</xdr:colOff>
      <xdr:row>70</xdr:row>
      <xdr:rowOff>16347</xdr:rowOff>
    </xdr:from>
    <xdr:to>
      <xdr:col>4</xdr:col>
      <xdr:colOff>155575</xdr:colOff>
      <xdr:row>71</xdr:row>
      <xdr:rowOff>165760</xdr:rowOff>
    </xdr:to>
    <xdr:cxnSp macro="">
      <xdr:nvCxnSpPr>
        <xdr:cNvPr id="180" name="直線コネクタ 179"/>
        <xdr:cNvCxnSpPr/>
      </xdr:nvCxnSpPr>
      <xdr:spPr>
        <a:xfrm>
          <a:off x="2019300" y="12017847"/>
          <a:ext cx="889000" cy="32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45923</xdr:rowOff>
    </xdr:from>
    <xdr:to>
      <xdr:col>4</xdr:col>
      <xdr:colOff>206375</xdr:colOff>
      <xdr:row>76</xdr:row>
      <xdr:rowOff>147523</xdr:rowOff>
    </xdr:to>
    <xdr:sp macro="" textlink="">
      <xdr:nvSpPr>
        <xdr:cNvPr id="181" name="フローチャート : 判断 180"/>
        <xdr:cNvSpPr/>
      </xdr:nvSpPr>
      <xdr:spPr>
        <a:xfrm>
          <a:off x="2857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138650</xdr:rowOff>
    </xdr:from>
    <xdr:ext cx="469744" cy="259045"/>
    <xdr:sp macro="" textlink="">
      <xdr:nvSpPr>
        <xdr:cNvPr id="182" name="テキスト ボックス 181"/>
        <xdr:cNvSpPr txBox="1"/>
      </xdr:nvSpPr>
      <xdr:spPr>
        <a:xfrm>
          <a:off x="2673427" y="1316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434975</xdr:colOff>
      <xdr:row>70</xdr:row>
      <xdr:rowOff>16347</xdr:rowOff>
    </xdr:from>
    <xdr:to>
      <xdr:col>2</xdr:col>
      <xdr:colOff>638175</xdr:colOff>
      <xdr:row>71</xdr:row>
      <xdr:rowOff>66091</xdr:rowOff>
    </xdr:to>
    <xdr:cxnSp macro="">
      <xdr:nvCxnSpPr>
        <xdr:cNvPr id="183" name="直線コネクタ 182"/>
        <xdr:cNvCxnSpPr/>
      </xdr:nvCxnSpPr>
      <xdr:spPr>
        <a:xfrm flipV="1">
          <a:off x="1130300" y="12017847"/>
          <a:ext cx="889000" cy="2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45008</xdr:rowOff>
    </xdr:from>
    <xdr:to>
      <xdr:col>3</xdr:col>
      <xdr:colOff>3175</xdr:colOff>
      <xdr:row>76</xdr:row>
      <xdr:rowOff>146608</xdr:rowOff>
    </xdr:to>
    <xdr:sp macro="" textlink="">
      <xdr:nvSpPr>
        <xdr:cNvPr id="184" name="フローチャート : 判断 183"/>
        <xdr:cNvSpPr/>
      </xdr:nvSpPr>
      <xdr:spPr>
        <a:xfrm>
          <a:off x="1968500" y="1307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137735</xdr:rowOff>
    </xdr:from>
    <xdr:ext cx="469744" cy="259045"/>
    <xdr:sp macro="" textlink="">
      <xdr:nvSpPr>
        <xdr:cNvPr id="185" name="テキスト ボックス 184"/>
        <xdr:cNvSpPr txBox="1"/>
      </xdr:nvSpPr>
      <xdr:spPr>
        <a:xfrm>
          <a:off x="1784427" y="1316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60370</xdr:rowOff>
    </xdr:from>
    <xdr:to>
      <xdr:col>1</xdr:col>
      <xdr:colOff>485775</xdr:colOff>
      <xdr:row>76</xdr:row>
      <xdr:rowOff>161970</xdr:rowOff>
    </xdr:to>
    <xdr:sp macro="" textlink="">
      <xdr:nvSpPr>
        <xdr:cNvPr id="186" name="フローチャート : 判断 185"/>
        <xdr:cNvSpPr/>
      </xdr:nvSpPr>
      <xdr:spPr>
        <a:xfrm>
          <a:off x="1079500" y="1309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153097</xdr:rowOff>
    </xdr:from>
    <xdr:ext cx="469744" cy="259045"/>
    <xdr:sp macro="" textlink="">
      <xdr:nvSpPr>
        <xdr:cNvPr id="187" name="テキスト ボックス 186"/>
        <xdr:cNvSpPr txBox="1"/>
      </xdr:nvSpPr>
      <xdr:spPr>
        <a:xfrm>
          <a:off x="895427" y="1318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157572</xdr:rowOff>
    </xdr:from>
    <xdr:to>
      <xdr:col>6</xdr:col>
      <xdr:colOff>561975</xdr:colOff>
      <xdr:row>72</xdr:row>
      <xdr:rowOff>87722</xdr:rowOff>
    </xdr:to>
    <xdr:sp macro="" textlink="">
      <xdr:nvSpPr>
        <xdr:cNvPr id="193" name="円/楕円 192"/>
        <xdr:cNvSpPr/>
      </xdr:nvSpPr>
      <xdr:spPr>
        <a:xfrm>
          <a:off x="4584700" y="1233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110599</xdr:rowOff>
    </xdr:from>
    <xdr:ext cx="534377" cy="259045"/>
    <xdr:sp macro="" textlink="">
      <xdr:nvSpPr>
        <xdr:cNvPr id="194" name="維持補修費該当値テキスト"/>
        <xdr:cNvSpPr txBox="1"/>
      </xdr:nvSpPr>
      <xdr:spPr>
        <a:xfrm>
          <a:off x="4686300" y="1228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12,374</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138735</xdr:rowOff>
    </xdr:from>
    <xdr:to>
      <xdr:col>5</xdr:col>
      <xdr:colOff>409575</xdr:colOff>
      <xdr:row>71</xdr:row>
      <xdr:rowOff>68885</xdr:rowOff>
    </xdr:to>
    <xdr:sp macro="" textlink="">
      <xdr:nvSpPr>
        <xdr:cNvPr id="195" name="円/楕円 194"/>
        <xdr:cNvSpPr/>
      </xdr:nvSpPr>
      <xdr:spPr>
        <a:xfrm>
          <a:off x="3746500" y="1214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69</xdr:row>
      <xdr:rowOff>85412</xdr:rowOff>
    </xdr:from>
    <xdr:ext cx="534377" cy="259045"/>
    <xdr:sp macro="" textlink="">
      <xdr:nvSpPr>
        <xdr:cNvPr id="196" name="テキスト ボックス 195"/>
        <xdr:cNvSpPr txBox="1"/>
      </xdr:nvSpPr>
      <xdr:spPr>
        <a:xfrm>
          <a:off x="3530111" y="1191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14,455</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114960</xdr:rowOff>
    </xdr:from>
    <xdr:to>
      <xdr:col>4</xdr:col>
      <xdr:colOff>206375</xdr:colOff>
      <xdr:row>72</xdr:row>
      <xdr:rowOff>45110</xdr:rowOff>
    </xdr:to>
    <xdr:sp macro="" textlink="">
      <xdr:nvSpPr>
        <xdr:cNvPr id="197" name="円/楕円 196"/>
        <xdr:cNvSpPr/>
      </xdr:nvSpPr>
      <xdr:spPr>
        <a:xfrm>
          <a:off x="2857500" y="1228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70</xdr:row>
      <xdr:rowOff>61637</xdr:rowOff>
    </xdr:from>
    <xdr:ext cx="534377" cy="259045"/>
    <xdr:sp macro="" textlink="">
      <xdr:nvSpPr>
        <xdr:cNvPr id="198" name="テキスト ボックス 197"/>
        <xdr:cNvSpPr txBox="1"/>
      </xdr:nvSpPr>
      <xdr:spPr>
        <a:xfrm>
          <a:off x="2641111" y="1206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12,840</a:t>
          </a:r>
          <a:endParaRPr kumimoji="1" lang="ja-JP" altLang="en-US" sz="1000" b="1">
            <a:solidFill>
              <a:srgbClr val="FF0000"/>
            </a:solidFill>
            <a:latin typeface="ＭＳ Ｐゴシック"/>
          </a:endParaRPr>
        </a:p>
      </xdr:txBody>
    </xdr:sp>
    <xdr:clientData/>
  </xdr:oneCellAnchor>
  <xdr:twoCellAnchor>
    <xdr:from>
      <xdr:col>2</xdr:col>
      <xdr:colOff>587375</xdr:colOff>
      <xdr:row>69</xdr:row>
      <xdr:rowOff>136997</xdr:rowOff>
    </xdr:from>
    <xdr:to>
      <xdr:col>3</xdr:col>
      <xdr:colOff>3175</xdr:colOff>
      <xdr:row>70</xdr:row>
      <xdr:rowOff>67147</xdr:rowOff>
    </xdr:to>
    <xdr:sp macro="" textlink="">
      <xdr:nvSpPr>
        <xdr:cNvPr id="199" name="円/楕円 198"/>
        <xdr:cNvSpPr/>
      </xdr:nvSpPr>
      <xdr:spPr>
        <a:xfrm>
          <a:off x="1968500" y="1196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68</xdr:row>
      <xdr:rowOff>83674</xdr:rowOff>
    </xdr:from>
    <xdr:ext cx="534377" cy="259045"/>
    <xdr:sp macro="" textlink="">
      <xdr:nvSpPr>
        <xdr:cNvPr id="200" name="テキスト ボックス 199"/>
        <xdr:cNvSpPr txBox="1"/>
      </xdr:nvSpPr>
      <xdr:spPr>
        <a:xfrm>
          <a:off x="1752111" y="1174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16,349</a:t>
          </a:r>
          <a:endParaRPr kumimoji="1" lang="ja-JP" altLang="en-US" sz="1000" b="1">
            <a:solidFill>
              <a:srgbClr val="FF0000"/>
            </a:solidFill>
            <a:latin typeface="ＭＳ Ｐゴシック"/>
          </a:endParaRPr>
        </a:p>
      </xdr:txBody>
    </xdr:sp>
    <xdr:clientData/>
  </xdr:oneCellAnchor>
  <xdr:twoCellAnchor>
    <xdr:from>
      <xdr:col>1</xdr:col>
      <xdr:colOff>384175</xdr:colOff>
      <xdr:row>71</xdr:row>
      <xdr:rowOff>15291</xdr:rowOff>
    </xdr:from>
    <xdr:to>
      <xdr:col>1</xdr:col>
      <xdr:colOff>485775</xdr:colOff>
      <xdr:row>71</xdr:row>
      <xdr:rowOff>116891</xdr:rowOff>
    </xdr:to>
    <xdr:sp macro="" textlink="">
      <xdr:nvSpPr>
        <xdr:cNvPr id="201" name="円/楕円 200"/>
        <xdr:cNvSpPr/>
      </xdr:nvSpPr>
      <xdr:spPr>
        <a:xfrm>
          <a:off x="1079500" y="1218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69</xdr:row>
      <xdr:rowOff>133418</xdr:rowOff>
    </xdr:from>
    <xdr:ext cx="534377" cy="259045"/>
    <xdr:sp macro="" textlink="">
      <xdr:nvSpPr>
        <xdr:cNvPr id="202" name="テキスト ボックス 201"/>
        <xdr:cNvSpPr txBox="1"/>
      </xdr:nvSpPr>
      <xdr:spPr>
        <a:xfrm>
          <a:off x="863111" y="1196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37706</xdr:rowOff>
    </xdr:from>
    <xdr:to>
      <xdr:col>6</xdr:col>
      <xdr:colOff>510540</xdr:colOff>
      <xdr:row>99</xdr:row>
      <xdr:rowOff>7086</xdr:rowOff>
    </xdr:to>
    <xdr:cxnSp macro="">
      <xdr:nvCxnSpPr>
        <xdr:cNvPr id="227" name="直線コネクタ 226"/>
        <xdr:cNvCxnSpPr/>
      </xdr:nvCxnSpPr>
      <xdr:spPr>
        <a:xfrm flipV="1">
          <a:off x="4633595" y="15639656"/>
          <a:ext cx="1270" cy="13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10913</xdr:rowOff>
    </xdr:from>
    <xdr:ext cx="534377" cy="259045"/>
    <xdr:sp macro="" textlink="">
      <xdr:nvSpPr>
        <xdr:cNvPr id="228" name="扶助費最小値テキスト"/>
        <xdr:cNvSpPr txBox="1"/>
      </xdr:nvSpPr>
      <xdr:spPr>
        <a:xfrm>
          <a:off x="4686300" y="169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62,942</a:t>
          </a:r>
          <a:endParaRPr kumimoji="1" lang="ja-JP" altLang="en-US" sz="1000" b="1">
            <a:latin typeface="ＭＳ Ｐゴシック"/>
          </a:endParaRPr>
        </a:p>
      </xdr:txBody>
    </xdr:sp>
    <xdr:clientData/>
  </xdr:oneCellAnchor>
  <xdr:twoCellAnchor>
    <xdr:from>
      <xdr:col>6</xdr:col>
      <xdr:colOff>422275</xdr:colOff>
      <xdr:row>99</xdr:row>
      <xdr:rowOff>7086</xdr:rowOff>
    </xdr:from>
    <xdr:to>
      <xdr:col>6</xdr:col>
      <xdr:colOff>600075</xdr:colOff>
      <xdr:row>99</xdr:row>
      <xdr:rowOff>7086</xdr:rowOff>
    </xdr:to>
    <xdr:cxnSp macro="">
      <xdr:nvCxnSpPr>
        <xdr:cNvPr id="229" name="直線コネクタ 228"/>
        <xdr:cNvCxnSpPr/>
      </xdr:nvCxnSpPr>
      <xdr:spPr>
        <a:xfrm>
          <a:off x="4546600" y="1698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155833</xdr:rowOff>
    </xdr:from>
    <xdr:ext cx="599010" cy="259045"/>
    <xdr:sp macro="" textlink="">
      <xdr:nvSpPr>
        <xdr:cNvPr id="230" name="扶助費最大値テキスト"/>
        <xdr:cNvSpPr txBox="1"/>
      </xdr:nvSpPr>
      <xdr:spPr>
        <a:xfrm>
          <a:off x="4686300" y="1541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168,531</a:t>
          </a:r>
          <a:endParaRPr kumimoji="1" lang="ja-JP" altLang="en-US" sz="1000" b="1">
            <a:latin typeface="ＭＳ Ｐゴシック"/>
          </a:endParaRPr>
        </a:p>
      </xdr:txBody>
    </xdr:sp>
    <xdr:clientData/>
  </xdr:oneCellAnchor>
  <xdr:twoCellAnchor>
    <xdr:from>
      <xdr:col>6</xdr:col>
      <xdr:colOff>422275</xdr:colOff>
      <xdr:row>91</xdr:row>
      <xdr:rowOff>37706</xdr:rowOff>
    </xdr:from>
    <xdr:to>
      <xdr:col>6</xdr:col>
      <xdr:colOff>600075</xdr:colOff>
      <xdr:row>91</xdr:row>
      <xdr:rowOff>37706</xdr:rowOff>
    </xdr:to>
    <xdr:cxnSp macro="">
      <xdr:nvCxnSpPr>
        <xdr:cNvPr id="231" name="直線コネクタ 230"/>
        <xdr:cNvCxnSpPr/>
      </xdr:nvCxnSpPr>
      <xdr:spPr>
        <a:xfrm>
          <a:off x="4546600" y="1563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108026</xdr:rowOff>
    </xdr:from>
    <xdr:to>
      <xdr:col>6</xdr:col>
      <xdr:colOff>511175</xdr:colOff>
      <xdr:row>94</xdr:row>
      <xdr:rowOff>39</xdr:rowOff>
    </xdr:to>
    <xdr:cxnSp macro="">
      <xdr:nvCxnSpPr>
        <xdr:cNvPr id="232" name="直線コネクタ 231"/>
        <xdr:cNvCxnSpPr/>
      </xdr:nvCxnSpPr>
      <xdr:spPr>
        <a:xfrm flipV="1">
          <a:off x="3797300" y="16052876"/>
          <a:ext cx="838200" cy="6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120159</xdr:rowOff>
    </xdr:from>
    <xdr:ext cx="599010" cy="259045"/>
    <xdr:sp macro="" textlink="">
      <xdr:nvSpPr>
        <xdr:cNvPr id="233" name="扶助費平均値テキスト"/>
        <xdr:cNvSpPr txBox="1"/>
      </xdr:nvSpPr>
      <xdr:spPr>
        <a:xfrm>
          <a:off x="4686300" y="16407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141732</xdr:rowOff>
    </xdr:from>
    <xdr:to>
      <xdr:col>6</xdr:col>
      <xdr:colOff>561975</xdr:colOff>
      <xdr:row>96</xdr:row>
      <xdr:rowOff>71882</xdr:rowOff>
    </xdr:to>
    <xdr:sp macro="" textlink="">
      <xdr:nvSpPr>
        <xdr:cNvPr id="234" name="フローチャート : 判断 233"/>
        <xdr:cNvSpPr/>
      </xdr:nvSpPr>
      <xdr:spPr>
        <a:xfrm>
          <a:off x="45847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39</xdr:rowOff>
    </xdr:from>
    <xdr:to>
      <xdr:col>5</xdr:col>
      <xdr:colOff>358775</xdr:colOff>
      <xdr:row>94</xdr:row>
      <xdr:rowOff>97459</xdr:rowOff>
    </xdr:to>
    <xdr:cxnSp macro="">
      <xdr:nvCxnSpPr>
        <xdr:cNvPr id="235" name="直線コネクタ 234"/>
        <xdr:cNvCxnSpPr/>
      </xdr:nvCxnSpPr>
      <xdr:spPr>
        <a:xfrm flipV="1">
          <a:off x="2908300" y="16116339"/>
          <a:ext cx="889000" cy="9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8052</xdr:rowOff>
    </xdr:from>
    <xdr:to>
      <xdr:col>5</xdr:col>
      <xdr:colOff>409575</xdr:colOff>
      <xdr:row>96</xdr:row>
      <xdr:rowOff>109652</xdr:rowOff>
    </xdr:to>
    <xdr:sp macro="" textlink="">
      <xdr:nvSpPr>
        <xdr:cNvPr id="236" name="フローチャート : 判断 235"/>
        <xdr:cNvSpPr/>
      </xdr:nvSpPr>
      <xdr:spPr>
        <a:xfrm>
          <a:off x="3746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100779</xdr:rowOff>
    </xdr:from>
    <xdr:ext cx="534377" cy="259045"/>
    <xdr:sp macro="" textlink="">
      <xdr:nvSpPr>
        <xdr:cNvPr id="237" name="テキスト ボックス 236"/>
        <xdr:cNvSpPr txBox="1"/>
      </xdr:nvSpPr>
      <xdr:spPr>
        <a:xfrm>
          <a:off x="3530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97459</xdr:rowOff>
    </xdr:from>
    <xdr:to>
      <xdr:col>4</xdr:col>
      <xdr:colOff>155575</xdr:colOff>
      <xdr:row>94</xdr:row>
      <xdr:rowOff>107150</xdr:rowOff>
    </xdr:to>
    <xdr:cxnSp macro="">
      <xdr:nvCxnSpPr>
        <xdr:cNvPr id="238" name="直線コネクタ 237"/>
        <xdr:cNvCxnSpPr/>
      </xdr:nvCxnSpPr>
      <xdr:spPr>
        <a:xfrm flipV="1">
          <a:off x="2019300" y="16213759"/>
          <a:ext cx="889000" cy="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77572</xdr:rowOff>
    </xdr:from>
    <xdr:to>
      <xdr:col>4</xdr:col>
      <xdr:colOff>206375</xdr:colOff>
      <xdr:row>97</xdr:row>
      <xdr:rowOff>7722</xdr:rowOff>
    </xdr:to>
    <xdr:sp macro="" textlink="">
      <xdr:nvSpPr>
        <xdr:cNvPr id="239" name="フローチャート : 判断 238"/>
        <xdr:cNvSpPr/>
      </xdr:nvSpPr>
      <xdr:spPr>
        <a:xfrm>
          <a:off x="2857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170299</xdr:rowOff>
    </xdr:from>
    <xdr:ext cx="534377" cy="259045"/>
    <xdr:sp macro="" textlink="">
      <xdr:nvSpPr>
        <xdr:cNvPr id="240" name="テキスト ボックス 239"/>
        <xdr:cNvSpPr txBox="1"/>
      </xdr:nvSpPr>
      <xdr:spPr>
        <a:xfrm>
          <a:off x="2641111" y="166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107150</xdr:rowOff>
    </xdr:from>
    <xdr:to>
      <xdr:col>2</xdr:col>
      <xdr:colOff>638175</xdr:colOff>
      <xdr:row>94</xdr:row>
      <xdr:rowOff>133553</xdr:rowOff>
    </xdr:to>
    <xdr:cxnSp macro="">
      <xdr:nvCxnSpPr>
        <xdr:cNvPr id="241" name="直線コネクタ 240"/>
        <xdr:cNvCxnSpPr/>
      </xdr:nvCxnSpPr>
      <xdr:spPr>
        <a:xfrm flipV="1">
          <a:off x="1130300" y="16223450"/>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99403</xdr:rowOff>
    </xdr:from>
    <xdr:to>
      <xdr:col>3</xdr:col>
      <xdr:colOff>3175</xdr:colOff>
      <xdr:row>97</xdr:row>
      <xdr:rowOff>29553</xdr:rowOff>
    </xdr:to>
    <xdr:sp macro="" textlink="">
      <xdr:nvSpPr>
        <xdr:cNvPr id="242" name="フローチャート : 判断 241"/>
        <xdr:cNvSpPr/>
      </xdr:nvSpPr>
      <xdr:spPr>
        <a:xfrm>
          <a:off x="1968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20680</xdr:rowOff>
    </xdr:from>
    <xdr:ext cx="534377" cy="259045"/>
    <xdr:sp macro="" textlink="">
      <xdr:nvSpPr>
        <xdr:cNvPr id="243" name="テキスト ボックス 242"/>
        <xdr:cNvSpPr txBox="1"/>
      </xdr:nvSpPr>
      <xdr:spPr>
        <a:xfrm>
          <a:off x="1752111" y="166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93726</xdr:rowOff>
    </xdr:from>
    <xdr:to>
      <xdr:col>1</xdr:col>
      <xdr:colOff>485775</xdr:colOff>
      <xdr:row>97</xdr:row>
      <xdr:rowOff>23876</xdr:rowOff>
    </xdr:to>
    <xdr:sp macro="" textlink="">
      <xdr:nvSpPr>
        <xdr:cNvPr id="244" name="フローチャート : 判断 243"/>
        <xdr:cNvSpPr/>
      </xdr:nvSpPr>
      <xdr:spPr>
        <a:xfrm>
          <a:off x="1079500" y="1655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15003</xdr:rowOff>
    </xdr:from>
    <xdr:ext cx="534377" cy="259045"/>
    <xdr:sp macro="" textlink="">
      <xdr:nvSpPr>
        <xdr:cNvPr id="245" name="テキスト ボックス 244"/>
        <xdr:cNvSpPr txBox="1"/>
      </xdr:nvSpPr>
      <xdr:spPr>
        <a:xfrm>
          <a:off x="863111" y="1664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57226</xdr:rowOff>
    </xdr:from>
    <xdr:to>
      <xdr:col>6</xdr:col>
      <xdr:colOff>561975</xdr:colOff>
      <xdr:row>93</xdr:row>
      <xdr:rowOff>158826</xdr:rowOff>
    </xdr:to>
    <xdr:sp macro="" textlink="">
      <xdr:nvSpPr>
        <xdr:cNvPr id="251" name="円/楕円 250"/>
        <xdr:cNvSpPr/>
      </xdr:nvSpPr>
      <xdr:spPr>
        <a:xfrm>
          <a:off x="4584700" y="1600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80103</xdr:rowOff>
    </xdr:from>
    <xdr:ext cx="599010" cy="259045"/>
    <xdr:sp macro="" textlink="">
      <xdr:nvSpPr>
        <xdr:cNvPr id="252" name="扶助費該当値テキスト"/>
        <xdr:cNvSpPr txBox="1"/>
      </xdr:nvSpPr>
      <xdr:spPr>
        <a:xfrm>
          <a:off x="4686300" y="1585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135,994</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120689</xdr:rowOff>
    </xdr:from>
    <xdr:to>
      <xdr:col>5</xdr:col>
      <xdr:colOff>409575</xdr:colOff>
      <xdr:row>94</xdr:row>
      <xdr:rowOff>50839</xdr:rowOff>
    </xdr:to>
    <xdr:sp macro="" textlink="">
      <xdr:nvSpPr>
        <xdr:cNvPr id="253" name="円/楕円 252"/>
        <xdr:cNvSpPr/>
      </xdr:nvSpPr>
      <xdr:spPr>
        <a:xfrm>
          <a:off x="3746500" y="1606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67366</xdr:rowOff>
    </xdr:from>
    <xdr:ext cx="599010" cy="259045"/>
    <xdr:sp macro="" textlink="">
      <xdr:nvSpPr>
        <xdr:cNvPr id="254" name="テキスト ボックス 253"/>
        <xdr:cNvSpPr txBox="1"/>
      </xdr:nvSpPr>
      <xdr:spPr>
        <a:xfrm>
          <a:off x="3497794" y="15840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130,997</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46659</xdr:rowOff>
    </xdr:from>
    <xdr:to>
      <xdr:col>4</xdr:col>
      <xdr:colOff>206375</xdr:colOff>
      <xdr:row>94</xdr:row>
      <xdr:rowOff>148259</xdr:rowOff>
    </xdr:to>
    <xdr:sp macro="" textlink="">
      <xdr:nvSpPr>
        <xdr:cNvPr id="255" name="円/楕円 254"/>
        <xdr:cNvSpPr/>
      </xdr:nvSpPr>
      <xdr:spPr>
        <a:xfrm>
          <a:off x="2857500" y="1616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164786</xdr:rowOff>
    </xdr:from>
    <xdr:ext cx="599010" cy="259045"/>
    <xdr:sp macro="" textlink="">
      <xdr:nvSpPr>
        <xdr:cNvPr id="256" name="テキスト ボックス 255"/>
        <xdr:cNvSpPr txBox="1"/>
      </xdr:nvSpPr>
      <xdr:spPr>
        <a:xfrm>
          <a:off x="2608794" y="1593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123,326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56350</xdr:rowOff>
    </xdr:from>
    <xdr:to>
      <xdr:col>3</xdr:col>
      <xdr:colOff>3175</xdr:colOff>
      <xdr:row>94</xdr:row>
      <xdr:rowOff>157950</xdr:rowOff>
    </xdr:to>
    <xdr:sp macro="" textlink="">
      <xdr:nvSpPr>
        <xdr:cNvPr id="257" name="円/楕円 256"/>
        <xdr:cNvSpPr/>
      </xdr:nvSpPr>
      <xdr:spPr>
        <a:xfrm>
          <a:off x="1968500" y="161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3027</xdr:rowOff>
    </xdr:from>
    <xdr:ext cx="599010" cy="259045"/>
    <xdr:sp macro="" textlink="">
      <xdr:nvSpPr>
        <xdr:cNvPr id="258" name="テキスト ボックス 257"/>
        <xdr:cNvSpPr txBox="1"/>
      </xdr:nvSpPr>
      <xdr:spPr>
        <a:xfrm>
          <a:off x="1719794" y="1594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122,563</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82753</xdr:rowOff>
    </xdr:from>
    <xdr:to>
      <xdr:col>1</xdr:col>
      <xdr:colOff>485775</xdr:colOff>
      <xdr:row>95</xdr:row>
      <xdr:rowOff>12903</xdr:rowOff>
    </xdr:to>
    <xdr:sp macro="" textlink="">
      <xdr:nvSpPr>
        <xdr:cNvPr id="259" name="円/楕円 258"/>
        <xdr:cNvSpPr/>
      </xdr:nvSpPr>
      <xdr:spPr>
        <a:xfrm>
          <a:off x="1079500" y="1619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29430</xdr:rowOff>
    </xdr:from>
    <xdr:ext cx="599010" cy="259045"/>
    <xdr:sp macro="" textlink="">
      <xdr:nvSpPr>
        <xdr:cNvPr id="260" name="テキスト ボックス 259"/>
        <xdr:cNvSpPr txBox="1"/>
      </xdr:nvSpPr>
      <xdr:spPr>
        <a:xfrm>
          <a:off x="830794" y="15974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3" name="テキスト ボックス 27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5" name="テキスト ボックス 27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9" name="テキスト ボックス 27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47689</xdr:rowOff>
    </xdr:from>
    <xdr:to>
      <xdr:col>15</xdr:col>
      <xdr:colOff>180340</xdr:colOff>
      <xdr:row>38</xdr:row>
      <xdr:rowOff>43002</xdr:rowOff>
    </xdr:to>
    <xdr:cxnSp macro="">
      <xdr:nvCxnSpPr>
        <xdr:cNvPr id="285" name="直線コネクタ 284"/>
        <xdr:cNvCxnSpPr/>
      </xdr:nvCxnSpPr>
      <xdr:spPr>
        <a:xfrm flipV="1">
          <a:off x="10475595" y="5191189"/>
          <a:ext cx="1270" cy="136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46829</xdr:rowOff>
    </xdr:from>
    <xdr:ext cx="534377" cy="259045"/>
    <xdr:sp macro="" textlink="">
      <xdr:nvSpPr>
        <xdr:cNvPr id="286" name="補助費等最小値テキスト"/>
        <xdr:cNvSpPr txBox="1"/>
      </xdr:nvSpPr>
      <xdr:spPr>
        <a:xfrm>
          <a:off x="10528300" y="656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14,538</a:t>
          </a:r>
          <a:endParaRPr kumimoji="1" lang="ja-JP" altLang="en-US" sz="1000" b="1">
            <a:latin typeface="ＭＳ Ｐゴシック"/>
          </a:endParaRPr>
        </a:p>
      </xdr:txBody>
    </xdr:sp>
    <xdr:clientData/>
  </xdr:oneCellAnchor>
  <xdr:twoCellAnchor>
    <xdr:from>
      <xdr:col>15</xdr:col>
      <xdr:colOff>92075</xdr:colOff>
      <xdr:row>38</xdr:row>
      <xdr:rowOff>43002</xdr:rowOff>
    </xdr:from>
    <xdr:to>
      <xdr:col>15</xdr:col>
      <xdr:colOff>269875</xdr:colOff>
      <xdr:row>38</xdr:row>
      <xdr:rowOff>43002</xdr:rowOff>
    </xdr:to>
    <xdr:cxnSp macro="">
      <xdr:nvCxnSpPr>
        <xdr:cNvPr id="287" name="直線コネクタ 286"/>
        <xdr:cNvCxnSpPr/>
      </xdr:nvCxnSpPr>
      <xdr:spPr>
        <a:xfrm>
          <a:off x="10388600" y="655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165816</xdr:rowOff>
    </xdr:from>
    <xdr:ext cx="534377" cy="259045"/>
    <xdr:sp macro="" textlink="">
      <xdr:nvSpPr>
        <xdr:cNvPr id="288" name="補助費等最大値テキスト"/>
        <xdr:cNvSpPr txBox="1"/>
      </xdr:nvSpPr>
      <xdr:spPr>
        <a:xfrm>
          <a:off x="10528300" y="49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50,415</a:t>
          </a:r>
          <a:endParaRPr kumimoji="1" lang="ja-JP" altLang="en-US" sz="1000" b="1">
            <a:latin typeface="ＭＳ Ｐゴシック"/>
          </a:endParaRPr>
        </a:p>
      </xdr:txBody>
    </xdr:sp>
    <xdr:clientData/>
  </xdr:oneCellAnchor>
  <xdr:twoCellAnchor>
    <xdr:from>
      <xdr:col>15</xdr:col>
      <xdr:colOff>92075</xdr:colOff>
      <xdr:row>30</xdr:row>
      <xdr:rowOff>47689</xdr:rowOff>
    </xdr:from>
    <xdr:to>
      <xdr:col>15</xdr:col>
      <xdr:colOff>269875</xdr:colOff>
      <xdr:row>30</xdr:row>
      <xdr:rowOff>47689</xdr:rowOff>
    </xdr:to>
    <xdr:cxnSp macro="">
      <xdr:nvCxnSpPr>
        <xdr:cNvPr id="289" name="直線コネクタ 288"/>
        <xdr:cNvCxnSpPr/>
      </xdr:nvCxnSpPr>
      <xdr:spPr>
        <a:xfrm>
          <a:off x="10388600" y="519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20790</xdr:rowOff>
    </xdr:from>
    <xdr:to>
      <xdr:col>15</xdr:col>
      <xdr:colOff>180975</xdr:colOff>
      <xdr:row>33</xdr:row>
      <xdr:rowOff>133680</xdr:rowOff>
    </xdr:to>
    <xdr:cxnSp macro="">
      <xdr:nvCxnSpPr>
        <xdr:cNvPr id="290" name="直線コネクタ 289"/>
        <xdr:cNvCxnSpPr/>
      </xdr:nvCxnSpPr>
      <xdr:spPr>
        <a:xfrm>
          <a:off x="9639300" y="5678640"/>
          <a:ext cx="838200" cy="11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113885</xdr:rowOff>
    </xdr:from>
    <xdr:ext cx="534377" cy="259045"/>
    <xdr:sp macro="" textlink="">
      <xdr:nvSpPr>
        <xdr:cNvPr id="291" name="補助費等平均値テキスト"/>
        <xdr:cNvSpPr txBox="1"/>
      </xdr:nvSpPr>
      <xdr:spPr>
        <a:xfrm>
          <a:off x="10528300" y="5943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135458</xdr:rowOff>
    </xdr:from>
    <xdr:to>
      <xdr:col>15</xdr:col>
      <xdr:colOff>231775</xdr:colOff>
      <xdr:row>35</xdr:row>
      <xdr:rowOff>65608</xdr:rowOff>
    </xdr:to>
    <xdr:sp macro="" textlink="">
      <xdr:nvSpPr>
        <xdr:cNvPr id="292" name="フローチャート : 判断 291"/>
        <xdr:cNvSpPr/>
      </xdr:nvSpPr>
      <xdr:spPr>
        <a:xfrm>
          <a:off x="10426700" y="59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20790</xdr:rowOff>
    </xdr:from>
    <xdr:to>
      <xdr:col>14</xdr:col>
      <xdr:colOff>28575</xdr:colOff>
      <xdr:row>33</xdr:row>
      <xdr:rowOff>53175</xdr:rowOff>
    </xdr:to>
    <xdr:cxnSp macro="">
      <xdr:nvCxnSpPr>
        <xdr:cNvPr id="293" name="直線コネクタ 292"/>
        <xdr:cNvCxnSpPr/>
      </xdr:nvCxnSpPr>
      <xdr:spPr>
        <a:xfrm flipV="1">
          <a:off x="8750300" y="56786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143612</xdr:rowOff>
    </xdr:from>
    <xdr:to>
      <xdr:col>14</xdr:col>
      <xdr:colOff>79375</xdr:colOff>
      <xdr:row>35</xdr:row>
      <xdr:rowOff>73762</xdr:rowOff>
    </xdr:to>
    <xdr:sp macro="" textlink="">
      <xdr:nvSpPr>
        <xdr:cNvPr id="294" name="フローチャート : 判断 293"/>
        <xdr:cNvSpPr/>
      </xdr:nvSpPr>
      <xdr:spPr>
        <a:xfrm>
          <a:off x="9588500" y="597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64889</xdr:rowOff>
    </xdr:from>
    <xdr:ext cx="534377" cy="259045"/>
    <xdr:sp macro="" textlink="">
      <xdr:nvSpPr>
        <xdr:cNvPr id="295" name="テキスト ボックス 294"/>
        <xdr:cNvSpPr txBox="1"/>
      </xdr:nvSpPr>
      <xdr:spPr>
        <a:xfrm>
          <a:off x="9372111" y="606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27115</xdr:rowOff>
    </xdr:from>
    <xdr:to>
      <xdr:col>12</xdr:col>
      <xdr:colOff>511175</xdr:colOff>
      <xdr:row>33</xdr:row>
      <xdr:rowOff>53175</xdr:rowOff>
    </xdr:to>
    <xdr:cxnSp macro="">
      <xdr:nvCxnSpPr>
        <xdr:cNvPr id="296" name="直線コネクタ 295"/>
        <xdr:cNvCxnSpPr/>
      </xdr:nvCxnSpPr>
      <xdr:spPr>
        <a:xfrm>
          <a:off x="7861300" y="5684965"/>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143383</xdr:rowOff>
    </xdr:from>
    <xdr:to>
      <xdr:col>12</xdr:col>
      <xdr:colOff>561975</xdr:colOff>
      <xdr:row>35</xdr:row>
      <xdr:rowOff>73533</xdr:rowOff>
    </xdr:to>
    <xdr:sp macro="" textlink="">
      <xdr:nvSpPr>
        <xdr:cNvPr id="297" name="フローチャート : 判断 296"/>
        <xdr:cNvSpPr/>
      </xdr:nvSpPr>
      <xdr:spPr>
        <a:xfrm>
          <a:off x="8699500" y="59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64660</xdr:rowOff>
    </xdr:from>
    <xdr:ext cx="534377" cy="259045"/>
    <xdr:sp macro="" textlink="">
      <xdr:nvSpPr>
        <xdr:cNvPr id="298" name="テキスト ボックス 297"/>
        <xdr:cNvSpPr txBox="1"/>
      </xdr:nvSpPr>
      <xdr:spPr>
        <a:xfrm>
          <a:off x="8483111" y="60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27115</xdr:rowOff>
    </xdr:from>
    <xdr:to>
      <xdr:col>11</xdr:col>
      <xdr:colOff>307975</xdr:colOff>
      <xdr:row>33</xdr:row>
      <xdr:rowOff>51308</xdr:rowOff>
    </xdr:to>
    <xdr:cxnSp macro="">
      <xdr:nvCxnSpPr>
        <xdr:cNvPr id="299" name="直線コネクタ 298"/>
        <xdr:cNvCxnSpPr/>
      </xdr:nvCxnSpPr>
      <xdr:spPr>
        <a:xfrm flipV="1">
          <a:off x="6972300" y="5684965"/>
          <a:ext cx="8890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142545</xdr:rowOff>
    </xdr:from>
    <xdr:to>
      <xdr:col>11</xdr:col>
      <xdr:colOff>358775</xdr:colOff>
      <xdr:row>35</xdr:row>
      <xdr:rowOff>72695</xdr:rowOff>
    </xdr:to>
    <xdr:sp macro="" textlink="">
      <xdr:nvSpPr>
        <xdr:cNvPr id="300" name="フローチャート : 判断 299"/>
        <xdr:cNvSpPr/>
      </xdr:nvSpPr>
      <xdr:spPr>
        <a:xfrm>
          <a:off x="7810500" y="597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63822</xdr:rowOff>
    </xdr:from>
    <xdr:ext cx="534377" cy="259045"/>
    <xdr:sp macro="" textlink="">
      <xdr:nvSpPr>
        <xdr:cNvPr id="301" name="テキスト ボックス 300"/>
        <xdr:cNvSpPr txBox="1"/>
      </xdr:nvSpPr>
      <xdr:spPr>
        <a:xfrm>
          <a:off x="7594111" y="606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41542</xdr:rowOff>
    </xdr:from>
    <xdr:to>
      <xdr:col>10</xdr:col>
      <xdr:colOff>155575</xdr:colOff>
      <xdr:row>35</xdr:row>
      <xdr:rowOff>143142</xdr:rowOff>
    </xdr:to>
    <xdr:sp macro="" textlink="">
      <xdr:nvSpPr>
        <xdr:cNvPr id="302" name="フローチャート : 判断 301"/>
        <xdr:cNvSpPr/>
      </xdr:nvSpPr>
      <xdr:spPr>
        <a:xfrm>
          <a:off x="6921500" y="60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134269</xdr:rowOff>
    </xdr:from>
    <xdr:ext cx="534377" cy="259045"/>
    <xdr:sp macro="" textlink="">
      <xdr:nvSpPr>
        <xdr:cNvPr id="303" name="テキスト ボックス 302"/>
        <xdr:cNvSpPr txBox="1"/>
      </xdr:nvSpPr>
      <xdr:spPr>
        <a:xfrm>
          <a:off x="6705111" y="613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82880</xdr:rowOff>
    </xdr:from>
    <xdr:to>
      <xdr:col>15</xdr:col>
      <xdr:colOff>231775</xdr:colOff>
      <xdr:row>34</xdr:row>
      <xdr:rowOff>13030</xdr:rowOff>
    </xdr:to>
    <xdr:sp macro="" textlink="">
      <xdr:nvSpPr>
        <xdr:cNvPr id="309" name="円/楕円 308"/>
        <xdr:cNvSpPr/>
      </xdr:nvSpPr>
      <xdr:spPr>
        <a:xfrm>
          <a:off x="10426700" y="57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105757</xdr:rowOff>
    </xdr:from>
    <xdr:ext cx="534377" cy="259045"/>
    <xdr:sp macro="" textlink="">
      <xdr:nvSpPr>
        <xdr:cNvPr id="310" name="補助費等該当値テキスト"/>
        <xdr:cNvSpPr txBox="1"/>
      </xdr:nvSpPr>
      <xdr:spPr>
        <a:xfrm>
          <a:off x="10528300" y="559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34,658</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141440</xdr:rowOff>
    </xdr:from>
    <xdr:to>
      <xdr:col>14</xdr:col>
      <xdr:colOff>79375</xdr:colOff>
      <xdr:row>33</xdr:row>
      <xdr:rowOff>71590</xdr:rowOff>
    </xdr:to>
    <xdr:sp macro="" textlink="">
      <xdr:nvSpPr>
        <xdr:cNvPr id="311" name="円/楕円 310"/>
        <xdr:cNvSpPr/>
      </xdr:nvSpPr>
      <xdr:spPr>
        <a:xfrm>
          <a:off x="9588500" y="562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88117</xdr:rowOff>
    </xdr:from>
    <xdr:ext cx="534377" cy="259045"/>
    <xdr:sp macro="" textlink="">
      <xdr:nvSpPr>
        <xdr:cNvPr id="312" name="テキスト ボックス 311"/>
        <xdr:cNvSpPr txBox="1"/>
      </xdr:nvSpPr>
      <xdr:spPr>
        <a:xfrm>
          <a:off x="9372111" y="540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37,621</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2375</xdr:rowOff>
    </xdr:from>
    <xdr:to>
      <xdr:col>12</xdr:col>
      <xdr:colOff>561975</xdr:colOff>
      <xdr:row>33</xdr:row>
      <xdr:rowOff>103975</xdr:rowOff>
    </xdr:to>
    <xdr:sp macro="" textlink="">
      <xdr:nvSpPr>
        <xdr:cNvPr id="313" name="円/楕円 312"/>
        <xdr:cNvSpPr/>
      </xdr:nvSpPr>
      <xdr:spPr>
        <a:xfrm>
          <a:off x="8699500" y="566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120502</xdr:rowOff>
    </xdr:from>
    <xdr:ext cx="534377" cy="259045"/>
    <xdr:sp macro="" textlink="">
      <xdr:nvSpPr>
        <xdr:cNvPr id="314" name="テキスト ボックス 313"/>
        <xdr:cNvSpPr txBox="1"/>
      </xdr:nvSpPr>
      <xdr:spPr>
        <a:xfrm>
          <a:off x="8483111" y="543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36,771</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147765</xdr:rowOff>
    </xdr:from>
    <xdr:to>
      <xdr:col>11</xdr:col>
      <xdr:colOff>358775</xdr:colOff>
      <xdr:row>33</xdr:row>
      <xdr:rowOff>77915</xdr:rowOff>
    </xdr:to>
    <xdr:sp macro="" textlink="">
      <xdr:nvSpPr>
        <xdr:cNvPr id="315" name="円/楕円 314"/>
        <xdr:cNvSpPr/>
      </xdr:nvSpPr>
      <xdr:spPr>
        <a:xfrm>
          <a:off x="7810500" y="563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94442</xdr:rowOff>
    </xdr:from>
    <xdr:ext cx="534377" cy="259045"/>
    <xdr:sp macro="" textlink="">
      <xdr:nvSpPr>
        <xdr:cNvPr id="316" name="テキスト ボックス 315"/>
        <xdr:cNvSpPr txBox="1"/>
      </xdr:nvSpPr>
      <xdr:spPr>
        <a:xfrm>
          <a:off x="7594111" y="540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37,455</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508</xdr:rowOff>
    </xdr:from>
    <xdr:to>
      <xdr:col>10</xdr:col>
      <xdr:colOff>155575</xdr:colOff>
      <xdr:row>33</xdr:row>
      <xdr:rowOff>102108</xdr:rowOff>
    </xdr:to>
    <xdr:sp macro="" textlink="">
      <xdr:nvSpPr>
        <xdr:cNvPr id="317" name="円/楕円 316"/>
        <xdr:cNvSpPr/>
      </xdr:nvSpPr>
      <xdr:spPr>
        <a:xfrm>
          <a:off x="6921500" y="56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118635</xdr:rowOff>
    </xdr:from>
    <xdr:ext cx="534377" cy="259045"/>
    <xdr:sp macro="" textlink="">
      <xdr:nvSpPr>
        <xdr:cNvPr id="318" name="テキスト ボックス 317"/>
        <xdr:cNvSpPr txBox="1"/>
      </xdr:nvSpPr>
      <xdr:spPr>
        <a:xfrm>
          <a:off x="6705111" y="543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91988</xdr:rowOff>
    </xdr:from>
    <xdr:to>
      <xdr:col>15</xdr:col>
      <xdr:colOff>180340</xdr:colOff>
      <xdr:row>59</xdr:row>
      <xdr:rowOff>16583</xdr:rowOff>
    </xdr:to>
    <xdr:cxnSp macro="">
      <xdr:nvCxnSpPr>
        <xdr:cNvPr id="345" name="直線コネクタ 344"/>
        <xdr:cNvCxnSpPr/>
      </xdr:nvCxnSpPr>
      <xdr:spPr>
        <a:xfrm flipV="1">
          <a:off x="10475595" y="8664488"/>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20410</xdr:rowOff>
    </xdr:from>
    <xdr:ext cx="534377" cy="259045"/>
    <xdr:sp macro="" textlink="">
      <xdr:nvSpPr>
        <xdr:cNvPr id="346" name="普通建設事業費最小値テキスト"/>
        <xdr:cNvSpPr txBox="1"/>
      </xdr:nvSpPr>
      <xdr:spPr>
        <a:xfrm>
          <a:off x="10528300" y="101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25,040</a:t>
          </a:r>
          <a:endParaRPr kumimoji="1" lang="ja-JP" altLang="en-US" sz="1000" b="1">
            <a:latin typeface="ＭＳ Ｐゴシック"/>
          </a:endParaRPr>
        </a:p>
      </xdr:txBody>
    </xdr:sp>
    <xdr:clientData/>
  </xdr:oneCellAnchor>
  <xdr:twoCellAnchor>
    <xdr:from>
      <xdr:col>15</xdr:col>
      <xdr:colOff>92075</xdr:colOff>
      <xdr:row>59</xdr:row>
      <xdr:rowOff>16583</xdr:rowOff>
    </xdr:from>
    <xdr:to>
      <xdr:col>15</xdr:col>
      <xdr:colOff>269875</xdr:colOff>
      <xdr:row>59</xdr:row>
      <xdr:rowOff>16583</xdr:rowOff>
    </xdr:to>
    <xdr:cxnSp macro="">
      <xdr:nvCxnSpPr>
        <xdr:cNvPr id="347" name="直線コネクタ 346"/>
        <xdr:cNvCxnSpPr/>
      </xdr:nvCxnSpPr>
      <xdr:spPr>
        <a:xfrm>
          <a:off x="10388600" y="1013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38665</xdr:rowOff>
    </xdr:from>
    <xdr:ext cx="599010" cy="259045"/>
    <xdr:sp macro="" textlink="">
      <xdr:nvSpPr>
        <xdr:cNvPr id="348" name="普通建設事業費最大値テキスト"/>
        <xdr:cNvSpPr txBox="1"/>
      </xdr:nvSpPr>
      <xdr:spPr>
        <a:xfrm>
          <a:off x="10528300" y="843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114,922</a:t>
          </a:r>
          <a:endParaRPr kumimoji="1" lang="ja-JP" altLang="en-US" sz="1000" b="1">
            <a:latin typeface="ＭＳ Ｐゴシック"/>
          </a:endParaRPr>
        </a:p>
      </xdr:txBody>
    </xdr:sp>
    <xdr:clientData/>
  </xdr:oneCellAnchor>
  <xdr:twoCellAnchor>
    <xdr:from>
      <xdr:col>15</xdr:col>
      <xdr:colOff>92075</xdr:colOff>
      <xdr:row>50</xdr:row>
      <xdr:rowOff>91988</xdr:rowOff>
    </xdr:from>
    <xdr:to>
      <xdr:col>15</xdr:col>
      <xdr:colOff>269875</xdr:colOff>
      <xdr:row>50</xdr:row>
      <xdr:rowOff>91988</xdr:rowOff>
    </xdr:to>
    <xdr:cxnSp macro="">
      <xdr:nvCxnSpPr>
        <xdr:cNvPr id="349" name="直線コネクタ 348"/>
        <xdr:cNvCxnSpPr/>
      </xdr:nvCxnSpPr>
      <xdr:spPr>
        <a:xfrm>
          <a:off x="10388600" y="866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104446</xdr:rowOff>
    </xdr:from>
    <xdr:to>
      <xdr:col>15</xdr:col>
      <xdr:colOff>180975</xdr:colOff>
      <xdr:row>59</xdr:row>
      <xdr:rowOff>16583</xdr:rowOff>
    </xdr:to>
    <xdr:cxnSp macro="">
      <xdr:nvCxnSpPr>
        <xdr:cNvPr id="350" name="直線コネクタ 349"/>
        <xdr:cNvCxnSpPr/>
      </xdr:nvCxnSpPr>
      <xdr:spPr>
        <a:xfrm>
          <a:off x="9639300" y="9705646"/>
          <a:ext cx="838200" cy="42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81080</xdr:rowOff>
    </xdr:from>
    <xdr:ext cx="534377" cy="259045"/>
    <xdr:sp macro="" textlink="">
      <xdr:nvSpPr>
        <xdr:cNvPr id="351" name="普通建設事業費平均値テキスト"/>
        <xdr:cNvSpPr txBox="1"/>
      </xdr:nvSpPr>
      <xdr:spPr>
        <a:xfrm>
          <a:off x="10528300" y="9510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58203</xdr:rowOff>
    </xdr:from>
    <xdr:to>
      <xdr:col>15</xdr:col>
      <xdr:colOff>231775</xdr:colOff>
      <xdr:row>56</xdr:row>
      <xdr:rowOff>159803</xdr:rowOff>
    </xdr:to>
    <xdr:sp macro="" textlink="">
      <xdr:nvSpPr>
        <xdr:cNvPr id="352" name="フローチャート : 判断 351"/>
        <xdr:cNvSpPr/>
      </xdr:nvSpPr>
      <xdr:spPr>
        <a:xfrm>
          <a:off x="104267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38805</xdr:rowOff>
    </xdr:from>
    <xdr:to>
      <xdr:col>14</xdr:col>
      <xdr:colOff>28575</xdr:colOff>
      <xdr:row>56</xdr:row>
      <xdr:rowOff>104446</xdr:rowOff>
    </xdr:to>
    <xdr:cxnSp macro="">
      <xdr:nvCxnSpPr>
        <xdr:cNvPr id="353" name="直線コネクタ 352"/>
        <xdr:cNvCxnSpPr/>
      </xdr:nvCxnSpPr>
      <xdr:spPr>
        <a:xfrm>
          <a:off x="8750300" y="9468555"/>
          <a:ext cx="889000" cy="23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46234</xdr:rowOff>
    </xdr:from>
    <xdr:to>
      <xdr:col>14</xdr:col>
      <xdr:colOff>79375</xdr:colOff>
      <xdr:row>56</xdr:row>
      <xdr:rowOff>147834</xdr:rowOff>
    </xdr:to>
    <xdr:sp macro="" textlink="">
      <xdr:nvSpPr>
        <xdr:cNvPr id="354" name="フローチャート : 判断 353"/>
        <xdr:cNvSpPr/>
      </xdr:nvSpPr>
      <xdr:spPr>
        <a:xfrm>
          <a:off x="9588500" y="9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164361</xdr:rowOff>
    </xdr:from>
    <xdr:ext cx="534377" cy="259045"/>
    <xdr:sp macro="" textlink="">
      <xdr:nvSpPr>
        <xdr:cNvPr id="355" name="テキスト ボックス 354"/>
        <xdr:cNvSpPr txBox="1"/>
      </xdr:nvSpPr>
      <xdr:spPr>
        <a:xfrm>
          <a:off x="9372111" y="94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38805</xdr:rowOff>
    </xdr:from>
    <xdr:to>
      <xdr:col>12</xdr:col>
      <xdr:colOff>511175</xdr:colOff>
      <xdr:row>58</xdr:row>
      <xdr:rowOff>81424</xdr:rowOff>
    </xdr:to>
    <xdr:cxnSp macro="">
      <xdr:nvCxnSpPr>
        <xdr:cNvPr id="356" name="直線コネクタ 355"/>
        <xdr:cNvCxnSpPr/>
      </xdr:nvCxnSpPr>
      <xdr:spPr>
        <a:xfrm flipV="1">
          <a:off x="7861300" y="9468555"/>
          <a:ext cx="889000" cy="55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110503</xdr:rowOff>
    </xdr:from>
    <xdr:to>
      <xdr:col>12</xdr:col>
      <xdr:colOff>561975</xdr:colOff>
      <xdr:row>57</xdr:row>
      <xdr:rowOff>40653</xdr:rowOff>
    </xdr:to>
    <xdr:sp macro="" textlink="">
      <xdr:nvSpPr>
        <xdr:cNvPr id="357" name="フローチャート : 判断 356"/>
        <xdr:cNvSpPr/>
      </xdr:nvSpPr>
      <xdr:spPr>
        <a:xfrm>
          <a:off x="8699500" y="971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31780</xdr:rowOff>
    </xdr:from>
    <xdr:ext cx="534377" cy="259045"/>
    <xdr:sp macro="" textlink="">
      <xdr:nvSpPr>
        <xdr:cNvPr id="358" name="テキスト ボックス 357"/>
        <xdr:cNvSpPr txBox="1"/>
      </xdr:nvSpPr>
      <xdr:spPr>
        <a:xfrm>
          <a:off x="8483111" y="980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81424</xdr:rowOff>
    </xdr:from>
    <xdr:to>
      <xdr:col>11</xdr:col>
      <xdr:colOff>307975</xdr:colOff>
      <xdr:row>58</xdr:row>
      <xdr:rowOff>136744</xdr:rowOff>
    </xdr:to>
    <xdr:cxnSp macro="">
      <xdr:nvCxnSpPr>
        <xdr:cNvPr id="359" name="直線コネクタ 358"/>
        <xdr:cNvCxnSpPr/>
      </xdr:nvCxnSpPr>
      <xdr:spPr>
        <a:xfrm flipV="1">
          <a:off x="6972300" y="10025524"/>
          <a:ext cx="889000" cy="5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36567</xdr:rowOff>
    </xdr:from>
    <xdr:to>
      <xdr:col>11</xdr:col>
      <xdr:colOff>358775</xdr:colOff>
      <xdr:row>57</xdr:row>
      <xdr:rowOff>138167</xdr:rowOff>
    </xdr:to>
    <xdr:sp macro="" textlink="">
      <xdr:nvSpPr>
        <xdr:cNvPr id="360" name="フローチャート : 判断 359"/>
        <xdr:cNvSpPr/>
      </xdr:nvSpPr>
      <xdr:spPr>
        <a:xfrm>
          <a:off x="7810500" y="980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154694</xdr:rowOff>
    </xdr:from>
    <xdr:ext cx="534377" cy="259045"/>
    <xdr:sp macro="" textlink="">
      <xdr:nvSpPr>
        <xdr:cNvPr id="361" name="テキスト ボックス 360"/>
        <xdr:cNvSpPr txBox="1"/>
      </xdr:nvSpPr>
      <xdr:spPr>
        <a:xfrm>
          <a:off x="7594111" y="958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1412</xdr:rowOff>
    </xdr:from>
    <xdr:to>
      <xdr:col>10</xdr:col>
      <xdr:colOff>155575</xdr:colOff>
      <xdr:row>57</xdr:row>
      <xdr:rowOff>103012</xdr:rowOff>
    </xdr:to>
    <xdr:sp macro="" textlink="">
      <xdr:nvSpPr>
        <xdr:cNvPr id="362" name="フローチャート : 判断 361"/>
        <xdr:cNvSpPr/>
      </xdr:nvSpPr>
      <xdr:spPr>
        <a:xfrm>
          <a:off x="6921500" y="97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119539</xdr:rowOff>
    </xdr:from>
    <xdr:ext cx="534377" cy="259045"/>
    <xdr:sp macro="" textlink="">
      <xdr:nvSpPr>
        <xdr:cNvPr id="363" name="テキスト ボックス 362"/>
        <xdr:cNvSpPr txBox="1"/>
      </xdr:nvSpPr>
      <xdr:spPr>
        <a:xfrm>
          <a:off x="6705111" y="954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137233</xdr:rowOff>
    </xdr:from>
    <xdr:to>
      <xdr:col>15</xdr:col>
      <xdr:colOff>231775</xdr:colOff>
      <xdr:row>59</xdr:row>
      <xdr:rowOff>67383</xdr:rowOff>
    </xdr:to>
    <xdr:sp macro="" textlink="">
      <xdr:nvSpPr>
        <xdr:cNvPr id="369" name="円/楕円 368"/>
        <xdr:cNvSpPr/>
      </xdr:nvSpPr>
      <xdr:spPr>
        <a:xfrm>
          <a:off x="10426700" y="1008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52160</xdr:rowOff>
    </xdr:from>
    <xdr:ext cx="534377" cy="259045"/>
    <xdr:sp macro="" textlink="">
      <xdr:nvSpPr>
        <xdr:cNvPr id="370" name="普通建設事業費該当値テキスト"/>
        <xdr:cNvSpPr txBox="1"/>
      </xdr:nvSpPr>
      <xdr:spPr>
        <a:xfrm>
          <a:off x="10528300" y="999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25,040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53646</xdr:rowOff>
    </xdr:from>
    <xdr:to>
      <xdr:col>14</xdr:col>
      <xdr:colOff>79375</xdr:colOff>
      <xdr:row>56</xdr:row>
      <xdr:rowOff>155246</xdr:rowOff>
    </xdr:to>
    <xdr:sp macro="" textlink="">
      <xdr:nvSpPr>
        <xdr:cNvPr id="371" name="円/楕円 370"/>
        <xdr:cNvSpPr/>
      </xdr:nvSpPr>
      <xdr:spPr>
        <a:xfrm>
          <a:off x="9588500" y="965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146373</xdr:rowOff>
    </xdr:from>
    <xdr:ext cx="534377" cy="259045"/>
    <xdr:sp macro="" textlink="">
      <xdr:nvSpPr>
        <xdr:cNvPr id="372" name="テキスト ボックス 371"/>
        <xdr:cNvSpPr txBox="1"/>
      </xdr:nvSpPr>
      <xdr:spPr>
        <a:xfrm>
          <a:off x="9372111" y="974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51,159</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159455</xdr:rowOff>
    </xdr:from>
    <xdr:to>
      <xdr:col>12</xdr:col>
      <xdr:colOff>561975</xdr:colOff>
      <xdr:row>55</xdr:row>
      <xdr:rowOff>89605</xdr:rowOff>
    </xdr:to>
    <xdr:sp macro="" textlink="">
      <xdr:nvSpPr>
        <xdr:cNvPr id="373" name="円/楕円 372"/>
        <xdr:cNvSpPr/>
      </xdr:nvSpPr>
      <xdr:spPr>
        <a:xfrm>
          <a:off x="8699500" y="941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106132</xdr:rowOff>
    </xdr:from>
    <xdr:ext cx="534377" cy="259045"/>
    <xdr:sp macro="" textlink="">
      <xdr:nvSpPr>
        <xdr:cNvPr id="374" name="テキスト ボックス 373"/>
        <xdr:cNvSpPr txBox="1"/>
      </xdr:nvSpPr>
      <xdr:spPr>
        <a:xfrm>
          <a:off x="8483111" y="91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65,679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30624</xdr:rowOff>
    </xdr:from>
    <xdr:to>
      <xdr:col>11</xdr:col>
      <xdr:colOff>358775</xdr:colOff>
      <xdr:row>58</xdr:row>
      <xdr:rowOff>132224</xdr:rowOff>
    </xdr:to>
    <xdr:sp macro="" textlink="">
      <xdr:nvSpPr>
        <xdr:cNvPr id="375" name="円/楕円 374"/>
        <xdr:cNvSpPr/>
      </xdr:nvSpPr>
      <xdr:spPr>
        <a:xfrm>
          <a:off x="7810500" y="997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123351</xdr:rowOff>
    </xdr:from>
    <xdr:ext cx="534377" cy="259045"/>
    <xdr:sp macro="" textlink="">
      <xdr:nvSpPr>
        <xdr:cNvPr id="376" name="テキスト ボックス 375"/>
        <xdr:cNvSpPr txBox="1"/>
      </xdr:nvSpPr>
      <xdr:spPr>
        <a:xfrm>
          <a:off x="7594111" y="1006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31,569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85944</xdr:rowOff>
    </xdr:from>
    <xdr:to>
      <xdr:col>10</xdr:col>
      <xdr:colOff>155575</xdr:colOff>
      <xdr:row>59</xdr:row>
      <xdr:rowOff>16094</xdr:rowOff>
    </xdr:to>
    <xdr:sp macro="" textlink="">
      <xdr:nvSpPr>
        <xdr:cNvPr id="377" name="円/楕円 376"/>
        <xdr:cNvSpPr/>
      </xdr:nvSpPr>
      <xdr:spPr>
        <a:xfrm>
          <a:off x="6921500" y="1003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7221</xdr:rowOff>
    </xdr:from>
    <xdr:ext cx="534377" cy="259045"/>
    <xdr:sp macro="" textlink="">
      <xdr:nvSpPr>
        <xdr:cNvPr id="378" name="テキスト ボックス 377"/>
        <xdr:cNvSpPr txBox="1"/>
      </xdr:nvSpPr>
      <xdr:spPr>
        <a:xfrm>
          <a:off x="6705111" y="1012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79187</xdr:rowOff>
    </xdr:from>
    <xdr:to>
      <xdr:col>15</xdr:col>
      <xdr:colOff>180340</xdr:colOff>
      <xdr:row>79</xdr:row>
      <xdr:rowOff>50416</xdr:rowOff>
    </xdr:to>
    <xdr:cxnSp macro="">
      <xdr:nvCxnSpPr>
        <xdr:cNvPr id="404" name="直線コネクタ 403"/>
        <xdr:cNvCxnSpPr/>
      </xdr:nvCxnSpPr>
      <xdr:spPr>
        <a:xfrm flipV="1">
          <a:off x="10475595" y="12080687"/>
          <a:ext cx="1270" cy="151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54243</xdr:rowOff>
    </xdr:from>
    <xdr:ext cx="469744" cy="259045"/>
    <xdr:sp macro="" textlink="">
      <xdr:nvSpPr>
        <xdr:cNvPr id="405" name="普通建設事業費 （ うち新規整備　）最小値テキスト"/>
        <xdr:cNvSpPr txBox="1"/>
      </xdr:nvSpPr>
      <xdr:spPr>
        <a:xfrm>
          <a:off x="10528300" y="1359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15</xdr:col>
      <xdr:colOff>92075</xdr:colOff>
      <xdr:row>79</xdr:row>
      <xdr:rowOff>50416</xdr:rowOff>
    </xdr:from>
    <xdr:to>
      <xdr:col>15</xdr:col>
      <xdr:colOff>269875</xdr:colOff>
      <xdr:row>79</xdr:row>
      <xdr:rowOff>50416</xdr:rowOff>
    </xdr:to>
    <xdr:cxnSp macro="">
      <xdr:nvCxnSpPr>
        <xdr:cNvPr id="406" name="直線コネクタ 405"/>
        <xdr:cNvCxnSpPr/>
      </xdr:nvCxnSpPr>
      <xdr:spPr>
        <a:xfrm>
          <a:off x="10388600" y="1359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25864</xdr:rowOff>
    </xdr:from>
    <xdr:ext cx="534377" cy="259045"/>
    <xdr:sp macro="" textlink="">
      <xdr:nvSpPr>
        <xdr:cNvPr id="407" name="普通建設事業費 （ うち新規整備　）最大値テキスト"/>
        <xdr:cNvSpPr txBox="1"/>
      </xdr:nvSpPr>
      <xdr:spPr>
        <a:xfrm>
          <a:off x="10528300" y="118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95,706</a:t>
          </a:r>
          <a:endParaRPr kumimoji="1" lang="ja-JP" altLang="en-US" sz="1000" b="1">
            <a:latin typeface="ＭＳ Ｐゴシック"/>
          </a:endParaRPr>
        </a:p>
      </xdr:txBody>
    </xdr:sp>
    <xdr:clientData/>
  </xdr:oneCellAnchor>
  <xdr:twoCellAnchor>
    <xdr:from>
      <xdr:col>15</xdr:col>
      <xdr:colOff>92075</xdr:colOff>
      <xdr:row>70</xdr:row>
      <xdr:rowOff>79187</xdr:rowOff>
    </xdr:from>
    <xdr:to>
      <xdr:col>15</xdr:col>
      <xdr:colOff>269875</xdr:colOff>
      <xdr:row>70</xdr:row>
      <xdr:rowOff>79187</xdr:rowOff>
    </xdr:to>
    <xdr:cxnSp macro="">
      <xdr:nvCxnSpPr>
        <xdr:cNvPr id="408" name="直線コネクタ 407"/>
        <xdr:cNvCxnSpPr/>
      </xdr:nvCxnSpPr>
      <xdr:spPr>
        <a:xfrm>
          <a:off x="10388600" y="1208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117934</xdr:rowOff>
    </xdr:from>
    <xdr:to>
      <xdr:col>15</xdr:col>
      <xdr:colOff>180975</xdr:colOff>
      <xdr:row>78</xdr:row>
      <xdr:rowOff>12843</xdr:rowOff>
    </xdr:to>
    <xdr:cxnSp macro="">
      <xdr:nvCxnSpPr>
        <xdr:cNvPr id="409" name="直線コネクタ 408"/>
        <xdr:cNvCxnSpPr/>
      </xdr:nvCxnSpPr>
      <xdr:spPr>
        <a:xfrm>
          <a:off x="9639300" y="12976684"/>
          <a:ext cx="838200" cy="40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118880</xdr:rowOff>
    </xdr:from>
    <xdr:ext cx="534377" cy="259045"/>
    <xdr:sp macro="" textlink="">
      <xdr:nvSpPr>
        <xdr:cNvPr id="410" name="普通建設事業費 （ うち新規整備　）平均値テキスト"/>
        <xdr:cNvSpPr txBox="1"/>
      </xdr:nvSpPr>
      <xdr:spPr>
        <a:xfrm>
          <a:off x="10528300" y="13149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96003</xdr:rowOff>
    </xdr:from>
    <xdr:to>
      <xdr:col>15</xdr:col>
      <xdr:colOff>231775</xdr:colOff>
      <xdr:row>78</xdr:row>
      <xdr:rowOff>26153</xdr:rowOff>
    </xdr:to>
    <xdr:sp macro="" textlink="">
      <xdr:nvSpPr>
        <xdr:cNvPr id="411" name="フローチャート : 判断 410"/>
        <xdr:cNvSpPr/>
      </xdr:nvSpPr>
      <xdr:spPr>
        <a:xfrm>
          <a:off x="10426700" y="1329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81504</xdr:rowOff>
    </xdr:from>
    <xdr:to>
      <xdr:col>14</xdr:col>
      <xdr:colOff>79375</xdr:colOff>
      <xdr:row>78</xdr:row>
      <xdr:rowOff>11654</xdr:rowOff>
    </xdr:to>
    <xdr:sp macro="" textlink="">
      <xdr:nvSpPr>
        <xdr:cNvPr id="412" name="フローチャート : 判断 411"/>
        <xdr:cNvSpPr/>
      </xdr:nvSpPr>
      <xdr:spPr>
        <a:xfrm>
          <a:off x="9588500" y="1328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2781</xdr:rowOff>
    </xdr:from>
    <xdr:ext cx="534377" cy="259045"/>
    <xdr:sp macro="" textlink="">
      <xdr:nvSpPr>
        <xdr:cNvPr id="413" name="テキスト ボックス 412"/>
        <xdr:cNvSpPr txBox="1"/>
      </xdr:nvSpPr>
      <xdr:spPr>
        <a:xfrm>
          <a:off x="9372111" y="133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133493</xdr:rowOff>
    </xdr:from>
    <xdr:to>
      <xdr:col>15</xdr:col>
      <xdr:colOff>231775</xdr:colOff>
      <xdr:row>78</xdr:row>
      <xdr:rowOff>63643</xdr:rowOff>
    </xdr:to>
    <xdr:sp macro="" textlink="">
      <xdr:nvSpPr>
        <xdr:cNvPr id="419" name="円/楕円 418"/>
        <xdr:cNvSpPr/>
      </xdr:nvSpPr>
      <xdr:spPr>
        <a:xfrm>
          <a:off x="10426700" y="1333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111920</xdr:rowOff>
    </xdr:from>
    <xdr:ext cx="534377" cy="259045"/>
    <xdr:sp macro="" textlink="">
      <xdr:nvSpPr>
        <xdr:cNvPr id="420" name="普通建設事業費 （ うち新規整備　）該当値テキスト"/>
        <xdr:cNvSpPr txBox="1"/>
      </xdr:nvSpPr>
      <xdr:spPr>
        <a:xfrm>
          <a:off x="10528300" y="1331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15,769</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67134</xdr:rowOff>
    </xdr:from>
    <xdr:to>
      <xdr:col>14</xdr:col>
      <xdr:colOff>79375</xdr:colOff>
      <xdr:row>75</xdr:row>
      <xdr:rowOff>168734</xdr:rowOff>
    </xdr:to>
    <xdr:sp macro="" textlink="">
      <xdr:nvSpPr>
        <xdr:cNvPr id="421" name="円/楕円 420"/>
        <xdr:cNvSpPr/>
      </xdr:nvSpPr>
      <xdr:spPr>
        <a:xfrm>
          <a:off x="9588500" y="1292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13811</xdr:rowOff>
    </xdr:from>
    <xdr:ext cx="534377" cy="259045"/>
    <xdr:sp macro="" textlink="">
      <xdr:nvSpPr>
        <xdr:cNvPr id="422" name="テキスト ボックス 421"/>
        <xdr:cNvSpPr txBox="1"/>
      </xdr:nvSpPr>
      <xdr:spPr>
        <a:xfrm>
          <a:off x="9372111" y="1270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4" name="テキスト ボックス 443"/>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6" name="テキスト ボックス 44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150281</xdr:rowOff>
    </xdr:from>
    <xdr:to>
      <xdr:col>15</xdr:col>
      <xdr:colOff>180340</xdr:colOff>
      <xdr:row>98</xdr:row>
      <xdr:rowOff>161711</xdr:rowOff>
    </xdr:to>
    <xdr:cxnSp macro="">
      <xdr:nvCxnSpPr>
        <xdr:cNvPr id="448" name="直線コネクタ 447"/>
        <xdr:cNvCxnSpPr/>
      </xdr:nvCxnSpPr>
      <xdr:spPr>
        <a:xfrm flipV="1">
          <a:off x="10475595" y="15409331"/>
          <a:ext cx="127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165538</xdr:rowOff>
    </xdr:from>
    <xdr:ext cx="469744" cy="259045"/>
    <xdr:sp macro="" textlink="">
      <xdr:nvSpPr>
        <xdr:cNvPr id="449" name="普通建設事業費 （ うち更新整備　）最小値テキスト"/>
        <xdr:cNvSpPr txBox="1"/>
      </xdr:nvSpPr>
      <xdr:spPr>
        <a:xfrm>
          <a:off x="10528300" y="1696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a:t>
          </a:r>
          <a:endParaRPr kumimoji="1" lang="ja-JP" altLang="en-US" sz="1000" b="1">
            <a:latin typeface="ＭＳ Ｐゴシック"/>
          </a:endParaRPr>
        </a:p>
      </xdr:txBody>
    </xdr:sp>
    <xdr:clientData/>
  </xdr:oneCellAnchor>
  <xdr:twoCellAnchor>
    <xdr:from>
      <xdr:col>15</xdr:col>
      <xdr:colOff>92075</xdr:colOff>
      <xdr:row>98</xdr:row>
      <xdr:rowOff>161711</xdr:rowOff>
    </xdr:from>
    <xdr:to>
      <xdr:col>15</xdr:col>
      <xdr:colOff>269875</xdr:colOff>
      <xdr:row>98</xdr:row>
      <xdr:rowOff>161711</xdr:rowOff>
    </xdr:to>
    <xdr:cxnSp macro="">
      <xdr:nvCxnSpPr>
        <xdr:cNvPr id="450" name="直線コネクタ 449"/>
        <xdr:cNvCxnSpPr/>
      </xdr:nvCxnSpPr>
      <xdr:spPr>
        <a:xfrm>
          <a:off x="10388600" y="1696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96958</xdr:rowOff>
    </xdr:from>
    <xdr:ext cx="534377" cy="259045"/>
    <xdr:sp macro="" textlink="">
      <xdr:nvSpPr>
        <xdr:cNvPr id="451" name="普通建設事業費 （ うち更新整備　）最大値テキスト"/>
        <xdr:cNvSpPr txBox="1"/>
      </xdr:nvSpPr>
      <xdr:spPr>
        <a:xfrm>
          <a:off x="10528300" y="1518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50,926</a:t>
          </a:r>
          <a:endParaRPr kumimoji="1" lang="ja-JP" altLang="en-US" sz="1000" b="1">
            <a:latin typeface="ＭＳ Ｐゴシック"/>
          </a:endParaRPr>
        </a:p>
      </xdr:txBody>
    </xdr:sp>
    <xdr:clientData/>
  </xdr:oneCellAnchor>
  <xdr:twoCellAnchor>
    <xdr:from>
      <xdr:col>15</xdr:col>
      <xdr:colOff>92075</xdr:colOff>
      <xdr:row>89</xdr:row>
      <xdr:rowOff>150281</xdr:rowOff>
    </xdr:from>
    <xdr:to>
      <xdr:col>15</xdr:col>
      <xdr:colOff>269875</xdr:colOff>
      <xdr:row>89</xdr:row>
      <xdr:rowOff>150281</xdr:rowOff>
    </xdr:to>
    <xdr:cxnSp macro="">
      <xdr:nvCxnSpPr>
        <xdr:cNvPr id="452" name="直線コネクタ 451"/>
        <xdr:cNvCxnSpPr/>
      </xdr:nvCxnSpPr>
      <xdr:spPr>
        <a:xfrm>
          <a:off x="10388600" y="1540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69487</xdr:rowOff>
    </xdr:from>
    <xdr:to>
      <xdr:col>15</xdr:col>
      <xdr:colOff>180975</xdr:colOff>
      <xdr:row>98</xdr:row>
      <xdr:rowOff>142442</xdr:rowOff>
    </xdr:to>
    <xdr:cxnSp macro="">
      <xdr:nvCxnSpPr>
        <xdr:cNvPr id="453" name="直線コネクタ 452"/>
        <xdr:cNvCxnSpPr/>
      </xdr:nvCxnSpPr>
      <xdr:spPr>
        <a:xfrm flipV="1">
          <a:off x="9639300" y="16871587"/>
          <a:ext cx="838200" cy="7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16484</xdr:rowOff>
    </xdr:from>
    <xdr:ext cx="534377" cy="259045"/>
    <xdr:sp macro="" textlink="">
      <xdr:nvSpPr>
        <xdr:cNvPr id="454" name="普通建設事業費 （ うち更新整備　）平均値テキスト"/>
        <xdr:cNvSpPr txBox="1"/>
      </xdr:nvSpPr>
      <xdr:spPr>
        <a:xfrm>
          <a:off x="10528300" y="16132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165057</xdr:rowOff>
    </xdr:from>
    <xdr:to>
      <xdr:col>15</xdr:col>
      <xdr:colOff>231775</xdr:colOff>
      <xdr:row>95</xdr:row>
      <xdr:rowOff>95207</xdr:rowOff>
    </xdr:to>
    <xdr:sp macro="" textlink="">
      <xdr:nvSpPr>
        <xdr:cNvPr id="455" name="フローチャート : 判断 454"/>
        <xdr:cNvSpPr/>
      </xdr:nvSpPr>
      <xdr:spPr>
        <a:xfrm>
          <a:off x="10426700" y="1628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12156</xdr:rowOff>
    </xdr:from>
    <xdr:to>
      <xdr:col>14</xdr:col>
      <xdr:colOff>79375</xdr:colOff>
      <xdr:row>95</xdr:row>
      <xdr:rowOff>113756</xdr:rowOff>
    </xdr:to>
    <xdr:sp macro="" textlink="">
      <xdr:nvSpPr>
        <xdr:cNvPr id="456" name="フローチャート : 判断 455"/>
        <xdr:cNvSpPr/>
      </xdr:nvSpPr>
      <xdr:spPr>
        <a:xfrm>
          <a:off x="9588500" y="1629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130283</xdr:rowOff>
    </xdr:from>
    <xdr:ext cx="534377" cy="259045"/>
    <xdr:sp macro="" textlink="">
      <xdr:nvSpPr>
        <xdr:cNvPr id="457" name="テキスト ボックス 456"/>
        <xdr:cNvSpPr txBox="1"/>
      </xdr:nvSpPr>
      <xdr:spPr>
        <a:xfrm>
          <a:off x="9372111" y="1607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18687</xdr:rowOff>
    </xdr:from>
    <xdr:to>
      <xdr:col>15</xdr:col>
      <xdr:colOff>231775</xdr:colOff>
      <xdr:row>98</xdr:row>
      <xdr:rowOff>120287</xdr:rowOff>
    </xdr:to>
    <xdr:sp macro="" textlink="">
      <xdr:nvSpPr>
        <xdr:cNvPr id="463" name="円/楕円 462"/>
        <xdr:cNvSpPr/>
      </xdr:nvSpPr>
      <xdr:spPr>
        <a:xfrm>
          <a:off x="10426700" y="1682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105064</xdr:rowOff>
    </xdr:from>
    <xdr:ext cx="469744" cy="259045"/>
    <xdr:sp macro="" textlink="">
      <xdr:nvSpPr>
        <xdr:cNvPr id="464" name="普通建設事業費 （ うち更新整備　）該当値テキスト"/>
        <xdr:cNvSpPr txBox="1"/>
      </xdr:nvSpPr>
      <xdr:spPr>
        <a:xfrm>
          <a:off x="10528300" y="1673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91642</xdr:rowOff>
    </xdr:from>
    <xdr:to>
      <xdr:col>14</xdr:col>
      <xdr:colOff>79375</xdr:colOff>
      <xdr:row>99</xdr:row>
      <xdr:rowOff>21792</xdr:rowOff>
    </xdr:to>
    <xdr:sp macro="" textlink="">
      <xdr:nvSpPr>
        <xdr:cNvPr id="465" name="円/楕円 464"/>
        <xdr:cNvSpPr/>
      </xdr:nvSpPr>
      <xdr:spPr>
        <a:xfrm>
          <a:off x="9588500" y="1689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12919</xdr:rowOff>
    </xdr:from>
    <xdr:ext cx="469744" cy="259045"/>
    <xdr:sp macro="" textlink="">
      <xdr:nvSpPr>
        <xdr:cNvPr id="466" name="テキスト ボックス 465"/>
        <xdr:cNvSpPr txBox="1"/>
      </xdr:nvSpPr>
      <xdr:spPr>
        <a:xfrm>
          <a:off x="9404427" y="1698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25857</xdr:rowOff>
    </xdr:from>
    <xdr:to>
      <xdr:col>23</xdr:col>
      <xdr:colOff>516889</xdr:colOff>
      <xdr:row>39</xdr:row>
      <xdr:rowOff>44450</xdr:rowOff>
    </xdr:to>
    <xdr:cxnSp macro="">
      <xdr:nvCxnSpPr>
        <xdr:cNvPr id="490" name="直線コネクタ 489"/>
        <xdr:cNvCxnSpPr/>
      </xdr:nvCxnSpPr>
      <xdr:spPr>
        <a:xfrm flipV="1">
          <a:off x="16317595" y="5340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59910</xdr:rowOff>
    </xdr:from>
    <xdr:ext cx="249299" cy="259045"/>
    <xdr:sp macro="" textlink="">
      <xdr:nvSpPr>
        <xdr:cNvPr id="491" name="災害復旧事業費最小値テキスト"/>
        <xdr:cNvSpPr txBox="1"/>
      </xdr:nvSpPr>
      <xdr:spPr>
        <a:xfrm>
          <a:off x="16370300" y="6746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143984</xdr:rowOff>
    </xdr:from>
    <xdr:ext cx="534377" cy="259045"/>
    <xdr:sp macro="" textlink="">
      <xdr:nvSpPr>
        <xdr:cNvPr id="493" name="災害復旧事業費最大値テキスト"/>
        <xdr:cNvSpPr txBox="1"/>
      </xdr:nvSpPr>
      <xdr:spPr>
        <a:xfrm>
          <a:off x="16370300" y="511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31</xdr:row>
      <xdr:rowOff>25857</xdr:rowOff>
    </xdr:from>
    <xdr:to>
      <xdr:col>23</xdr:col>
      <xdr:colOff>606425</xdr:colOff>
      <xdr:row>31</xdr:row>
      <xdr:rowOff>25857</xdr:rowOff>
    </xdr:to>
    <xdr:cxnSp macro="">
      <xdr:nvCxnSpPr>
        <xdr:cNvPr id="494" name="直線コネクタ 493"/>
        <xdr:cNvCxnSpPr/>
      </xdr:nvCxnSpPr>
      <xdr:spPr>
        <a:xfrm>
          <a:off x="16230600" y="534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1969</xdr:rowOff>
    </xdr:from>
    <xdr:to>
      <xdr:col>23</xdr:col>
      <xdr:colOff>517525</xdr:colOff>
      <xdr:row>39</xdr:row>
      <xdr:rowOff>37135</xdr:rowOff>
    </xdr:to>
    <xdr:cxnSp macro="">
      <xdr:nvCxnSpPr>
        <xdr:cNvPr id="495" name="直線コネクタ 494"/>
        <xdr:cNvCxnSpPr/>
      </xdr:nvCxnSpPr>
      <xdr:spPr>
        <a:xfrm>
          <a:off x="15481300" y="6688519"/>
          <a:ext cx="838200" cy="3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148810</xdr:rowOff>
    </xdr:from>
    <xdr:ext cx="469744" cy="259045"/>
    <xdr:sp macro="" textlink="">
      <xdr:nvSpPr>
        <xdr:cNvPr id="496" name="災害復旧事業費平均値テキスト"/>
        <xdr:cNvSpPr txBox="1"/>
      </xdr:nvSpPr>
      <xdr:spPr>
        <a:xfrm>
          <a:off x="16370300" y="6492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125933</xdr:rowOff>
    </xdr:from>
    <xdr:to>
      <xdr:col>23</xdr:col>
      <xdr:colOff>568325</xdr:colOff>
      <xdr:row>39</xdr:row>
      <xdr:rowOff>56083</xdr:rowOff>
    </xdr:to>
    <xdr:sp macro="" textlink="">
      <xdr:nvSpPr>
        <xdr:cNvPr id="497" name="フローチャート : 判断 496"/>
        <xdr:cNvSpPr/>
      </xdr:nvSpPr>
      <xdr:spPr>
        <a:xfrm>
          <a:off x="162687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166027</xdr:rowOff>
    </xdr:from>
    <xdr:to>
      <xdr:col>22</xdr:col>
      <xdr:colOff>365125</xdr:colOff>
      <xdr:row>39</xdr:row>
      <xdr:rowOff>1969</xdr:rowOff>
    </xdr:to>
    <xdr:cxnSp macro="">
      <xdr:nvCxnSpPr>
        <xdr:cNvPr id="498" name="直線コネクタ 497"/>
        <xdr:cNvCxnSpPr/>
      </xdr:nvCxnSpPr>
      <xdr:spPr>
        <a:xfrm>
          <a:off x="14592300" y="6681127"/>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128333</xdr:rowOff>
    </xdr:from>
    <xdr:to>
      <xdr:col>22</xdr:col>
      <xdr:colOff>415925</xdr:colOff>
      <xdr:row>39</xdr:row>
      <xdr:rowOff>58483</xdr:rowOff>
    </xdr:to>
    <xdr:sp macro="" textlink="">
      <xdr:nvSpPr>
        <xdr:cNvPr id="499" name="フローチャート : 判断 498"/>
        <xdr:cNvSpPr/>
      </xdr:nvSpPr>
      <xdr:spPr>
        <a:xfrm>
          <a:off x="15430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49610</xdr:rowOff>
    </xdr:from>
    <xdr:ext cx="378565" cy="259045"/>
    <xdr:sp macro="" textlink="">
      <xdr:nvSpPr>
        <xdr:cNvPr id="500" name="テキスト ボックス 499"/>
        <xdr:cNvSpPr txBox="1"/>
      </xdr:nvSpPr>
      <xdr:spPr>
        <a:xfrm>
          <a:off x="15292017" y="6736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166027</xdr:rowOff>
    </xdr:from>
    <xdr:to>
      <xdr:col>21</xdr:col>
      <xdr:colOff>161925</xdr:colOff>
      <xdr:row>39</xdr:row>
      <xdr:rowOff>22428</xdr:rowOff>
    </xdr:to>
    <xdr:cxnSp macro="">
      <xdr:nvCxnSpPr>
        <xdr:cNvPr id="501" name="直線コネクタ 500"/>
        <xdr:cNvCxnSpPr/>
      </xdr:nvCxnSpPr>
      <xdr:spPr>
        <a:xfrm flipV="1">
          <a:off x="13703300" y="6681127"/>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127267</xdr:rowOff>
    </xdr:from>
    <xdr:to>
      <xdr:col>21</xdr:col>
      <xdr:colOff>212725</xdr:colOff>
      <xdr:row>39</xdr:row>
      <xdr:rowOff>57417</xdr:rowOff>
    </xdr:to>
    <xdr:sp macro="" textlink="">
      <xdr:nvSpPr>
        <xdr:cNvPr id="502" name="フローチャート : 判断 501"/>
        <xdr:cNvSpPr/>
      </xdr:nvSpPr>
      <xdr:spPr>
        <a:xfrm>
          <a:off x="14541500" y="664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48544</xdr:rowOff>
    </xdr:from>
    <xdr:ext cx="378565" cy="259045"/>
    <xdr:sp macro="" textlink="">
      <xdr:nvSpPr>
        <xdr:cNvPr id="503" name="テキスト ボックス 502"/>
        <xdr:cNvSpPr txBox="1"/>
      </xdr:nvSpPr>
      <xdr:spPr>
        <a:xfrm>
          <a:off x="14403017" y="6735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22428</xdr:rowOff>
    </xdr:from>
    <xdr:to>
      <xdr:col>19</xdr:col>
      <xdr:colOff>644525</xdr:colOff>
      <xdr:row>39</xdr:row>
      <xdr:rowOff>43955</xdr:rowOff>
    </xdr:to>
    <xdr:cxnSp macro="">
      <xdr:nvCxnSpPr>
        <xdr:cNvPr id="504" name="直線コネクタ 503"/>
        <xdr:cNvCxnSpPr/>
      </xdr:nvCxnSpPr>
      <xdr:spPr>
        <a:xfrm flipV="1">
          <a:off x="12814300" y="6708978"/>
          <a:ext cx="88900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112560</xdr:rowOff>
    </xdr:from>
    <xdr:to>
      <xdr:col>20</xdr:col>
      <xdr:colOff>9525</xdr:colOff>
      <xdr:row>39</xdr:row>
      <xdr:rowOff>42710</xdr:rowOff>
    </xdr:to>
    <xdr:sp macro="" textlink="">
      <xdr:nvSpPr>
        <xdr:cNvPr id="505" name="フローチャート : 判断 504"/>
        <xdr:cNvSpPr/>
      </xdr:nvSpPr>
      <xdr:spPr>
        <a:xfrm>
          <a:off x="13652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59237</xdr:rowOff>
    </xdr:from>
    <xdr:ext cx="469744" cy="259045"/>
    <xdr:sp macro="" textlink="">
      <xdr:nvSpPr>
        <xdr:cNvPr id="506" name="テキスト ボックス 505"/>
        <xdr:cNvSpPr txBox="1"/>
      </xdr:nvSpPr>
      <xdr:spPr>
        <a:xfrm>
          <a:off x="13468427"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114122</xdr:rowOff>
    </xdr:from>
    <xdr:to>
      <xdr:col>18</xdr:col>
      <xdr:colOff>492125</xdr:colOff>
      <xdr:row>39</xdr:row>
      <xdr:rowOff>44272</xdr:rowOff>
    </xdr:to>
    <xdr:sp macro="" textlink="">
      <xdr:nvSpPr>
        <xdr:cNvPr id="507" name="フローチャート : 判断 506"/>
        <xdr:cNvSpPr/>
      </xdr:nvSpPr>
      <xdr:spPr>
        <a:xfrm>
          <a:off x="12763500" y="66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60799</xdr:rowOff>
    </xdr:from>
    <xdr:ext cx="469744" cy="259045"/>
    <xdr:sp macro="" textlink="">
      <xdr:nvSpPr>
        <xdr:cNvPr id="508" name="テキスト ボックス 507"/>
        <xdr:cNvSpPr txBox="1"/>
      </xdr:nvSpPr>
      <xdr:spPr>
        <a:xfrm>
          <a:off x="12579427" y="640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157785</xdr:rowOff>
    </xdr:from>
    <xdr:to>
      <xdr:col>23</xdr:col>
      <xdr:colOff>568325</xdr:colOff>
      <xdr:row>39</xdr:row>
      <xdr:rowOff>87935</xdr:rowOff>
    </xdr:to>
    <xdr:sp macro="" textlink="">
      <xdr:nvSpPr>
        <xdr:cNvPr id="514" name="円/楕円 513"/>
        <xdr:cNvSpPr/>
      </xdr:nvSpPr>
      <xdr:spPr>
        <a:xfrm>
          <a:off x="16268700" y="66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104360</xdr:rowOff>
    </xdr:from>
    <xdr:ext cx="378565" cy="259045"/>
    <xdr:sp macro="" textlink="">
      <xdr:nvSpPr>
        <xdr:cNvPr id="515" name="災害復旧事業費該当値テキスト"/>
        <xdr:cNvSpPr txBox="1"/>
      </xdr:nvSpPr>
      <xdr:spPr>
        <a:xfrm>
          <a:off x="16370300" y="6619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122619</xdr:rowOff>
    </xdr:from>
    <xdr:to>
      <xdr:col>22</xdr:col>
      <xdr:colOff>415925</xdr:colOff>
      <xdr:row>39</xdr:row>
      <xdr:rowOff>52769</xdr:rowOff>
    </xdr:to>
    <xdr:sp macro="" textlink="">
      <xdr:nvSpPr>
        <xdr:cNvPr id="516" name="円/楕円 515"/>
        <xdr:cNvSpPr/>
      </xdr:nvSpPr>
      <xdr:spPr>
        <a:xfrm>
          <a:off x="15430500" y="66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69295</xdr:rowOff>
    </xdr:from>
    <xdr:ext cx="469744" cy="259045"/>
    <xdr:sp macro="" textlink="">
      <xdr:nvSpPr>
        <xdr:cNvPr id="517" name="テキスト ボックス 516"/>
        <xdr:cNvSpPr txBox="1"/>
      </xdr:nvSpPr>
      <xdr:spPr>
        <a:xfrm>
          <a:off x="15246427" y="64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115227</xdr:rowOff>
    </xdr:from>
    <xdr:to>
      <xdr:col>21</xdr:col>
      <xdr:colOff>212725</xdr:colOff>
      <xdr:row>39</xdr:row>
      <xdr:rowOff>45377</xdr:rowOff>
    </xdr:to>
    <xdr:sp macro="" textlink="">
      <xdr:nvSpPr>
        <xdr:cNvPr id="518" name="円/楕円 517"/>
        <xdr:cNvSpPr/>
      </xdr:nvSpPr>
      <xdr:spPr>
        <a:xfrm>
          <a:off x="14541500" y="663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61904</xdr:rowOff>
    </xdr:from>
    <xdr:ext cx="469744" cy="259045"/>
    <xdr:sp macro="" textlink="">
      <xdr:nvSpPr>
        <xdr:cNvPr id="519" name="テキスト ボックス 518"/>
        <xdr:cNvSpPr txBox="1"/>
      </xdr:nvSpPr>
      <xdr:spPr>
        <a:xfrm>
          <a:off x="14357427" y="640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143078</xdr:rowOff>
    </xdr:from>
    <xdr:to>
      <xdr:col>20</xdr:col>
      <xdr:colOff>9525</xdr:colOff>
      <xdr:row>39</xdr:row>
      <xdr:rowOff>73228</xdr:rowOff>
    </xdr:to>
    <xdr:sp macro="" textlink="">
      <xdr:nvSpPr>
        <xdr:cNvPr id="520" name="円/楕円 519"/>
        <xdr:cNvSpPr/>
      </xdr:nvSpPr>
      <xdr:spPr>
        <a:xfrm>
          <a:off x="13652500" y="665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64355</xdr:rowOff>
    </xdr:from>
    <xdr:ext cx="378565" cy="259045"/>
    <xdr:sp macro="" textlink="">
      <xdr:nvSpPr>
        <xdr:cNvPr id="521" name="テキスト ボックス 520"/>
        <xdr:cNvSpPr txBox="1"/>
      </xdr:nvSpPr>
      <xdr:spPr>
        <a:xfrm>
          <a:off x="13514017" y="6750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164605</xdr:rowOff>
    </xdr:from>
    <xdr:to>
      <xdr:col>18</xdr:col>
      <xdr:colOff>492125</xdr:colOff>
      <xdr:row>39</xdr:row>
      <xdr:rowOff>94755</xdr:rowOff>
    </xdr:to>
    <xdr:sp macro="" textlink="">
      <xdr:nvSpPr>
        <xdr:cNvPr id="522" name="円/楕円 521"/>
        <xdr:cNvSpPr/>
      </xdr:nvSpPr>
      <xdr:spPr>
        <a:xfrm>
          <a:off x="12763500" y="66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85882</xdr:rowOff>
    </xdr:from>
    <xdr:ext cx="313932" cy="259045"/>
    <xdr:sp macro="" textlink="">
      <xdr:nvSpPr>
        <xdr:cNvPr id="523" name="テキスト ボックス 522"/>
        <xdr:cNvSpPr txBox="1"/>
      </xdr:nvSpPr>
      <xdr:spPr>
        <a:xfrm>
          <a:off x="12657333" y="6772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3" name="テキスト ボックス 58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4" name="直線コネクタ 58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5" name="テキスト ボックス 584"/>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6" name="直線コネクタ 58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7" name="テキスト ボックス 58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8" name="直線コネクタ 58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89" name="テキスト ボックス 58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0" name="直線コネクタ 58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1" name="テキスト ボックス 59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71257</xdr:rowOff>
    </xdr:from>
    <xdr:to>
      <xdr:col>23</xdr:col>
      <xdr:colOff>516889</xdr:colOff>
      <xdr:row>79</xdr:row>
      <xdr:rowOff>45859</xdr:rowOff>
    </xdr:to>
    <xdr:cxnSp macro="">
      <xdr:nvCxnSpPr>
        <xdr:cNvPr id="595" name="直線コネクタ 594"/>
        <xdr:cNvCxnSpPr/>
      </xdr:nvCxnSpPr>
      <xdr:spPr>
        <a:xfrm flipV="1">
          <a:off x="16317595" y="12415657"/>
          <a:ext cx="1269" cy="117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49686</xdr:rowOff>
    </xdr:from>
    <xdr:ext cx="534377" cy="259045"/>
    <xdr:sp macro="" textlink="">
      <xdr:nvSpPr>
        <xdr:cNvPr id="596" name="公債費最小値テキスト"/>
        <xdr:cNvSpPr txBox="1"/>
      </xdr:nvSpPr>
      <xdr:spPr>
        <a:xfrm>
          <a:off x="16370300" y="135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79</xdr:row>
      <xdr:rowOff>45859</xdr:rowOff>
    </xdr:from>
    <xdr:to>
      <xdr:col>23</xdr:col>
      <xdr:colOff>606425</xdr:colOff>
      <xdr:row>79</xdr:row>
      <xdr:rowOff>45859</xdr:rowOff>
    </xdr:to>
    <xdr:cxnSp macro="">
      <xdr:nvCxnSpPr>
        <xdr:cNvPr id="597" name="直線コネクタ 596"/>
        <xdr:cNvCxnSpPr/>
      </xdr:nvCxnSpPr>
      <xdr:spPr>
        <a:xfrm>
          <a:off x="16230600" y="1359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17934</xdr:rowOff>
    </xdr:from>
    <xdr:ext cx="534377" cy="259045"/>
    <xdr:sp macro="" textlink="">
      <xdr:nvSpPr>
        <xdr:cNvPr id="598" name="公債費最大値テキスト"/>
        <xdr:cNvSpPr txBox="1"/>
      </xdr:nvSpPr>
      <xdr:spPr>
        <a:xfrm>
          <a:off x="16370300" y="121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67,994</a:t>
          </a:r>
          <a:endParaRPr kumimoji="1" lang="ja-JP" altLang="en-US" sz="1000" b="1">
            <a:latin typeface="ＭＳ Ｐゴシック"/>
          </a:endParaRPr>
        </a:p>
      </xdr:txBody>
    </xdr:sp>
    <xdr:clientData/>
  </xdr:oneCellAnchor>
  <xdr:twoCellAnchor>
    <xdr:from>
      <xdr:col>23</xdr:col>
      <xdr:colOff>428625</xdr:colOff>
      <xdr:row>72</xdr:row>
      <xdr:rowOff>71257</xdr:rowOff>
    </xdr:from>
    <xdr:to>
      <xdr:col>23</xdr:col>
      <xdr:colOff>606425</xdr:colOff>
      <xdr:row>72</xdr:row>
      <xdr:rowOff>71257</xdr:rowOff>
    </xdr:to>
    <xdr:cxnSp macro="">
      <xdr:nvCxnSpPr>
        <xdr:cNvPr id="599" name="直線コネクタ 598"/>
        <xdr:cNvCxnSpPr/>
      </xdr:nvCxnSpPr>
      <xdr:spPr>
        <a:xfrm>
          <a:off x="16230600" y="124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135448</xdr:rowOff>
    </xdr:from>
    <xdr:to>
      <xdr:col>23</xdr:col>
      <xdr:colOff>517525</xdr:colOff>
      <xdr:row>73</xdr:row>
      <xdr:rowOff>137482</xdr:rowOff>
    </xdr:to>
    <xdr:cxnSp macro="">
      <xdr:nvCxnSpPr>
        <xdr:cNvPr id="600" name="直線コネクタ 599"/>
        <xdr:cNvCxnSpPr/>
      </xdr:nvCxnSpPr>
      <xdr:spPr>
        <a:xfrm>
          <a:off x="15481300" y="12651298"/>
          <a:ext cx="8382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156687</xdr:rowOff>
    </xdr:from>
    <xdr:ext cx="534377" cy="259045"/>
    <xdr:sp macro="" textlink="">
      <xdr:nvSpPr>
        <xdr:cNvPr id="601" name="公債費平均値テキスト"/>
        <xdr:cNvSpPr txBox="1"/>
      </xdr:nvSpPr>
      <xdr:spPr>
        <a:xfrm>
          <a:off x="16370300" y="1301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6810</xdr:rowOff>
    </xdr:from>
    <xdr:to>
      <xdr:col>23</xdr:col>
      <xdr:colOff>568325</xdr:colOff>
      <xdr:row>76</xdr:row>
      <xdr:rowOff>108410</xdr:rowOff>
    </xdr:to>
    <xdr:sp macro="" textlink="">
      <xdr:nvSpPr>
        <xdr:cNvPr id="602" name="フローチャート : 判断 601"/>
        <xdr:cNvSpPr/>
      </xdr:nvSpPr>
      <xdr:spPr>
        <a:xfrm>
          <a:off x="162687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23480</xdr:rowOff>
    </xdr:from>
    <xdr:to>
      <xdr:col>22</xdr:col>
      <xdr:colOff>365125</xdr:colOff>
      <xdr:row>73</xdr:row>
      <xdr:rowOff>135448</xdr:rowOff>
    </xdr:to>
    <xdr:cxnSp macro="">
      <xdr:nvCxnSpPr>
        <xdr:cNvPr id="603" name="直線コネクタ 602"/>
        <xdr:cNvCxnSpPr/>
      </xdr:nvCxnSpPr>
      <xdr:spPr>
        <a:xfrm>
          <a:off x="14592300" y="12367880"/>
          <a:ext cx="889000" cy="28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127716</xdr:rowOff>
    </xdr:from>
    <xdr:to>
      <xdr:col>22</xdr:col>
      <xdr:colOff>415925</xdr:colOff>
      <xdr:row>76</xdr:row>
      <xdr:rowOff>57866</xdr:rowOff>
    </xdr:to>
    <xdr:sp macro="" textlink="">
      <xdr:nvSpPr>
        <xdr:cNvPr id="604" name="フローチャート : 判断 603"/>
        <xdr:cNvSpPr/>
      </xdr:nvSpPr>
      <xdr:spPr>
        <a:xfrm>
          <a:off x="15430500" y="1298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48993</xdr:rowOff>
    </xdr:from>
    <xdr:ext cx="534377" cy="259045"/>
    <xdr:sp macro="" textlink="">
      <xdr:nvSpPr>
        <xdr:cNvPr id="605" name="テキスト ボックス 604"/>
        <xdr:cNvSpPr txBox="1"/>
      </xdr:nvSpPr>
      <xdr:spPr>
        <a:xfrm>
          <a:off x="15214111" y="130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23480</xdr:rowOff>
    </xdr:from>
    <xdr:to>
      <xdr:col>21</xdr:col>
      <xdr:colOff>161925</xdr:colOff>
      <xdr:row>73</xdr:row>
      <xdr:rowOff>171064</xdr:rowOff>
    </xdr:to>
    <xdr:cxnSp macro="">
      <xdr:nvCxnSpPr>
        <xdr:cNvPr id="606" name="直線コネクタ 605"/>
        <xdr:cNvCxnSpPr/>
      </xdr:nvCxnSpPr>
      <xdr:spPr>
        <a:xfrm flipV="1">
          <a:off x="13703300" y="12367880"/>
          <a:ext cx="889000" cy="31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117635</xdr:rowOff>
    </xdr:from>
    <xdr:to>
      <xdr:col>21</xdr:col>
      <xdr:colOff>212725</xdr:colOff>
      <xdr:row>76</xdr:row>
      <xdr:rowOff>47785</xdr:rowOff>
    </xdr:to>
    <xdr:sp macro="" textlink="">
      <xdr:nvSpPr>
        <xdr:cNvPr id="607" name="フローチャート : 判断 606"/>
        <xdr:cNvSpPr/>
      </xdr:nvSpPr>
      <xdr:spPr>
        <a:xfrm>
          <a:off x="14541500" y="1297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38912</xdr:rowOff>
    </xdr:from>
    <xdr:ext cx="534377" cy="259045"/>
    <xdr:sp macro="" textlink="">
      <xdr:nvSpPr>
        <xdr:cNvPr id="608" name="テキスト ボックス 607"/>
        <xdr:cNvSpPr txBox="1"/>
      </xdr:nvSpPr>
      <xdr:spPr>
        <a:xfrm>
          <a:off x="14325111" y="130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171064</xdr:rowOff>
    </xdr:from>
    <xdr:to>
      <xdr:col>19</xdr:col>
      <xdr:colOff>644525</xdr:colOff>
      <xdr:row>74</xdr:row>
      <xdr:rowOff>10244</xdr:rowOff>
    </xdr:to>
    <xdr:cxnSp macro="">
      <xdr:nvCxnSpPr>
        <xdr:cNvPr id="609" name="直線コネクタ 608"/>
        <xdr:cNvCxnSpPr/>
      </xdr:nvCxnSpPr>
      <xdr:spPr>
        <a:xfrm flipV="1">
          <a:off x="12814300" y="12686914"/>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104879</xdr:rowOff>
    </xdr:from>
    <xdr:to>
      <xdr:col>20</xdr:col>
      <xdr:colOff>9525</xdr:colOff>
      <xdr:row>76</xdr:row>
      <xdr:rowOff>35029</xdr:rowOff>
    </xdr:to>
    <xdr:sp macro="" textlink="">
      <xdr:nvSpPr>
        <xdr:cNvPr id="610" name="フローチャート : 判断 609"/>
        <xdr:cNvSpPr/>
      </xdr:nvSpPr>
      <xdr:spPr>
        <a:xfrm>
          <a:off x="13652500" y="129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26156</xdr:rowOff>
    </xdr:from>
    <xdr:ext cx="534377" cy="259045"/>
    <xdr:sp macro="" textlink="">
      <xdr:nvSpPr>
        <xdr:cNvPr id="611" name="テキスト ボックス 610"/>
        <xdr:cNvSpPr txBox="1"/>
      </xdr:nvSpPr>
      <xdr:spPr>
        <a:xfrm>
          <a:off x="13436111" y="1305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66383</xdr:rowOff>
    </xdr:from>
    <xdr:to>
      <xdr:col>18</xdr:col>
      <xdr:colOff>492125</xdr:colOff>
      <xdr:row>75</xdr:row>
      <xdr:rowOff>167984</xdr:rowOff>
    </xdr:to>
    <xdr:sp macro="" textlink="">
      <xdr:nvSpPr>
        <xdr:cNvPr id="612" name="フローチャート : 判断 611"/>
        <xdr:cNvSpPr/>
      </xdr:nvSpPr>
      <xdr:spPr>
        <a:xfrm>
          <a:off x="1276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159111</xdr:rowOff>
    </xdr:from>
    <xdr:ext cx="534377" cy="259045"/>
    <xdr:sp macro="" textlink="">
      <xdr:nvSpPr>
        <xdr:cNvPr id="613" name="テキスト ボックス 612"/>
        <xdr:cNvSpPr txBox="1"/>
      </xdr:nvSpPr>
      <xdr:spPr>
        <a:xfrm>
          <a:off x="1254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86682</xdr:rowOff>
    </xdr:from>
    <xdr:to>
      <xdr:col>23</xdr:col>
      <xdr:colOff>568325</xdr:colOff>
      <xdr:row>74</xdr:row>
      <xdr:rowOff>16832</xdr:rowOff>
    </xdr:to>
    <xdr:sp macro="" textlink="">
      <xdr:nvSpPr>
        <xdr:cNvPr id="619" name="円/楕円 618"/>
        <xdr:cNvSpPr/>
      </xdr:nvSpPr>
      <xdr:spPr>
        <a:xfrm>
          <a:off x="16268700" y="1260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109559</xdr:rowOff>
    </xdr:from>
    <xdr:ext cx="534377" cy="259045"/>
    <xdr:sp macro="" textlink="">
      <xdr:nvSpPr>
        <xdr:cNvPr id="620" name="公債費該当値テキスト"/>
        <xdr:cNvSpPr txBox="1"/>
      </xdr:nvSpPr>
      <xdr:spPr>
        <a:xfrm>
          <a:off x="16370300" y="1245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57,597</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84648</xdr:rowOff>
    </xdr:from>
    <xdr:to>
      <xdr:col>22</xdr:col>
      <xdr:colOff>415925</xdr:colOff>
      <xdr:row>74</xdr:row>
      <xdr:rowOff>14798</xdr:rowOff>
    </xdr:to>
    <xdr:sp macro="" textlink="">
      <xdr:nvSpPr>
        <xdr:cNvPr id="621" name="円/楕円 620"/>
        <xdr:cNvSpPr/>
      </xdr:nvSpPr>
      <xdr:spPr>
        <a:xfrm>
          <a:off x="15430500" y="1260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31325</xdr:rowOff>
    </xdr:from>
    <xdr:ext cx="534377" cy="259045"/>
    <xdr:sp macro="" textlink="">
      <xdr:nvSpPr>
        <xdr:cNvPr id="622" name="テキスト ボックス 621"/>
        <xdr:cNvSpPr txBox="1"/>
      </xdr:nvSpPr>
      <xdr:spPr>
        <a:xfrm>
          <a:off x="15214111" y="1237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57,686</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144130</xdr:rowOff>
    </xdr:from>
    <xdr:to>
      <xdr:col>21</xdr:col>
      <xdr:colOff>212725</xdr:colOff>
      <xdr:row>72</xdr:row>
      <xdr:rowOff>74280</xdr:rowOff>
    </xdr:to>
    <xdr:sp macro="" textlink="">
      <xdr:nvSpPr>
        <xdr:cNvPr id="623" name="円/楕円 622"/>
        <xdr:cNvSpPr/>
      </xdr:nvSpPr>
      <xdr:spPr>
        <a:xfrm>
          <a:off x="14541500" y="123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90807</xdr:rowOff>
    </xdr:from>
    <xdr:ext cx="534377" cy="259045"/>
    <xdr:sp macro="" textlink="">
      <xdr:nvSpPr>
        <xdr:cNvPr id="624" name="テキスト ボックス 623"/>
        <xdr:cNvSpPr txBox="1"/>
      </xdr:nvSpPr>
      <xdr:spPr>
        <a:xfrm>
          <a:off x="14325111" y="1209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70,084</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120264</xdr:rowOff>
    </xdr:from>
    <xdr:to>
      <xdr:col>20</xdr:col>
      <xdr:colOff>9525</xdr:colOff>
      <xdr:row>74</xdr:row>
      <xdr:rowOff>50414</xdr:rowOff>
    </xdr:to>
    <xdr:sp macro="" textlink="">
      <xdr:nvSpPr>
        <xdr:cNvPr id="625" name="円/楕円 624"/>
        <xdr:cNvSpPr/>
      </xdr:nvSpPr>
      <xdr:spPr>
        <a:xfrm>
          <a:off x="13652500" y="1263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66941</xdr:rowOff>
    </xdr:from>
    <xdr:ext cx="534377" cy="259045"/>
    <xdr:sp macro="" textlink="">
      <xdr:nvSpPr>
        <xdr:cNvPr id="626" name="テキスト ボックス 625"/>
        <xdr:cNvSpPr txBox="1"/>
      </xdr:nvSpPr>
      <xdr:spPr>
        <a:xfrm>
          <a:off x="13436111" y="1241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56,128</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130894</xdr:rowOff>
    </xdr:from>
    <xdr:to>
      <xdr:col>18</xdr:col>
      <xdr:colOff>492125</xdr:colOff>
      <xdr:row>74</xdr:row>
      <xdr:rowOff>61044</xdr:rowOff>
    </xdr:to>
    <xdr:sp macro="" textlink="">
      <xdr:nvSpPr>
        <xdr:cNvPr id="627" name="円/楕円 626"/>
        <xdr:cNvSpPr/>
      </xdr:nvSpPr>
      <xdr:spPr>
        <a:xfrm>
          <a:off x="12763500" y="1264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77571</xdr:rowOff>
    </xdr:from>
    <xdr:ext cx="534377" cy="259045"/>
    <xdr:sp macro="" textlink="">
      <xdr:nvSpPr>
        <xdr:cNvPr id="628" name="テキスト ボックス 627"/>
        <xdr:cNvSpPr txBox="1"/>
      </xdr:nvSpPr>
      <xdr:spPr>
        <a:xfrm>
          <a:off x="12547111" y="1242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2" name="テキスト ボックス 64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4" name="テキスト ボックス 64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6" name="テキスト ボックス 64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8" name="テキスト ボックス 64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0" name="テキスト ボックス 64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127279</xdr:rowOff>
    </xdr:from>
    <xdr:to>
      <xdr:col>23</xdr:col>
      <xdr:colOff>516889</xdr:colOff>
      <xdr:row>99</xdr:row>
      <xdr:rowOff>42621</xdr:rowOff>
    </xdr:to>
    <xdr:cxnSp macro="">
      <xdr:nvCxnSpPr>
        <xdr:cNvPr id="652" name="直線コネクタ 651"/>
        <xdr:cNvCxnSpPr/>
      </xdr:nvCxnSpPr>
      <xdr:spPr>
        <a:xfrm flipV="1">
          <a:off x="16317595" y="15386329"/>
          <a:ext cx="1269" cy="1629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46448</xdr:rowOff>
    </xdr:from>
    <xdr:ext cx="313932" cy="259045"/>
    <xdr:sp macro="" textlink="">
      <xdr:nvSpPr>
        <xdr:cNvPr id="653" name="積立金最小値テキスト"/>
        <xdr:cNvSpPr txBox="1"/>
      </xdr:nvSpPr>
      <xdr:spPr>
        <a:xfrm>
          <a:off x="16370300" y="17019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428625</xdr:colOff>
      <xdr:row>99</xdr:row>
      <xdr:rowOff>42621</xdr:rowOff>
    </xdr:from>
    <xdr:to>
      <xdr:col>23</xdr:col>
      <xdr:colOff>606425</xdr:colOff>
      <xdr:row>99</xdr:row>
      <xdr:rowOff>42621</xdr:rowOff>
    </xdr:to>
    <xdr:cxnSp macro="">
      <xdr:nvCxnSpPr>
        <xdr:cNvPr id="654" name="直線コネクタ 653"/>
        <xdr:cNvCxnSpPr/>
      </xdr:nvCxnSpPr>
      <xdr:spPr>
        <a:xfrm>
          <a:off x="16230600" y="170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73956</xdr:rowOff>
    </xdr:from>
    <xdr:ext cx="534377" cy="259045"/>
    <xdr:sp macro="" textlink="">
      <xdr:nvSpPr>
        <xdr:cNvPr id="655" name="積立金最大値テキスト"/>
        <xdr:cNvSpPr txBox="1"/>
      </xdr:nvSpPr>
      <xdr:spPr>
        <a:xfrm>
          <a:off x="16370300" y="15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42,826</a:t>
          </a:r>
          <a:endParaRPr kumimoji="1" lang="ja-JP" altLang="en-US" sz="1000" b="1">
            <a:latin typeface="ＭＳ Ｐゴシック"/>
          </a:endParaRPr>
        </a:p>
      </xdr:txBody>
    </xdr:sp>
    <xdr:clientData/>
  </xdr:oneCellAnchor>
  <xdr:twoCellAnchor>
    <xdr:from>
      <xdr:col>23</xdr:col>
      <xdr:colOff>428625</xdr:colOff>
      <xdr:row>89</xdr:row>
      <xdr:rowOff>127279</xdr:rowOff>
    </xdr:from>
    <xdr:to>
      <xdr:col>23</xdr:col>
      <xdr:colOff>606425</xdr:colOff>
      <xdr:row>89</xdr:row>
      <xdr:rowOff>127279</xdr:rowOff>
    </xdr:to>
    <xdr:cxnSp macro="">
      <xdr:nvCxnSpPr>
        <xdr:cNvPr id="656" name="直線コネクタ 655"/>
        <xdr:cNvCxnSpPr/>
      </xdr:nvCxnSpPr>
      <xdr:spPr>
        <a:xfrm>
          <a:off x="16230600" y="1538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16180</xdr:rowOff>
    </xdr:from>
    <xdr:to>
      <xdr:col>23</xdr:col>
      <xdr:colOff>517525</xdr:colOff>
      <xdr:row>99</xdr:row>
      <xdr:rowOff>33249</xdr:rowOff>
    </xdr:to>
    <xdr:cxnSp macro="">
      <xdr:nvCxnSpPr>
        <xdr:cNvPr id="657" name="直線コネクタ 656"/>
        <xdr:cNvCxnSpPr/>
      </xdr:nvCxnSpPr>
      <xdr:spPr>
        <a:xfrm flipV="1">
          <a:off x="15481300" y="16989730"/>
          <a:ext cx="8382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100728</xdr:rowOff>
    </xdr:from>
    <xdr:ext cx="469744" cy="259045"/>
    <xdr:sp macro="" textlink="">
      <xdr:nvSpPr>
        <xdr:cNvPr id="658" name="積立金平均値テキスト"/>
        <xdr:cNvSpPr txBox="1"/>
      </xdr:nvSpPr>
      <xdr:spPr>
        <a:xfrm>
          <a:off x="16370300" y="16559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77851</xdr:rowOff>
    </xdr:from>
    <xdr:to>
      <xdr:col>23</xdr:col>
      <xdr:colOff>568325</xdr:colOff>
      <xdr:row>98</xdr:row>
      <xdr:rowOff>8001</xdr:rowOff>
    </xdr:to>
    <xdr:sp macro="" textlink="">
      <xdr:nvSpPr>
        <xdr:cNvPr id="659" name="フローチャート : 判断 658"/>
        <xdr:cNvSpPr/>
      </xdr:nvSpPr>
      <xdr:spPr>
        <a:xfrm>
          <a:off x="16268700" y="1670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41211</xdr:rowOff>
    </xdr:from>
    <xdr:to>
      <xdr:col>22</xdr:col>
      <xdr:colOff>365125</xdr:colOff>
      <xdr:row>99</xdr:row>
      <xdr:rowOff>33249</xdr:rowOff>
    </xdr:to>
    <xdr:cxnSp macro="">
      <xdr:nvCxnSpPr>
        <xdr:cNvPr id="660" name="直線コネクタ 659"/>
        <xdr:cNvCxnSpPr/>
      </xdr:nvCxnSpPr>
      <xdr:spPr>
        <a:xfrm>
          <a:off x="14592300" y="16671861"/>
          <a:ext cx="889000" cy="33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10376</xdr:rowOff>
    </xdr:from>
    <xdr:to>
      <xdr:col>22</xdr:col>
      <xdr:colOff>415925</xdr:colOff>
      <xdr:row>97</xdr:row>
      <xdr:rowOff>111976</xdr:rowOff>
    </xdr:to>
    <xdr:sp macro="" textlink="">
      <xdr:nvSpPr>
        <xdr:cNvPr id="661" name="フローチャート : 判断 660"/>
        <xdr:cNvSpPr/>
      </xdr:nvSpPr>
      <xdr:spPr>
        <a:xfrm>
          <a:off x="15430500" y="166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128503</xdr:rowOff>
    </xdr:from>
    <xdr:ext cx="469744" cy="259045"/>
    <xdr:sp macro="" textlink="">
      <xdr:nvSpPr>
        <xdr:cNvPr id="662" name="テキスト ボックス 661"/>
        <xdr:cNvSpPr txBox="1"/>
      </xdr:nvSpPr>
      <xdr:spPr>
        <a:xfrm>
          <a:off x="15246427" y="164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71806</xdr:rowOff>
    </xdr:from>
    <xdr:to>
      <xdr:col>21</xdr:col>
      <xdr:colOff>161925</xdr:colOff>
      <xdr:row>97</xdr:row>
      <xdr:rowOff>41211</xdr:rowOff>
    </xdr:to>
    <xdr:cxnSp macro="">
      <xdr:nvCxnSpPr>
        <xdr:cNvPr id="663" name="直線コネクタ 662"/>
        <xdr:cNvCxnSpPr/>
      </xdr:nvCxnSpPr>
      <xdr:spPr>
        <a:xfrm>
          <a:off x="13703300" y="16531006"/>
          <a:ext cx="889000" cy="14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137973</xdr:rowOff>
    </xdr:from>
    <xdr:to>
      <xdr:col>21</xdr:col>
      <xdr:colOff>212725</xdr:colOff>
      <xdr:row>97</xdr:row>
      <xdr:rowOff>68123</xdr:rowOff>
    </xdr:to>
    <xdr:sp macro="" textlink="">
      <xdr:nvSpPr>
        <xdr:cNvPr id="664" name="フローチャート : 判断 663"/>
        <xdr:cNvSpPr/>
      </xdr:nvSpPr>
      <xdr:spPr>
        <a:xfrm>
          <a:off x="14541500" y="1659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84650</xdr:rowOff>
    </xdr:from>
    <xdr:ext cx="469744" cy="259045"/>
    <xdr:sp macro="" textlink="">
      <xdr:nvSpPr>
        <xdr:cNvPr id="665" name="テキスト ボックス 664"/>
        <xdr:cNvSpPr txBox="1"/>
      </xdr:nvSpPr>
      <xdr:spPr>
        <a:xfrm>
          <a:off x="14357427" y="1637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71806</xdr:rowOff>
    </xdr:from>
    <xdr:to>
      <xdr:col>19</xdr:col>
      <xdr:colOff>644525</xdr:colOff>
      <xdr:row>98</xdr:row>
      <xdr:rowOff>68035</xdr:rowOff>
    </xdr:to>
    <xdr:cxnSp macro="">
      <xdr:nvCxnSpPr>
        <xdr:cNvPr id="666" name="直線コネクタ 665"/>
        <xdr:cNvCxnSpPr/>
      </xdr:nvCxnSpPr>
      <xdr:spPr>
        <a:xfrm flipV="1">
          <a:off x="12814300" y="16531006"/>
          <a:ext cx="889000" cy="33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148565</xdr:rowOff>
    </xdr:from>
    <xdr:to>
      <xdr:col>20</xdr:col>
      <xdr:colOff>9525</xdr:colOff>
      <xdr:row>97</xdr:row>
      <xdr:rowOff>78715</xdr:rowOff>
    </xdr:to>
    <xdr:sp macro="" textlink="">
      <xdr:nvSpPr>
        <xdr:cNvPr id="667" name="フローチャート : 判断 666"/>
        <xdr:cNvSpPr/>
      </xdr:nvSpPr>
      <xdr:spPr>
        <a:xfrm>
          <a:off x="13652500" y="1660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69842</xdr:rowOff>
    </xdr:from>
    <xdr:ext cx="469744" cy="259045"/>
    <xdr:sp macro="" textlink="">
      <xdr:nvSpPr>
        <xdr:cNvPr id="668" name="テキスト ボックス 667"/>
        <xdr:cNvSpPr txBox="1"/>
      </xdr:nvSpPr>
      <xdr:spPr>
        <a:xfrm>
          <a:off x="13468427" y="1670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59106</xdr:rowOff>
    </xdr:from>
    <xdr:to>
      <xdr:col>18</xdr:col>
      <xdr:colOff>492125</xdr:colOff>
      <xdr:row>97</xdr:row>
      <xdr:rowOff>160706</xdr:rowOff>
    </xdr:to>
    <xdr:sp macro="" textlink="">
      <xdr:nvSpPr>
        <xdr:cNvPr id="669" name="フローチャート : 判断 668"/>
        <xdr:cNvSpPr/>
      </xdr:nvSpPr>
      <xdr:spPr>
        <a:xfrm>
          <a:off x="12763500" y="1668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5783</xdr:rowOff>
    </xdr:from>
    <xdr:ext cx="469744" cy="259045"/>
    <xdr:sp macro="" textlink="">
      <xdr:nvSpPr>
        <xdr:cNvPr id="670" name="テキスト ボックス 669"/>
        <xdr:cNvSpPr txBox="1"/>
      </xdr:nvSpPr>
      <xdr:spPr>
        <a:xfrm>
          <a:off x="12579427" y="1646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136830</xdr:rowOff>
    </xdr:from>
    <xdr:to>
      <xdr:col>23</xdr:col>
      <xdr:colOff>568325</xdr:colOff>
      <xdr:row>99</xdr:row>
      <xdr:rowOff>66980</xdr:rowOff>
    </xdr:to>
    <xdr:sp macro="" textlink="">
      <xdr:nvSpPr>
        <xdr:cNvPr id="676" name="円/楕円 675"/>
        <xdr:cNvSpPr/>
      </xdr:nvSpPr>
      <xdr:spPr>
        <a:xfrm>
          <a:off x="16268700" y="1693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51757</xdr:rowOff>
    </xdr:from>
    <xdr:ext cx="378565" cy="259045"/>
    <xdr:sp macro="" textlink="">
      <xdr:nvSpPr>
        <xdr:cNvPr id="677" name="積立金該当値テキスト"/>
        <xdr:cNvSpPr txBox="1"/>
      </xdr:nvSpPr>
      <xdr:spPr>
        <a:xfrm>
          <a:off x="16370300" y="16853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153899</xdr:rowOff>
    </xdr:from>
    <xdr:to>
      <xdr:col>22</xdr:col>
      <xdr:colOff>415925</xdr:colOff>
      <xdr:row>99</xdr:row>
      <xdr:rowOff>84049</xdr:rowOff>
    </xdr:to>
    <xdr:sp macro="" textlink="">
      <xdr:nvSpPr>
        <xdr:cNvPr id="678" name="円/楕円 677"/>
        <xdr:cNvSpPr/>
      </xdr:nvSpPr>
      <xdr:spPr>
        <a:xfrm>
          <a:off x="15430500" y="1695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75176</xdr:rowOff>
    </xdr:from>
    <xdr:ext cx="378565" cy="259045"/>
    <xdr:sp macro="" textlink="">
      <xdr:nvSpPr>
        <xdr:cNvPr id="679" name="テキスト ボックス 678"/>
        <xdr:cNvSpPr txBox="1"/>
      </xdr:nvSpPr>
      <xdr:spPr>
        <a:xfrm>
          <a:off x="15292017" y="17048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161861</xdr:rowOff>
    </xdr:from>
    <xdr:to>
      <xdr:col>21</xdr:col>
      <xdr:colOff>212725</xdr:colOff>
      <xdr:row>97</xdr:row>
      <xdr:rowOff>92011</xdr:rowOff>
    </xdr:to>
    <xdr:sp macro="" textlink="">
      <xdr:nvSpPr>
        <xdr:cNvPr id="680" name="円/楕円 679"/>
        <xdr:cNvSpPr/>
      </xdr:nvSpPr>
      <xdr:spPr>
        <a:xfrm>
          <a:off x="14541500" y="1662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83138</xdr:rowOff>
    </xdr:from>
    <xdr:ext cx="469744" cy="259045"/>
    <xdr:sp macro="" textlink="">
      <xdr:nvSpPr>
        <xdr:cNvPr id="681" name="テキスト ボックス 680"/>
        <xdr:cNvSpPr txBox="1"/>
      </xdr:nvSpPr>
      <xdr:spPr>
        <a:xfrm>
          <a:off x="14357427" y="1671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21006</xdr:rowOff>
    </xdr:from>
    <xdr:to>
      <xdr:col>20</xdr:col>
      <xdr:colOff>9525</xdr:colOff>
      <xdr:row>96</xdr:row>
      <xdr:rowOff>122606</xdr:rowOff>
    </xdr:to>
    <xdr:sp macro="" textlink="">
      <xdr:nvSpPr>
        <xdr:cNvPr id="682" name="円/楕円 681"/>
        <xdr:cNvSpPr/>
      </xdr:nvSpPr>
      <xdr:spPr>
        <a:xfrm>
          <a:off x="13652500" y="1648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139133</xdr:rowOff>
    </xdr:from>
    <xdr:ext cx="534377" cy="259045"/>
    <xdr:sp macro="" textlink="">
      <xdr:nvSpPr>
        <xdr:cNvPr id="683" name="テキスト ボックス 682"/>
        <xdr:cNvSpPr txBox="1"/>
      </xdr:nvSpPr>
      <xdr:spPr>
        <a:xfrm>
          <a:off x="13436111" y="1625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17235</xdr:rowOff>
    </xdr:from>
    <xdr:to>
      <xdr:col>18</xdr:col>
      <xdr:colOff>492125</xdr:colOff>
      <xdr:row>98</xdr:row>
      <xdr:rowOff>118835</xdr:rowOff>
    </xdr:to>
    <xdr:sp macro="" textlink="">
      <xdr:nvSpPr>
        <xdr:cNvPr id="684" name="円/楕円 683"/>
        <xdr:cNvSpPr/>
      </xdr:nvSpPr>
      <xdr:spPr>
        <a:xfrm>
          <a:off x="12763500" y="1681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109962</xdr:rowOff>
    </xdr:from>
    <xdr:ext cx="469744" cy="259045"/>
    <xdr:sp macro="" textlink="">
      <xdr:nvSpPr>
        <xdr:cNvPr id="685" name="テキスト ボックス 684"/>
        <xdr:cNvSpPr txBox="1"/>
      </xdr:nvSpPr>
      <xdr:spPr>
        <a:xfrm>
          <a:off x="12579427" y="1691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6" name="直線コネクタ 69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7" name="テキスト ボックス 69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8" name="直線コネクタ 69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9" name="テキスト ボックス 69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0" name="直線コネクタ 69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1" name="テキスト ボックス 70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2" name="直線コネクタ 70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3" name="テキスト ボックス 70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4" name="直線コネクタ 70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5" name="テキスト ボックス 70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6" name="直線コネクタ 70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7" name="テキスト ボックス 70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73406</xdr:rowOff>
    </xdr:from>
    <xdr:to>
      <xdr:col>32</xdr:col>
      <xdr:colOff>186689</xdr:colOff>
      <xdr:row>39</xdr:row>
      <xdr:rowOff>98878</xdr:rowOff>
    </xdr:to>
    <xdr:cxnSp macro="">
      <xdr:nvCxnSpPr>
        <xdr:cNvPr id="711" name="直線コネクタ 710"/>
        <xdr:cNvCxnSpPr/>
      </xdr:nvCxnSpPr>
      <xdr:spPr>
        <a:xfrm flipV="1">
          <a:off x="22159595" y="5216906"/>
          <a:ext cx="1269" cy="1568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3" name="直線コネクタ 71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20083</xdr:rowOff>
    </xdr:from>
    <xdr:ext cx="469744" cy="259045"/>
    <xdr:sp macro="" textlink="">
      <xdr:nvSpPr>
        <xdr:cNvPr id="714" name="投資及び出資金最大値テキスト"/>
        <xdr:cNvSpPr txBox="1"/>
      </xdr:nvSpPr>
      <xdr:spPr>
        <a:xfrm>
          <a:off x="22212300" y="499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9,606</a:t>
          </a:r>
          <a:endParaRPr kumimoji="1" lang="ja-JP" altLang="en-US" sz="1000" b="1">
            <a:latin typeface="ＭＳ Ｐゴシック"/>
          </a:endParaRPr>
        </a:p>
      </xdr:txBody>
    </xdr:sp>
    <xdr:clientData/>
  </xdr:oneCellAnchor>
  <xdr:twoCellAnchor>
    <xdr:from>
      <xdr:col>32</xdr:col>
      <xdr:colOff>98425</xdr:colOff>
      <xdr:row>30</xdr:row>
      <xdr:rowOff>73406</xdr:rowOff>
    </xdr:from>
    <xdr:to>
      <xdr:col>32</xdr:col>
      <xdr:colOff>276225</xdr:colOff>
      <xdr:row>30</xdr:row>
      <xdr:rowOff>73406</xdr:rowOff>
    </xdr:to>
    <xdr:cxnSp macro="">
      <xdr:nvCxnSpPr>
        <xdr:cNvPr id="715" name="直線コネクタ 714"/>
        <xdr:cNvCxnSpPr/>
      </xdr:nvCxnSpPr>
      <xdr:spPr>
        <a:xfrm>
          <a:off x="22072600" y="521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98389</xdr:rowOff>
    </xdr:from>
    <xdr:to>
      <xdr:col>32</xdr:col>
      <xdr:colOff>187325</xdr:colOff>
      <xdr:row>39</xdr:row>
      <xdr:rowOff>98389</xdr:rowOff>
    </xdr:to>
    <xdr:cxnSp macro="">
      <xdr:nvCxnSpPr>
        <xdr:cNvPr id="716" name="直線コネクタ 715"/>
        <xdr:cNvCxnSpPr/>
      </xdr:nvCxnSpPr>
      <xdr:spPr>
        <a:xfrm>
          <a:off x="21323300" y="6784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114063</xdr:rowOff>
    </xdr:from>
    <xdr:ext cx="469744" cy="259045"/>
    <xdr:sp macro="" textlink="">
      <xdr:nvSpPr>
        <xdr:cNvPr id="717" name="投資及び出資金平均値テキスト"/>
        <xdr:cNvSpPr txBox="1"/>
      </xdr:nvSpPr>
      <xdr:spPr>
        <a:xfrm>
          <a:off x="22212300" y="6286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91186</xdr:rowOff>
    </xdr:from>
    <xdr:to>
      <xdr:col>32</xdr:col>
      <xdr:colOff>238125</xdr:colOff>
      <xdr:row>38</xdr:row>
      <xdr:rowOff>21336</xdr:rowOff>
    </xdr:to>
    <xdr:sp macro="" textlink="">
      <xdr:nvSpPr>
        <xdr:cNvPr id="718" name="フローチャート : 判断 717"/>
        <xdr:cNvSpPr/>
      </xdr:nvSpPr>
      <xdr:spPr>
        <a:xfrm>
          <a:off x="22110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98389</xdr:rowOff>
    </xdr:from>
    <xdr:to>
      <xdr:col>31</xdr:col>
      <xdr:colOff>34925</xdr:colOff>
      <xdr:row>39</xdr:row>
      <xdr:rowOff>98389</xdr:rowOff>
    </xdr:to>
    <xdr:cxnSp macro="">
      <xdr:nvCxnSpPr>
        <xdr:cNvPr id="719" name="直線コネクタ 718"/>
        <xdr:cNvCxnSpPr/>
      </xdr:nvCxnSpPr>
      <xdr:spPr>
        <a:xfrm>
          <a:off x="20434300" y="6784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71918</xdr:rowOff>
    </xdr:from>
    <xdr:to>
      <xdr:col>31</xdr:col>
      <xdr:colOff>85725</xdr:colOff>
      <xdr:row>38</xdr:row>
      <xdr:rowOff>2068</xdr:rowOff>
    </xdr:to>
    <xdr:sp macro="" textlink="">
      <xdr:nvSpPr>
        <xdr:cNvPr id="720" name="フローチャート : 判断 719"/>
        <xdr:cNvSpPr/>
      </xdr:nvSpPr>
      <xdr:spPr>
        <a:xfrm>
          <a:off x="21272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18595</xdr:rowOff>
    </xdr:from>
    <xdr:ext cx="469744" cy="259045"/>
    <xdr:sp macro="" textlink="">
      <xdr:nvSpPr>
        <xdr:cNvPr id="721" name="テキスト ボックス 720"/>
        <xdr:cNvSpPr txBox="1"/>
      </xdr:nvSpPr>
      <xdr:spPr>
        <a:xfrm>
          <a:off x="21088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98389</xdr:rowOff>
    </xdr:from>
    <xdr:to>
      <xdr:col>29</xdr:col>
      <xdr:colOff>517525</xdr:colOff>
      <xdr:row>39</xdr:row>
      <xdr:rowOff>98389</xdr:rowOff>
    </xdr:to>
    <xdr:cxnSp macro="">
      <xdr:nvCxnSpPr>
        <xdr:cNvPr id="722" name="直線コネクタ 721"/>
        <xdr:cNvCxnSpPr/>
      </xdr:nvCxnSpPr>
      <xdr:spPr>
        <a:xfrm>
          <a:off x="19545300" y="6784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168584</xdr:rowOff>
    </xdr:from>
    <xdr:to>
      <xdr:col>29</xdr:col>
      <xdr:colOff>568325</xdr:colOff>
      <xdr:row>38</xdr:row>
      <xdr:rowOff>98734</xdr:rowOff>
    </xdr:to>
    <xdr:sp macro="" textlink="">
      <xdr:nvSpPr>
        <xdr:cNvPr id="723" name="フローチャート : 判断 722"/>
        <xdr:cNvSpPr/>
      </xdr:nvSpPr>
      <xdr:spPr>
        <a:xfrm>
          <a:off x="20383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115261</xdr:rowOff>
    </xdr:from>
    <xdr:ext cx="469744" cy="259045"/>
    <xdr:sp macro="" textlink="">
      <xdr:nvSpPr>
        <xdr:cNvPr id="724" name="テキスト ボックス 723"/>
        <xdr:cNvSpPr txBox="1"/>
      </xdr:nvSpPr>
      <xdr:spPr>
        <a:xfrm>
          <a:off x="20199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98062</xdr:rowOff>
    </xdr:from>
    <xdr:to>
      <xdr:col>28</xdr:col>
      <xdr:colOff>314325</xdr:colOff>
      <xdr:row>39</xdr:row>
      <xdr:rowOff>98389</xdr:rowOff>
    </xdr:to>
    <xdr:cxnSp macro="">
      <xdr:nvCxnSpPr>
        <xdr:cNvPr id="725" name="直線コネクタ 724"/>
        <xdr:cNvCxnSpPr/>
      </xdr:nvCxnSpPr>
      <xdr:spPr>
        <a:xfrm>
          <a:off x="18656300" y="6784612"/>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156174</xdr:rowOff>
    </xdr:from>
    <xdr:to>
      <xdr:col>28</xdr:col>
      <xdr:colOff>365125</xdr:colOff>
      <xdr:row>38</xdr:row>
      <xdr:rowOff>86323</xdr:rowOff>
    </xdr:to>
    <xdr:sp macro="" textlink="">
      <xdr:nvSpPr>
        <xdr:cNvPr id="726" name="フローチャート : 判断 725"/>
        <xdr:cNvSpPr/>
      </xdr:nvSpPr>
      <xdr:spPr>
        <a:xfrm>
          <a:off x="19494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102851</xdr:rowOff>
    </xdr:from>
    <xdr:ext cx="469744" cy="259045"/>
    <xdr:sp macro="" textlink="">
      <xdr:nvSpPr>
        <xdr:cNvPr id="727" name="テキスト ボックス 726"/>
        <xdr:cNvSpPr txBox="1"/>
      </xdr:nvSpPr>
      <xdr:spPr>
        <a:xfrm>
          <a:off x="19310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162215</xdr:rowOff>
    </xdr:from>
    <xdr:to>
      <xdr:col>27</xdr:col>
      <xdr:colOff>161925</xdr:colOff>
      <xdr:row>38</xdr:row>
      <xdr:rowOff>92365</xdr:rowOff>
    </xdr:to>
    <xdr:sp macro="" textlink="">
      <xdr:nvSpPr>
        <xdr:cNvPr id="728" name="フローチャート : 判断 727"/>
        <xdr:cNvSpPr/>
      </xdr:nvSpPr>
      <xdr:spPr>
        <a:xfrm>
          <a:off x="18605500" y="650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108892</xdr:rowOff>
    </xdr:from>
    <xdr:ext cx="469744" cy="259045"/>
    <xdr:sp macro="" textlink="">
      <xdr:nvSpPr>
        <xdr:cNvPr id="729" name="テキスト ボックス 728"/>
        <xdr:cNvSpPr txBox="1"/>
      </xdr:nvSpPr>
      <xdr:spPr>
        <a:xfrm>
          <a:off x="18421427" y="628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47589</xdr:rowOff>
    </xdr:from>
    <xdr:to>
      <xdr:col>32</xdr:col>
      <xdr:colOff>238125</xdr:colOff>
      <xdr:row>39</xdr:row>
      <xdr:rowOff>149189</xdr:rowOff>
    </xdr:to>
    <xdr:sp macro="" textlink="">
      <xdr:nvSpPr>
        <xdr:cNvPr id="735" name="円/楕円 734"/>
        <xdr:cNvSpPr/>
      </xdr:nvSpPr>
      <xdr:spPr>
        <a:xfrm>
          <a:off x="221107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133966</xdr:rowOff>
    </xdr:from>
    <xdr:ext cx="249299" cy="259045"/>
    <xdr:sp macro="" textlink="">
      <xdr:nvSpPr>
        <xdr:cNvPr id="736" name="投資及び出資金該当値テキスト"/>
        <xdr:cNvSpPr txBox="1"/>
      </xdr:nvSpPr>
      <xdr:spPr>
        <a:xfrm>
          <a:off x="22212300" y="6649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47589</xdr:rowOff>
    </xdr:from>
    <xdr:to>
      <xdr:col>31</xdr:col>
      <xdr:colOff>85725</xdr:colOff>
      <xdr:row>39</xdr:row>
      <xdr:rowOff>149189</xdr:rowOff>
    </xdr:to>
    <xdr:sp macro="" textlink="">
      <xdr:nvSpPr>
        <xdr:cNvPr id="737" name="円/楕円 736"/>
        <xdr:cNvSpPr/>
      </xdr:nvSpPr>
      <xdr:spPr>
        <a:xfrm>
          <a:off x="212725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140316</xdr:rowOff>
    </xdr:from>
    <xdr:ext cx="249299" cy="259045"/>
    <xdr:sp macro="" textlink="">
      <xdr:nvSpPr>
        <xdr:cNvPr id="738" name="テキスト ボックス 737"/>
        <xdr:cNvSpPr txBox="1"/>
      </xdr:nvSpPr>
      <xdr:spPr>
        <a:xfrm>
          <a:off x="21198649" y="6826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47589</xdr:rowOff>
    </xdr:from>
    <xdr:to>
      <xdr:col>29</xdr:col>
      <xdr:colOff>568325</xdr:colOff>
      <xdr:row>39</xdr:row>
      <xdr:rowOff>149189</xdr:rowOff>
    </xdr:to>
    <xdr:sp macro="" textlink="">
      <xdr:nvSpPr>
        <xdr:cNvPr id="739" name="円/楕円 738"/>
        <xdr:cNvSpPr/>
      </xdr:nvSpPr>
      <xdr:spPr>
        <a:xfrm>
          <a:off x="203835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140316</xdr:rowOff>
    </xdr:from>
    <xdr:ext cx="249299" cy="259045"/>
    <xdr:sp macro="" textlink="">
      <xdr:nvSpPr>
        <xdr:cNvPr id="740" name="テキスト ボックス 739"/>
        <xdr:cNvSpPr txBox="1"/>
      </xdr:nvSpPr>
      <xdr:spPr>
        <a:xfrm>
          <a:off x="20309649" y="6826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47589</xdr:rowOff>
    </xdr:from>
    <xdr:to>
      <xdr:col>28</xdr:col>
      <xdr:colOff>365125</xdr:colOff>
      <xdr:row>39</xdr:row>
      <xdr:rowOff>149189</xdr:rowOff>
    </xdr:to>
    <xdr:sp macro="" textlink="">
      <xdr:nvSpPr>
        <xdr:cNvPr id="741" name="円/楕円 740"/>
        <xdr:cNvSpPr/>
      </xdr:nvSpPr>
      <xdr:spPr>
        <a:xfrm>
          <a:off x="194945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140316</xdr:rowOff>
    </xdr:from>
    <xdr:ext cx="249299" cy="259045"/>
    <xdr:sp macro="" textlink="">
      <xdr:nvSpPr>
        <xdr:cNvPr id="742" name="テキスト ボックス 741"/>
        <xdr:cNvSpPr txBox="1"/>
      </xdr:nvSpPr>
      <xdr:spPr>
        <a:xfrm>
          <a:off x="19420649" y="6826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47262</xdr:rowOff>
    </xdr:from>
    <xdr:to>
      <xdr:col>27</xdr:col>
      <xdr:colOff>161925</xdr:colOff>
      <xdr:row>39</xdr:row>
      <xdr:rowOff>148862</xdr:rowOff>
    </xdr:to>
    <xdr:sp macro="" textlink="">
      <xdr:nvSpPr>
        <xdr:cNvPr id="743" name="円/楕円 742"/>
        <xdr:cNvSpPr/>
      </xdr:nvSpPr>
      <xdr:spPr>
        <a:xfrm>
          <a:off x="18605500" y="67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139989</xdr:rowOff>
    </xdr:from>
    <xdr:ext cx="249299" cy="259045"/>
    <xdr:sp macro="" textlink="">
      <xdr:nvSpPr>
        <xdr:cNvPr id="744" name="テキスト ボックス 743"/>
        <xdr:cNvSpPr txBox="1"/>
      </xdr:nvSpPr>
      <xdr:spPr>
        <a:xfrm>
          <a:off x="18531649" y="68265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5" name="直線コネクタ 75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6" name="テキスト ボックス 75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7" name="直線コネクタ 75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8" name="テキスト ボックス 75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9" name="直線コネクタ 75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0" name="テキスト ボックス 75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1" name="直線コネクタ 76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2" name="テキスト ボックス 76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1923</xdr:rowOff>
    </xdr:from>
    <xdr:to>
      <xdr:col>32</xdr:col>
      <xdr:colOff>186689</xdr:colOff>
      <xdr:row>58</xdr:row>
      <xdr:rowOff>139174</xdr:rowOff>
    </xdr:to>
    <xdr:cxnSp macro="">
      <xdr:nvCxnSpPr>
        <xdr:cNvPr id="766" name="直線コネクタ 765"/>
        <xdr:cNvCxnSpPr/>
      </xdr:nvCxnSpPr>
      <xdr:spPr>
        <a:xfrm flipV="1">
          <a:off x="22159595" y="8917323"/>
          <a:ext cx="1269" cy="1165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143001</xdr:rowOff>
    </xdr:from>
    <xdr:ext cx="313932" cy="259045"/>
    <xdr:sp macro="" textlink="">
      <xdr:nvSpPr>
        <xdr:cNvPr id="767" name="貸付金最小値テキスト"/>
        <xdr:cNvSpPr txBox="1"/>
      </xdr:nvSpPr>
      <xdr:spPr>
        <a:xfrm>
          <a:off x="22212300" y="10087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32</xdr:col>
      <xdr:colOff>98425</xdr:colOff>
      <xdr:row>58</xdr:row>
      <xdr:rowOff>139174</xdr:rowOff>
    </xdr:from>
    <xdr:to>
      <xdr:col>32</xdr:col>
      <xdr:colOff>276225</xdr:colOff>
      <xdr:row>58</xdr:row>
      <xdr:rowOff>139174</xdr:rowOff>
    </xdr:to>
    <xdr:cxnSp macro="">
      <xdr:nvCxnSpPr>
        <xdr:cNvPr id="768" name="直線コネクタ 767"/>
        <xdr:cNvCxnSpPr/>
      </xdr:nvCxnSpPr>
      <xdr:spPr>
        <a:xfrm>
          <a:off x="22072600" y="1008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120050</xdr:rowOff>
    </xdr:from>
    <xdr:ext cx="534377" cy="259045"/>
    <xdr:sp macro="" textlink="">
      <xdr:nvSpPr>
        <xdr:cNvPr id="769" name="貸付金最大値テキスト"/>
        <xdr:cNvSpPr txBox="1"/>
      </xdr:nvSpPr>
      <xdr:spPr>
        <a:xfrm>
          <a:off x="22212300" y="86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51,027</a:t>
          </a:r>
          <a:endParaRPr kumimoji="1" lang="ja-JP" altLang="en-US" sz="1000" b="1">
            <a:latin typeface="ＭＳ Ｐゴシック"/>
          </a:endParaRPr>
        </a:p>
      </xdr:txBody>
    </xdr:sp>
    <xdr:clientData/>
  </xdr:oneCellAnchor>
  <xdr:twoCellAnchor>
    <xdr:from>
      <xdr:col>32</xdr:col>
      <xdr:colOff>98425</xdr:colOff>
      <xdr:row>52</xdr:row>
      <xdr:rowOff>1923</xdr:rowOff>
    </xdr:from>
    <xdr:to>
      <xdr:col>32</xdr:col>
      <xdr:colOff>276225</xdr:colOff>
      <xdr:row>52</xdr:row>
      <xdr:rowOff>1923</xdr:rowOff>
    </xdr:to>
    <xdr:cxnSp macro="">
      <xdr:nvCxnSpPr>
        <xdr:cNvPr id="770" name="直線コネクタ 769"/>
        <xdr:cNvCxnSpPr/>
      </xdr:nvCxnSpPr>
      <xdr:spPr>
        <a:xfrm>
          <a:off x="22072600" y="891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90688</xdr:rowOff>
    </xdr:from>
    <xdr:to>
      <xdr:col>32</xdr:col>
      <xdr:colOff>187325</xdr:colOff>
      <xdr:row>58</xdr:row>
      <xdr:rowOff>93340</xdr:rowOff>
    </xdr:to>
    <xdr:cxnSp macro="">
      <xdr:nvCxnSpPr>
        <xdr:cNvPr id="771" name="直線コネクタ 770"/>
        <xdr:cNvCxnSpPr/>
      </xdr:nvCxnSpPr>
      <xdr:spPr>
        <a:xfrm flipV="1">
          <a:off x="21323300" y="10034788"/>
          <a:ext cx="8382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101741</xdr:rowOff>
    </xdr:from>
    <xdr:ext cx="469744" cy="259045"/>
    <xdr:sp macro="" textlink="">
      <xdr:nvSpPr>
        <xdr:cNvPr id="772" name="貸付金平均値テキスト"/>
        <xdr:cNvSpPr txBox="1"/>
      </xdr:nvSpPr>
      <xdr:spPr>
        <a:xfrm>
          <a:off x="22212300" y="9702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78864</xdr:rowOff>
    </xdr:from>
    <xdr:to>
      <xdr:col>32</xdr:col>
      <xdr:colOff>238125</xdr:colOff>
      <xdr:row>58</xdr:row>
      <xdr:rowOff>9014</xdr:rowOff>
    </xdr:to>
    <xdr:sp macro="" textlink="">
      <xdr:nvSpPr>
        <xdr:cNvPr id="773" name="フローチャート : 判断 772"/>
        <xdr:cNvSpPr/>
      </xdr:nvSpPr>
      <xdr:spPr>
        <a:xfrm>
          <a:off x="22110700" y="985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60878</xdr:rowOff>
    </xdr:from>
    <xdr:to>
      <xdr:col>31</xdr:col>
      <xdr:colOff>34925</xdr:colOff>
      <xdr:row>58</xdr:row>
      <xdr:rowOff>93340</xdr:rowOff>
    </xdr:to>
    <xdr:cxnSp macro="">
      <xdr:nvCxnSpPr>
        <xdr:cNvPr id="774" name="直線コネクタ 773"/>
        <xdr:cNvCxnSpPr/>
      </xdr:nvCxnSpPr>
      <xdr:spPr>
        <a:xfrm>
          <a:off x="20434300" y="10004978"/>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50541</xdr:rowOff>
    </xdr:from>
    <xdr:to>
      <xdr:col>31</xdr:col>
      <xdr:colOff>85725</xdr:colOff>
      <xdr:row>57</xdr:row>
      <xdr:rowOff>152141</xdr:rowOff>
    </xdr:to>
    <xdr:sp macro="" textlink="">
      <xdr:nvSpPr>
        <xdr:cNvPr id="775" name="フローチャート : 判断 774"/>
        <xdr:cNvSpPr/>
      </xdr:nvSpPr>
      <xdr:spPr>
        <a:xfrm>
          <a:off x="21272500" y="982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168668</xdr:rowOff>
    </xdr:from>
    <xdr:ext cx="469744" cy="259045"/>
    <xdr:sp macro="" textlink="">
      <xdr:nvSpPr>
        <xdr:cNvPr id="776" name="テキスト ボックス 775"/>
        <xdr:cNvSpPr txBox="1"/>
      </xdr:nvSpPr>
      <xdr:spPr>
        <a:xfrm>
          <a:off x="21088427" y="959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22908</xdr:rowOff>
    </xdr:from>
    <xdr:to>
      <xdr:col>29</xdr:col>
      <xdr:colOff>517525</xdr:colOff>
      <xdr:row>58</xdr:row>
      <xdr:rowOff>60878</xdr:rowOff>
    </xdr:to>
    <xdr:cxnSp macro="">
      <xdr:nvCxnSpPr>
        <xdr:cNvPr id="777" name="直線コネクタ 776"/>
        <xdr:cNvCxnSpPr/>
      </xdr:nvCxnSpPr>
      <xdr:spPr>
        <a:xfrm>
          <a:off x="19545300" y="9967008"/>
          <a:ext cx="889000" cy="3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35796</xdr:rowOff>
    </xdr:from>
    <xdr:to>
      <xdr:col>29</xdr:col>
      <xdr:colOff>568325</xdr:colOff>
      <xdr:row>57</xdr:row>
      <xdr:rowOff>137396</xdr:rowOff>
    </xdr:to>
    <xdr:sp macro="" textlink="">
      <xdr:nvSpPr>
        <xdr:cNvPr id="778" name="フローチャート : 判断 777"/>
        <xdr:cNvSpPr/>
      </xdr:nvSpPr>
      <xdr:spPr>
        <a:xfrm>
          <a:off x="20383500" y="980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153923</xdr:rowOff>
    </xdr:from>
    <xdr:ext cx="469744" cy="259045"/>
    <xdr:sp macro="" textlink="">
      <xdr:nvSpPr>
        <xdr:cNvPr id="779" name="テキスト ボックス 778"/>
        <xdr:cNvSpPr txBox="1"/>
      </xdr:nvSpPr>
      <xdr:spPr>
        <a:xfrm>
          <a:off x="20199427" y="958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148067</xdr:rowOff>
    </xdr:from>
    <xdr:to>
      <xdr:col>28</xdr:col>
      <xdr:colOff>314325</xdr:colOff>
      <xdr:row>58</xdr:row>
      <xdr:rowOff>22908</xdr:rowOff>
    </xdr:to>
    <xdr:cxnSp macro="">
      <xdr:nvCxnSpPr>
        <xdr:cNvPr id="780" name="直線コネクタ 779"/>
        <xdr:cNvCxnSpPr/>
      </xdr:nvCxnSpPr>
      <xdr:spPr>
        <a:xfrm>
          <a:off x="18656300" y="9920717"/>
          <a:ext cx="889000" cy="4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16251</xdr:rowOff>
    </xdr:from>
    <xdr:to>
      <xdr:col>28</xdr:col>
      <xdr:colOff>365125</xdr:colOff>
      <xdr:row>57</xdr:row>
      <xdr:rowOff>117851</xdr:rowOff>
    </xdr:to>
    <xdr:sp macro="" textlink="">
      <xdr:nvSpPr>
        <xdr:cNvPr id="781" name="フローチャート : 判断 780"/>
        <xdr:cNvSpPr/>
      </xdr:nvSpPr>
      <xdr:spPr>
        <a:xfrm>
          <a:off x="19494500" y="978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134378</xdr:rowOff>
    </xdr:from>
    <xdr:ext cx="534377" cy="259045"/>
    <xdr:sp macro="" textlink="">
      <xdr:nvSpPr>
        <xdr:cNvPr id="782" name="テキスト ボックス 781"/>
        <xdr:cNvSpPr txBox="1"/>
      </xdr:nvSpPr>
      <xdr:spPr>
        <a:xfrm>
          <a:off x="19278111" y="956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161595</xdr:rowOff>
    </xdr:from>
    <xdr:to>
      <xdr:col>27</xdr:col>
      <xdr:colOff>161925</xdr:colOff>
      <xdr:row>57</xdr:row>
      <xdr:rowOff>91745</xdr:rowOff>
    </xdr:to>
    <xdr:sp macro="" textlink="">
      <xdr:nvSpPr>
        <xdr:cNvPr id="783" name="フローチャート : 判断 782"/>
        <xdr:cNvSpPr/>
      </xdr:nvSpPr>
      <xdr:spPr>
        <a:xfrm>
          <a:off x="18605500" y="97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108272</xdr:rowOff>
    </xdr:from>
    <xdr:ext cx="534377" cy="259045"/>
    <xdr:sp macro="" textlink="">
      <xdr:nvSpPr>
        <xdr:cNvPr id="784" name="テキスト ボックス 783"/>
        <xdr:cNvSpPr txBox="1"/>
      </xdr:nvSpPr>
      <xdr:spPr>
        <a:xfrm>
          <a:off x="18389111" y="953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39888</xdr:rowOff>
    </xdr:from>
    <xdr:to>
      <xdr:col>32</xdr:col>
      <xdr:colOff>238125</xdr:colOff>
      <xdr:row>58</xdr:row>
      <xdr:rowOff>141488</xdr:rowOff>
    </xdr:to>
    <xdr:sp macro="" textlink="">
      <xdr:nvSpPr>
        <xdr:cNvPr id="790" name="円/楕円 789"/>
        <xdr:cNvSpPr/>
      </xdr:nvSpPr>
      <xdr:spPr>
        <a:xfrm>
          <a:off x="22110700" y="998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126265</xdr:rowOff>
    </xdr:from>
    <xdr:ext cx="469744" cy="259045"/>
    <xdr:sp macro="" textlink="">
      <xdr:nvSpPr>
        <xdr:cNvPr id="791" name="貸付金該当値テキスト"/>
        <xdr:cNvSpPr txBox="1"/>
      </xdr:nvSpPr>
      <xdr:spPr>
        <a:xfrm>
          <a:off x="22212300" y="989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42540</xdr:rowOff>
    </xdr:from>
    <xdr:to>
      <xdr:col>31</xdr:col>
      <xdr:colOff>85725</xdr:colOff>
      <xdr:row>58</xdr:row>
      <xdr:rowOff>144140</xdr:rowOff>
    </xdr:to>
    <xdr:sp macro="" textlink="">
      <xdr:nvSpPr>
        <xdr:cNvPr id="792" name="円/楕円 791"/>
        <xdr:cNvSpPr/>
      </xdr:nvSpPr>
      <xdr:spPr>
        <a:xfrm>
          <a:off x="21272500" y="998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135267</xdr:rowOff>
    </xdr:from>
    <xdr:ext cx="469744" cy="259045"/>
    <xdr:sp macro="" textlink="">
      <xdr:nvSpPr>
        <xdr:cNvPr id="793" name="テキスト ボックス 792"/>
        <xdr:cNvSpPr txBox="1"/>
      </xdr:nvSpPr>
      <xdr:spPr>
        <a:xfrm>
          <a:off x="21088427" y="1007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10078</xdr:rowOff>
    </xdr:from>
    <xdr:to>
      <xdr:col>29</xdr:col>
      <xdr:colOff>568325</xdr:colOff>
      <xdr:row>58</xdr:row>
      <xdr:rowOff>111678</xdr:rowOff>
    </xdr:to>
    <xdr:sp macro="" textlink="">
      <xdr:nvSpPr>
        <xdr:cNvPr id="794" name="円/楕円 793"/>
        <xdr:cNvSpPr/>
      </xdr:nvSpPr>
      <xdr:spPr>
        <a:xfrm>
          <a:off x="20383500" y="995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102805</xdr:rowOff>
    </xdr:from>
    <xdr:ext cx="469744" cy="259045"/>
    <xdr:sp macro="" textlink="">
      <xdr:nvSpPr>
        <xdr:cNvPr id="795" name="テキスト ボックス 794"/>
        <xdr:cNvSpPr txBox="1"/>
      </xdr:nvSpPr>
      <xdr:spPr>
        <a:xfrm>
          <a:off x="20199427" y="1004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3,448</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143558</xdr:rowOff>
    </xdr:from>
    <xdr:to>
      <xdr:col>28</xdr:col>
      <xdr:colOff>365125</xdr:colOff>
      <xdr:row>58</xdr:row>
      <xdr:rowOff>73708</xdr:rowOff>
    </xdr:to>
    <xdr:sp macro="" textlink="">
      <xdr:nvSpPr>
        <xdr:cNvPr id="796" name="円/楕円 795"/>
        <xdr:cNvSpPr/>
      </xdr:nvSpPr>
      <xdr:spPr>
        <a:xfrm>
          <a:off x="19494500" y="991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64835</xdr:rowOff>
    </xdr:from>
    <xdr:ext cx="469744" cy="259045"/>
    <xdr:sp macro="" textlink="">
      <xdr:nvSpPr>
        <xdr:cNvPr id="797" name="テキスト ボックス 796"/>
        <xdr:cNvSpPr txBox="1"/>
      </xdr:nvSpPr>
      <xdr:spPr>
        <a:xfrm>
          <a:off x="19310427" y="1000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5,109</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97267</xdr:rowOff>
    </xdr:from>
    <xdr:to>
      <xdr:col>27</xdr:col>
      <xdr:colOff>161925</xdr:colOff>
      <xdr:row>58</xdr:row>
      <xdr:rowOff>27417</xdr:rowOff>
    </xdr:to>
    <xdr:sp macro="" textlink="">
      <xdr:nvSpPr>
        <xdr:cNvPr id="798" name="円/楕円 797"/>
        <xdr:cNvSpPr/>
      </xdr:nvSpPr>
      <xdr:spPr>
        <a:xfrm>
          <a:off x="18605500" y="986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18544</xdr:rowOff>
    </xdr:from>
    <xdr:ext cx="469744" cy="259045"/>
    <xdr:sp macro="" textlink="">
      <xdr:nvSpPr>
        <xdr:cNvPr id="799" name="テキスト ボックス 798"/>
        <xdr:cNvSpPr txBox="1"/>
      </xdr:nvSpPr>
      <xdr:spPr>
        <a:xfrm>
          <a:off x="18421427" y="996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0" name="テキスト ボックス 80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8" name="テキスト ボックス 81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0" name="テキスト ボックス 81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2" name="テキスト ボックス 82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6541</xdr:rowOff>
    </xdr:from>
    <xdr:to>
      <xdr:col>32</xdr:col>
      <xdr:colOff>186689</xdr:colOff>
      <xdr:row>78</xdr:row>
      <xdr:rowOff>36945</xdr:rowOff>
    </xdr:to>
    <xdr:cxnSp macro="">
      <xdr:nvCxnSpPr>
        <xdr:cNvPr id="824" name="直線コネクタ 823"/>
        <xdr:cNvCxnSpPr/>
      </xdr:nvCxnSpPr>
      <xdr:spPr>
        <a:xfrm flipV="1">
          <a:off x="22159595" y="12008041"/>
          <a:ext cx="1269" cy="1402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40772</xdr:rowOff>
    </xdr:from>
    <xdr:ext cx="534377" cy="259045"/>
    <xdr:sp macro="" textlink="">
      <xdr:nvSpPr>
        <xdr:cNvPr id="825" name="繰出金最小値テキスト"/>
        <xdr:cNvSpPr txBox="1"/>
      </xdr:nvSpPr>
      <xdr:spPr>
        <a:xfrm>
          <a:off x="22212300" y="134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24,697</a:t>
          </a:r>
          <a:endParaRPr kumimoji="1" lang="ja-JP" altLang="en-US" sz="1000" b="1">
            <a:latin typeface="ＭＳ Ｐゴシック"/>
          </a:endParaRPr>
        </a:p>
      </xdr:txBody>
    </xdr:sp>
    <xdr:clientData/>
  </xdr:oneCellAnchor>
  <xdr:twoCellAnchor>
    <xdr:from>
      <xdr:col>32</xdr:col>
      <xdr:colOff>98425</xdr:colOff>
      <xdr:row>78</xdr:row>
      <xdr:rowOff>36945</xdr:rowOff>
    </xdr:from>
    <xdr:to>
      <xdr:col>32</xdr:col>
      <xdr:colOff>276225</xdr:colOff>
      <xdr:row>78</xdr:row>
      <xdr:rowOff>36945</xdr:rowOff>
    </xdr:to>
    <xdr:cxnSp macro="">
      <xdr:nvCxnSpPr>
        <xdr:cNvPr id="826" name="直線コネクタ 825"/>
        <xdr:cNvCxnSpPr/>
      </xdr:nvCxnSpPr>
      <xdr:spPr>
        <a:xfrm>
          <a:off x="22072600" y="13410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124668</xdr:rowOff>
    </xdr:from>
    <xdr:ext cx="534377" cy="259045"/>
    <xdr:sp macro="" textlink="">
      <xdr:nvSpPr>
        <xdr:cNvPr id="827" name="繰出金最大値テキスト"/>
        <xdr:cNvSpPr txBox="1"/>
      </xdr:nvSpPr>
      <xdr:spPr>
        <a:xfrm>
          <a:off x="22212300" y="117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61,495</a:t>
          </a:r>
          <a:endParaRPr kumimoji="1" lang="ja-JP" altLang="en-US" sz="1000" b="1">
            <a:latin typeface="ＭＳ Ｐゴシック"/>
          </a:endParaRPr>
        </a:p>
      </xdr:txBody>
    </xdr:sp>
    <xdr:clientData/>
  </xdr:oneCellAnchor>
  <xdr:twoCellAnchor>
    <xdr:from>
      <xdr:col>32</xdr:col>
      <xdr:colOff>98425</xdr:colOff>
      <xdr:row>70</xdr:row>
      <xdr:rowOff>6541</xdr:rowOff>
    </xdr:from>
    <xdr:to>
      <xdr:col>32</xdr:col>
      <xdr:colOff>276225</xdr:colOff>
      <xdr:row>70</xdr:row>
      <xdr:rowOff>6541</xdr:rowOff>
    </xdr:to>
    <xdr:cxnSp macro="">
      <xdr:nvCxnSpPr>
        <xdr:cNvPr id="828" name="直線コネクタ 827"/>
        <xdr:cNvCxnSpPr/>
      </xdr:nvCxnSpPr>
      <xdr:spPr>
        <a:xfrm>
          <a:off x="22072600" y="1200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58738</xdr:rowOff>
    </xdr:from>
    <xdr:to>
      <xdr:col>32</xdr:col>
      <xdr:colOff>187325</xdr:colOff>
      <xdr:row>74</xdr:row>
      <xdr:rowOff>134442</xdr:rowOff>
    </xdr:to>
    <xdr:cxnSp macro="">
      <xdr:nvCxnSpPr>
        <xdr:cNvPr id="829" name="直線コネクタ 828"/>
        <xdr:cNvCxnSpPr/>
      </xdr:nvCxnSpPr>
      <xdr:spPr>
        <a:xfrm flipV="1">
          <a:off x="21323300" y="12746038"/>
          <a:ext cx="838200" cy="7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43590</xdr:rowOff>
    </xdr:from>
    <xdr:ext cx="534377" cy="259045"/>
    <xdr:sp macro="" textlink="">
      <xdr:nvSpPr>
        <xdr:cNvPr id="830" name="繰出金平均値テキスト"/>
        <xdr:cNvSpPr txBox="1"/>
      </xdr:nvSpPr>
      <xdr:spPr>
        <a:xfrm>
          <a:off x="22212300" y="12902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65163</xdr:rowOff>
    </xdr:from>
    <xdr:to>
      <xdr:col>32</xdr:col>
      <xdr:colOff>238125</xdr:colOff>
      <xdr:row>75</xdr:row>
      <xdr:rowOff>166763</xdr:rowOff>
    </xdr:to>
    <xdr:sp macro="" textlink="">
      <xdr:nvSpPr>
        <xdr:cNvPr id="831" name="フローチャート : 判断 830"/>
        <xdr:cNvSpPr/>
      </xdr:nvSpPr>
      <xdr:spPr>
        <a:xfrm>
          <a:off x="221107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122898</xdr:rowOff>
    </xdr:from>
    <xdr:to>
      <xdr:col>31</xdr:col>
      <xdr:colOff>34925</xdr:colOff>
      <xdr:row>74</xdr:row>
      <xdr:rowOff>134442</xdr:rowOff>
    </xdr:to>
    <xdr:cxnSp macro="">
      <xdr:nvCxnSpPr>
        <xdr:cNvPr id="832" name="直線コネクタ 831"/>
        <xdr:cNvCxnSpPr/>
      </xdr:nvCxnSpPr>
      <xdr:spPr>
        <a:xfrm>
          <a:off x="20434300" y="12810198"/>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160680</xdr:rowOff>
    </xdr:from>
    <xdr:to>
      <xdr:col>31</xdr:col>
      <xdr:colOff>85725</xdr:colOff>
      <xdr:row>76</xdr:row>
      <xdr:rowOff>90830</xdr:rowOff>
    </xdr:to>
    <xdr:sp macro="" textlink="">
      <xdr:nvSpPr>
        <xdr:cNvPr id="833" name="フローチャート : 判断 832"/>
        <xdr:cNvSpPr/>
      </xdr:nvSpPr>
      <xdr:spPr>
        <a:xfrm>
          <a:off x="21272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81957</xdr:rowOff>
    </xdr:from>
    <xdr:ext cx="534377" cy="259045"/>
    <xdr:sp macro="" textlink="">
      <xdr:nvSpPr>
        <xdr:cNvPr id="834" name="テキスト ボックス 833"/>
        <xdr:cNvSpPr txBox="1"/>
      </xdr:nvSpPr>
      <xdr:spPr>
        <a:xfrm>
          <a:off x="21056111" y="1311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122898</xdr:rowOff>
    </xdr:from>
    <xdr:to>
      <xdr:col>29</xdr:col>
      <xdr:colOff>517525</xdr:colOff>
      <xdr:row>75</xdr:row>
      <xdr:rowOff>132956</xdr:rowOff>
    </xdr:to>
    <xdr:cxnSp macro="">
      <xdr:nvCxnSpPr>
        <xdr:cNvPr id="835" name="直線コネクタ 834"/>
        <xdr:cNvCxnSpPr/>
      </xdr:nvCxnSpPr>
      <xdr:spPr>
        <a:xfrm flipV="1">
          <a:off x="19545300" y="12810198"/>
          <a:ext cx="889000" cy="18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25615</xdr:rowOff>
    </xdr:from>
    <xdr:to>
      <xdr:col>29</xdr:col>
      <xdr:colOff>568325</xdr:colOff>
      <xdr:row>76</xdr:row>
      <xdr:rowOff>127215</xdr:rowOff>
    </xdr:to>
    <xdr:sp macro="" textlink="">
      <xdr:nvSpPr>
        <xdr:cNvPr id="836" name="フローチャート : 判断 835"/>
        <xdr:cNvSpPr/>
      </xdr:nvSpPr>
      <xdr:spPr>
        <a:xfrm>
          <a:off x="20383500" y="1305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118342</xdr:rowOff>
    </xdr:from>
    <xdr:ext cx="534377" cy="259045"/>
    <xdr:sp macro="" textlink="">
      <xdr:nvSpPr>
        <xdr:cNvPr id="837" name="テキスト ボックス 836"/>
        <xdr:cNvSpPr txBox="1"/>
      </xdr:nvSpPr>
      <xdr:spPr>
        <a:xfrm>
          <a:off x="20167111" y="1314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132956</xdr:rowOff>
    </xdr:from>
    <xdr:to>
      <xdr:col>28</xdr:col>
      <xdr:colOff>314325</xdr:colOff>
      <xdr:row>75</xdr:row>
      <xdr:rowOff>142786</xdr:rowOff>
    </xdr:to>
    <xdr:cxnSp macro="">
      <xdr:nvCxnSpPr>
        <xdr:cNvPr id="838" name="直線コネクタ 837"/>
        <xdr:cNvCxnSpPr/>
      </xdr:nvCxnSpPr>
      <xdr:spPr>
        <a:xfrm flipV="1">
          <a:off x="18656300" y="12991706"/>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40818</xdr:rowOff>
    </xdr:from>
    <xdr:to>
      <xdr:col>28</xdr:col>
      <xdr:colOff>365125</xdr:colOff>
      <xdr:row>76</xdr:row>
      <xdr:rowOff>142418</xdr:rowOff>
    </xdr:to>
    <xdr:sp macro="" textlink="">
      <xdr:nvSpPr>
        <xdr:cNvPr id="839" name="フローチャート : 判断 838"/>
        <xdr:cNvSpPr/>
      </xdr:nvSpPr>
      <xdr:spPr>
        <a:xfrm>
          <a:off x="19494500" y="1307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133545</xdr:rowOff>
    </xdr:from>
    <xdr:ext cx="534377" cy="259045"/>
    <xdr:sp macro="" textlink="">
      <xdr:nvSpPr>
        <xdr:cNvPr id="840" name="テキスト ボックス 839"/>
        <xdr:cNvSpPr txBox="1"/>
      </xdr:nvSpPr>
      <xdr:spPr>
        <a:xfrm>
          <a:off x="19278111" y="1316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40932</xdr:rowOff>
    </xdr:from>
    <xdr:to>
      <xdr:col>27</xdr:col>
      <xdr:colOff>161925</xdr:colOff>
      <xdr:row>76</xdr:row>
      <xdr:rowOff>142532</xdr:rowOff>
    </xdr:to>
    <xdr:sp macro="" textlink="">
      <xdr:nvSpPr>
        <xdr:cNvPr id="841" name="フローチャート : 判断 840"/>
        <xdr:cNvSpPr/>
      </xdr:nvSpPr>
      <xdr:spPr>
        <a:xfrm>
          <a:off x="18605500" y="130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133659</xdr:rowOff>
    </xdr:from>
    <xdr:ext cx="534377" cy="259045"/>
    <xdr:sp macro="" textlink="">
      <xdr:nvSpPr>
        <xdr:cNvPr id="842" name="テキスト ボックス 841"/>
        <xdr:cNvSpPr txBox="1"/>
      </xdr:nvSpPr>
      <xdr:spPr>
        <a:xfrm>
          <a:off x="18389111" y="1316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7938</xdr:rowOff>
    </xdr:from>
    <xdr:to>
      <xdr:col>32</xdr:col>
      <xdr:colOff>238125</xdr:colOff>
      <xdr:row>74</xdr:row>
      <xdr:rowOff>109538</xdr:rowOff>
    </xdr:to>
    <xdr:sp macro="" textlink="">
      <xdr:nvSpPr>
        <xdr:cNvPr id="848" name="円/楕円 847"/>
        <xdr:cNvSpPr/>
      </xdr:nvSpPr>
      <xdr:spPr>
        <a:xfrm>
          <a:off x="22110700" y="1269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30815</xdr:rowOff>
    </xdr:from>
    <xdr:ext cx="534377" cy="259045"/>
    <xdr:sp macro="" textlink="">
      <xdr:nvSpPr>
        <xdr:cNvPr id="849" name="繰出金該当値テキスト"/>
        <xdr:cNvSpPr txBox="1"/>
      </xdr:nvSpPr>
      <xdr:spPr>
        <a:xfrm>
          <a:off x="22212300" y="1254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42,125</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83642</xdr:rowOff>
    </xdr:from>
    <xdr:to>
      <xdr:col>31</xdr:col>
      <xdr:colOff>85725</xdr:colOff>
      <xdr:row>75</xdr:row>
      <xdr:rowOff>13792</xdr:rowOff>
    </xdr:to>
    <xdr:sp macro="" textlink="">
      <xdr:nvSpPr>
        <xdr:cNvPr id="850" name="円/楕円 849"/>
        <xdr:cNvSpPr/>
      </xdr:nvSpPr>
      <xdr:spPr>
        <a:xfrm>
          <a:off x="21272500" y="127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30319</xdr:rowOff>
    </xdr:from>
    <xdr:ext cx="534377" cy="259045"/>
    <xdr:sp macro="" textlink="">
      <xdr:nvSpPr>
        <xdr:cNvPr id="851" name="テキスト ボックス 850"/>
        <xdr:cNvSpPr txBox="1"/>
      </xdr:nvSpPr>
      <xdr:spPr>
        <a:xfrm>
          <a:off x="21056111" y="125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40,138</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72098</xdr:rowOff>
    </xdr:from>
    <xdr:to>
      <xdr:col>29</xdr:col>
      <xdr:colOff>568325</xdr:colOff>
      <xdr:row>75</xdr:row>
      <xdr:rowOff>2248</xdr:rowOff>
    </xdr:to>
    <xdr:sp macro="" textlink="">
      <xdr:nvSpPr>
        <xdr:cNvPr id="852" name="円/楕円 851"/>
        <xdr:cNvSpPr/>
      </xdr:nvSpPr>
      <xdr:spPr>
        <a:xfrm>
          <a:off x="20383500" y="127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18775</xdr:rowOff>
    </xdr:from>
    <xdr:ext cx="534377" cy="259045"/>
    <xdr:sp macro="" textlink="">
      <xdr:nvSpPr>
        <xdr:cNvPr id="853" name="テキスト ボックス 852"/>
        <xdr:cNvSpPr txBox="1"/>
      </xdr:nvSpPr>
      <xdr:spPr>
        <a:xfrm>
          <a:off x="20167111" y="1253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40,441</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82156</xdr:rowOff>
    </xdr:from>
    <xdr:to>
      <xdr:col>28</xdr:col>
      <xdr:colOff>365125</xdr:colOff>
      <xdr:row>76</xdr:row>
      <xdr:rowOff>12306</xdr:rowOff>
    </xdr:to>
    <xdr:sp macro="" textlink="">
      <xdr:nvSpPr>
        <xdr:cNvPr id="854" name="円/楕円 853"/>
        <xdr:cNvSpPr/>
      </xdr:nvSpPr>
      <xdr:spPr>
        <a:xfrm>
          <a:off x="19494500" y="129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28833</xdr:rowOff>
    </xdr:from>
    <xdr:ext cx="534377" cy="259045"/>
    <xdr:sp macro="" textlink="">
      <xdr:nvSpPr>
        <xdr:cNvPr id="855" name="テキスト ボックス 854"/>
        <xdr:cNvSpPr txBox="1"/>
      </xdr:nvSpPr>
      <xdr:spPr>
        <a:xfrm>
          <a:off x="19278111" y="1271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91986</xdr:rowOff>
    </xdr:from>
    <xdr:to>
      <xdr:col>27</xdr:col>
      <xdr:colOff>161925</xdr:colOff>
      <xdr:row>76</xdr:row>
      <xdr:rowOff>22135</xdr:rowOff>
    </xdr:to>
    <xdr:sp macro="" textlink="">
      <xdr:nvSpPr>
        <xdr:cNvPr id="856" name="円/楕円 855"/>
        <xdr:cNvSpPr/>
      </xdr:nvSpPr>
      <xdr:spPr>
        <a:xfrm>
          <a:off x="18605500" y="129507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38663</xdr:rowOff>
    </xdr:from>
    <xdr:ext cx="534377" cy="259045"/>
    <xdr:sp macro="" textlink="">
      <xdr:nvSpPr>
        <xdr:cNvPr id="857" name="テキスト ボックス 856"/>
        <xdr:cNvSpPr txBox="1"/>
      </xdr:nvSpPr>
      <xdr:spPr>
        <a:xfrm>
          <a:off x="18389111" y="1272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歳出決算総額は、住民一人当たり３９８，１２６円となっている。主な構成項目である人件費は、住民一人当たり４０，９２５円となっており、ここ５ヵ年で減少傾向にあるほか、類似団体の中でも最も低くなっている。これは、定員管理計画に基づく職員数削減の取組みによるものであ</a:t>
          </a:r>
          <a:r>
            <a:rPr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今後も、定員管理計画を基本としながら、青森市行財政改革プランに基づき、施設の管理体制の見直し、指定管理者制度の導入、アウトソーシングの活用などを更に推進し、人員の適正管理に努めることにより、人件費の抑制を図っていく。</a:t>
          </a:r>
          <a:endParaRPr lang="ja-JP" altLang="ja-JP" sz="13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青森県青森市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293,066
292,194
824.61
119,782,627
116,677,099
2,597,523
68,829,891
158,848,913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119.3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33</xdr:row>
      <xdr:rowOff>52375</xdr:rowOff>
    </xdr:from>
    <xdr:to>
      <xdr:col>6</xdr:col>
      <xdr:colOff>510540</xdr:colOff>
      <xdr:row>39</xdr:row>
      <xdr:rowOff>64262</xdr:rowOff>
    </xdr:to>
    <xdr:cxnSp macro="">
      <xdr:nvCxnSpPr>
        <xdr:cNvPr id="54" name="直線コネクタ 53"/>
        <xdr:cNvCxnSpPr/>
      </xdr:nvCxnSpPr>
      <xdr:spPr>
        <a:xfrm flipV="1">
          <a:off x="4633595" y="5710225"/>
          <a:ext cx="1270" cy="104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68089</xdr:rowOff>
    </xdr:from>
    <xdr:ext cx="469744" cy="259045"/>
    <xdr:sp macro="" textlink="">
      <xdr:nvSpPr>
        <xdr:cNvPr id="55" name="議会費最小値テキスト"/>
        <xdr:cNvSpPr txBox="1"/>
      </xdr:nvSpPr>
      <xdr:spPr>
        <a:xfrm>
          <a:off x="4686300" y="675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6</xdr:col>
      <xdr:colOff>422275</xdr:colOff>
      <xdr:row>39</xdr:row>
      <xdr:rowOff>64262</xdr:rowOff>
    </xdr:from>
    <xdr:to>
      <xdr:col>6</xdr:col>
      <xdr:colOff>600075</xdr:colOff>
      <xdr:row>39</xdr:row>
      <xdr:rowOff>64262</xdr:rowOff>
    </xdr:to>
    <xdr:cxnSp macro="">
      <xdr:nvCxnSpPr>
        <xdr:cNvPr id="56" name="直線コネクタ 55"/>
        <xdr:cNvCxnSpPr/>
      </xdr:nvCxnSpPr>
      <xdr:spPr>
        <a:xfrm>
          <a:off x="4546600" y="675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31</xdr:row>
      <xdr:rowOff>170502</xdr:rowOff>
    </xdr:from>
    <xdr:ext cx="469744" cy="259045"/>
    <xdr:sp macro="" textlink="">
      <xdr:nvSpPr>
        <xdr:cNvPr id="57" name="議会費最大値テキスト"/>
        <xdr:cNvSpPr txBox="1"/>
      </xdr:nvSpPr>
      <xdr:spPr>
        <a:xfrm>
          <a:off x="4686300" y="548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2,533</a:t>
          </a:r>
          <a:endParaRPr kumimoji="1" lang="ja-JP" altLang="en-US" sz="1000" b="1">
            <a:latin typeface="ＭＳ Ｐゴシック"/>
          </a:endParaRPr>
        </a:p>
      </xdr:txBody>
    </xdr:sp>
    <xdr:clientData/>
  </xdr:oneCellAnchor>
  <xdr:twoCellAnchor>
    <xdr:from>
      <xdr:col>6</xdr:col>
      <xdr:colOff>422275</xdr:colOff>
      <xdr:row>33</xdr:row>
      <xdr:rowOff>52375</xdr:rowOff>
    </xdr:from>
    <xdr:to>
      <xdr:col>6</xdr:col>
      <xdr:colOff>600075</xdr:colOff>
      <xdr:row>33</xdr:row>
      <xdr:rowOff>52375</xdr:rowOff>
    </xdr:to>
    <xdr:cxnSp macro="">
      <xdr:nvCxnSpPr>
        <xdr:cNvPr id="58" name="直線コネクタ 57"/>
        <xdr:cNvCxnSpPr/>
      </xdr:nvCxnSpPr>
      <xdr:spPr>
        <a:xfrm>
          <a:off x="4546600" y="571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149301</xdr:rowOff>
    </xdr:from>
    <xdr:to>
      <xdr:col>6</xdr:col>
      <xdr:colOff>511175</xdr:colOff>
      <xdr:row>34</xdr:row>
      <xdr:rowOff>77521</xdr:rowOff>
    </xdr:to>
    <xdr:cxnSp macro="">
      <xdr:nvCxnSpPr>
        <xdr:cNvPr id="59" name="直線コネクタ 58"/>
        <xdr:cNvCxnSpPr/>
      </xdr:nvCxnSpPr>
      <xdr:spPr>
        <a:xfrm>
          <a:off x="3797300" y="5807151"/>
          <a:ext cx="838200" cy="9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139108</xdr:rowOff>
    </xdr:from>
    <xdr:ext cx="469744" cy="259045"/>
    <xdr:sp macro="" textlink="">
      <xdr:nvSpPr>
        <xdr:cNvPr id="60" name="議会費平均値テキスト"/>
        <xdr:cNvSpPr txBox="1"/>
      </xdr:nvSpPr>
      <xdr:spPr>
        <a:xfrm>
          <a:off x="4686300" y="61398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160681</xdr:rowOff>
    </xdr:from>
    <xdr:to>
      <xdr:col>6</xdr:col>
      <xdr:colOff>561975</xdr:colOff>
      <xdr:row>36</xdr:row>
      <xdr:rowOff>90831</xdr:rowOff>
    </xdr:to>
    <xdr:sp macro="" textlink="">
      <xdr:nvSpPr>
        <xdr:cNvPr id="61" name="フローチャート : 判断 60"/>
        <xdr:cNvSpPr/>
      </xdr:nvSpPr>
      <xdr:spPr>
        <a:xfrm>
          <a:off x="4584700" y="616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149301</xdr:rowOff>
    </xdr:from>
    <xdr:to>
      <xdr:col>5</xdr:col>
      <xdr:colOff>358775</xdr:colOff>
      <xdr:row>33</xdr:row>
      <xdr:rowOff>151130</xdr:rowOff>
    </xdr:to>
    <xdr:cxnSp macro="">
      <xdr:nvCxnSpPr>
        <xdr:cNvPr id="62" name="直線コネクタ 61"/>
        <xdr:cNvCxnSpPr/>
      </xdr:nvCxnSpPr>
      <xdr:spPr>
        <a:xfrm flipV="1">
          <a:off x="2908300" y="580715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23978</xdr:rowOff>
    </xdr:from>
    <xdr:to>
      <xdr:col>5</xdr:col>
      <xdr:colOff>409575</xdr:colOff>
      <xdr:row>36</xdr:row>
      <xdr:rowOff>125578</xdr:rowOff>
    </xdr:to>
    <xdr:sp macro="" textlink="">
      <xdr:nvSpPr>
        <xdr:cNvPr id="63" name="フローチャート : 判断 62"/>
        <xdr:cNvSpPr/>
      </xdr:nvSpPr>
      <xdr:spPr>
        <a:xfrm>
          <a:off x="3746500" y="619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116705</xdr:rowOff>
    </xdr:from>
    <xdr:ext cx="469744" cy="259045"/>
    <xdr:sp macro="" textlink="">
      <xdr:nvSpPr>
        <xdr:cNvPr id="64" name="テキスト ボックス 63"/>
        <xdr:cNvSpPr txBox="1"/>
      </xdr:nvSpPr>
      <xdr:spPr>
        <a:xfrm>
          <a:off x="3562427" y="628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1625</xdr:rowOff>
    </xdr:from>
    <xdr:to>
      <xdr:col>4</xdr:col>
      <xdr:colOff>155575</xdr:colOff>
      <xdr:row>33</xdr:row>
      <xdr:rowOff>151130</xdr:rowOff>
    </xdr:to>
    <xdr:cxnSp macro="">
      <xdr:nvCxnSpPr>
        <xdr:cNvPr id="65" name="直線コネクタ 64"/>
        <xdr:cNvCxnSpPr/>
      </xdr:nvCxnSpPr>
      <xdr:spPr>
        <a:xfrm>
          <a:off x="2019300" y="5488025"/>
          <a:ext cx="889000" cy="3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40437</xdr:rowOff>
    </xdr:from>
    <xdr:to>
      <xdr:col>4</xdr:col>
      <xdr:colOff>206375</xdr:colOff>
      <xdr:row>36</xdr:row>
      <xdr:rowOff>142037</xdr:rowOff>
    </xdr:to>
    <xdr:sp macro="" textlink="">
      <xdr:nvSpPr>
        <xdr:cNvPr id="66" name="フローチャート : 判断 65"/>
        <xdr:cNvSpPr/>
      </xdr:nvSpPr>
      <xdr:spPr>
        <a:xfrm>
          <a:off x="2857500" y="621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133164</xdr:rowOff>
    </xdr:from>
    <xdr:ext cx="469744" cy="259045"/>
    <xdr:sp macro="" textlink="">
      <xdr:nvSpPr>
        <xdr:cNvPr id="67" name="テキスト ボックス 66"/>
        <xdr:cNvSpPr txBox="1"/>
      </xdr:nvSpPr>
      <xdr:spPr>
        <a:xfrm>
          <a:off x="2673427" y="630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149758</xdr:rowOff>
    </xdr:from>
    <xdr:to>
      <xdr:col>2</xdr:col>
      <xdr:colOff>638175</xdr:colOff>
      <xdr:row>32</xdr:row>
      <xdr:rowOff>1625</xdr:rowOff>
    </xdr:to>
    <xdr:cxnSp macro="">
      <xdr:nvCxnSpPr>
        <xdr:cNvPr id="68" name="直線コネクタ 67"/>
        <xdr:cNvCxnSpPr/>
      </xdr:nvCxnSpPr>
      <xdr:spPr>
        <a:xfrm>
          <a:off x="1130300" y="5293258"/>
          <a:ext cx="889000" cy="19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166167</xdr:rowOff>
    </xdr:from>
    <xdr:to>
      <xdr:col>3</xdr:col>
      <xdr:colOff>3175</xdr:colOff>
      <xdr:row>36</xdr:row>
      <xdr:rowOff>96317</xdr:rowOff>
    </xdr:to>
    <xdr:sp macro="" textlink="">
      <xdr:nvSpPr>
        <xdr:cNvPr id="69" name="フローチャート : 判断 68"/>
        <xdr:cNvSpPr/>
      </xdr:nvSpPr>
      <xdr:spPr>
        <a:xfrm>
          <a:off x="1968500" y="6166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87444</xdr:rowOff>
    </xdr:from>
    <xdr:ext cx="469744" cy="259045"/>
    <xdr:sp macro="" textlink="">
      <xdr:nvSpPr>
        <xdr:cNvPr id="70" name="テキスト ボックス 69"/>
        <xdr:cNvSpPr txBox="1"/>
      </xdr:nvSpPr>
      <xdr:spPr>
        <a:xfrm>
          <a:off x="1784427" y="62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103531</xdr:rowOff>
    </xdr:from>
    <xdr:to>
      <xdr:col>1</xdr:col>
      <xdr:colOff>485775</xdr:colOff>
      <xdr:row>35</xdr:row>
      <xdr:rowOff>33681</xdr:rowOff>
    </xdr:to>
    <xdr:sp macro="" textlink="">
      <xdr:nvSpPr>
        <xdr:cNvPr id="71" name="フローチャート : 判断 70"/>
        <xdr:cNvSpPr/>
      </xdr:nvSpPr>
      <xdr:spPr>
        <a:xfrm>
          <a:off x="1079500" y="593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24808</xdr:rowOff>
    </xdr:from>
    <xdr:ext cx="469744" cy="259045"/>
    <xdr:sp macro="" textlink="">
      <xdr:nvSpPr>
        <xdr:cNvPr id="72" name="テキスト ボックス 71"/>
        <xdr:cNvSpPr txBox="1"/>
      </xdr:nvSpPr>
      <xdr:spPr>
        <a:xfrm>
          <a:off x="895427" y="602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26721</xdr:rowOff>
    </xdr:from>
    <xdr:to>
      <xdr:col>6</xdr:col>
      <xdr:colOff>561975</xdr:colOff>
      <xdr:row>34</xdr:row>
      <xdr:rowOff>128321</xdr:rowOff>
    </xdr:to>
    <xdr:sp macro="" textlink="">
      <xdr:nvSpPr>
        <xdr:cNvPr id="78" name="円/楕円 77"/>
        <xdr:cNvSpPr/>
      </xdr:nvSpPr>
      <xdr:spPr>
        <a:xfrm>
          <a:off x="4584700" y="585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49598</xdr:rowOff>
    </xdr:from>
    <xdr:ext cx="469744" cy="259045"/>
    <xdr:sp macro="" textlink="">
      <xdr:nvSpPr>
        <xdr:cNvPr id="79" name="議会費該当値テキスト"/>
        <xdr:cNvSpPr txBox="1"/>
      </xdr:nvSpPr>
      <xdr:spPr>
        <a:xfrm>
          <a:off x="4686300" y="570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98501</xdr:rowOff>
    </xdr:from>
    <xdr:to>
      <xdr:col>5</xdr:col>
      <xdr:colOff>409575</xdr:colOff>
      <xdr:row>34</xdr:row>
      <xdr:rowOff>28651</xdr:rowOff>
    </xdr:to>
    <xdr:sp macro="" textlink="">
      <xdr:nvSpPr>
        <xdr:cNvPr id="80" name="円/楕円 79"/>
        <xdr:cNvSpPr/>
      </xdr:nvSpPr>
      <xdr:spPr>
        <a:xfrm>
          <a:off x="3746500" y="575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45178</xdr:rowOff>
    </xdr:from>
    <xdr:ext cx="469744" cy="259045"/>
    <xdr:sp macro="" textlink="">
      <xdr:nvSpPr>
        <xdr:cNvPr id="81" name="テキスト ボックス 80"/>
        <xdr:cNvSpPr txBox="1"/>
      </xdr:nvSpPr>
      <xdr:spPr>
        <a:xfrm>
          <a:off x="3562427" y="553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100330</xdr:rowOff>
    </xdr:from>
    <xdr:to>
      <xdr:col>4</xdr:col>
      <xdr:colOff>206375</xdr:colOff>
      <xdr:row>34</xdr:row>
      <xdr:rowOff>30480</xdr:rowOff>
    </xdr:to>
    <xdr:sp macro="" textlink="">
      <xdr:nvSpPr>
        <xdr:cNvPr id="82" name="円/楕円 81"/>
        <xdr:cNvSpPr/>
      </xdr:nvSpPr>
      <xdr:spPr>
        <a:xfrm>
          <a:off x="2857500" y="5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47007</xdr:rowOff>
    </xdr:from>
    <xdr:ext cx="469744" cy="259045"/>
    <xdr:sp macro="" textlink="">
      <xdr:nvSpPr>
        <xdr:cNvPr id="83" name="テキスト ボックス 82"/>
        <xdr:cNvSpPr txBox="1"/>
      </xdr:nvSpPr>
      <xdr:spPr>
        <a:xfrm>
          <a:off x="2673427" y="55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2,425</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122275</xdr:rowOff>
    </xdr:from>
    <xdr:to>
      <xdr:col>3</xdr:col>
      <xdr:colOff>3175</xdr:colOff>
      <xdr:row>32</xdr:row>
      <xdr:rowOff>52425</xdr:rowOff>
    </xdr:to>
    <xdr:sp macro="" textlink="">
      <xdr:nvSpPr>
        <xdr:cNvPr id="84" name="円/楕円 83"/>
        <xdr:cNvSpPr/>
      </xdr:nvSpPr>
      <xdr:spPr>
        <a:xfrm>
          <a:off x="1968500" y="54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68952</xdr:rowOff>
    </xdr:from>
    <xdr:ext cx="469744" cy="259045"/>
    <xdr:sp macro="" textlink="">
      <xdr:nvSpPr>
        <xdr:cNvPr id="85" name="テキスト ボックス 84"/>
        <xdr:cNvSpPr txBox="1"/>
      </xdr:nvSpPr>
      <xdr:spPr>
        <a:xfrm>
          <a:off x="1784427" y="521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98958</xdr:rowOff>
    </xdr:from>
    <xdr:to>
      <xdr:col>1</xdr:col>
      <xdr:colOff>485775</xdr:colOff>
      <xdr:row>31</xdr:row>
      <xdr:rowOff>29108</xdr:rowOff>
    </xdr:to>
    <xdr:sp macro="" textlink="">
      <xdr:nvSpPr>
        <xdr:cNvPr id="86" name="円/楕円 85"/>
        <xdr:cNvSpPr/>
      </xdr:nvSpPr>
      <xdr:spPr>
        <a:xfrm>
          <a:off x="1079500" y="524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45635</xdr:rowOff>
    </xdr:from>
    <xdr:ext cx="469744" cy="259045"/>
    <xdr:sp macro="" textlink="">
      <xdr:nvSpPr>
        <xdr:cNvPr id="87" name="テキスト ボックス 86"/>
        <xdr:cNvSpPr txBox="1"/>
      </xdr:nvSpPr>
      <xdr:spPr>
        <a:xfrm>
          <a:off x="895427" y="501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127698</xdr:rowOff>
    </xdr:from>
    <xdr:to>
      <xdr:col>6</xdr:col>
      <xdr:colOff>510540</xdr:colOff>
      <xdr:row>58</xdr:row>
      <xdr:rowOff>20851</xdr:rowOff>
    </xdr:to>
    <xdr:cxnSp macro="">
      <xdr:nvCxnSpPr>
        <xdr:cNvPr id="110" name="直線コネクタ 109"/>
        <xdr:cNvCxnSpPr/>
      </xdr:nvCxnSpPr>
      <xdr:spPr>
        <a:xfrm flipV="1">
          <a:off x="4633595" y="8700198"/>
          <a:ext cx="1270"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24678</xdr:rowOff>
    </xdr:from>
    <xdr:ext cx="534377" cy="259045"/>
    <xdr:sp macro="" textlink="">
      <xdr:nvSpPr>
        <xdr:cNvPr id="111" name="総務費最小値テキスト"/>
        <xdr:cNvSpPr txBox="1"/>
      </xdr:nvSpPr>
      <xdr:spPr>
        <a:xfrm>
          <a:off x="4686300" y="99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25,199</a:t>
          </a:r>
          <a:endParaRPr kumimoji="1" lang="ja-JP" altLang="en-US" sz="1000" b="1">
            <a:latin typeface="ＭＳ Ｐゴシック"/>
          </a:endParaRPr>
        </a:p>
      </xdr:txBody>
    </xdr:sp>
    <xdr:clientData/>
  </xdr:oneCellAnchor>
  <xdr:twoCellAnchor>
    <xdr:from>
      <xdr:col>6</xdr:col>
      <xdr:colOff>422275</xdr:colOff>
      <xdr:row>58</xdr:row>
      <xdr:rowOff>20851</xdr:rowOff>
    </xdr:from>
    <xdr:to>
      <xdr:col>6</xdr:col>
      <xdr:colOff>600075</xdr:colOff>
      <xdr:row>58</xdr:row>
      <xdr:rowOff>20851</xdr:rowOff>
    </xdr:to>
    <xdr:cxnSp macro="">
      <xdr:nvCxnSpPr>
        <xdr:cNvPr id="112" name="直線コネクタ 111"/>
        <xdr:cNvCxnSpPr/>
      </xdr:nvCxnSpPr>
      <xdr:spPr>
        <a:xfrm>
          <a:off x="4546600" y="996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74375</xdr:rowOff>
    </xdr:from>
    <xdr:ext cx="534377" cy="259045"/>
    <xdr:sp macro="" textlink="">
      <xdr:nvSpPr>
        <xdr:cNvPr id="113" name="総務費最大値テキスト"/>
        <xdr:cNvSpPr txBox="1"/>
      </xdr:nvSpPr>
      <xdr:spPr>
        <a:xfrm>
          <a:off x="4686300" y="84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80,525</a:t>
          </a:r>
          <a:endParaRPr kumimoji="1" lang="ja-JP" altLang="en-US" sz="1000" b="1">
            <a:latin typeface="ＭＳ Ｐゴシック"/>
          </a:endParaRPr>
        </a:p>
      </xdr:txBody>
    </xdr:sp>
    <xdr:clientData/>
  </xdr:oneCellAnchor>
  <xdr:twoCellAnchor>
    <xdr:from>
      <xdr:col>6</xdr:col>
      <xdr:colOff>422275</xdr:colOff>
      <xdr:row>50</xdr:row>
      <xdr:rowOff>127698</xdr:rowOff>
    </xdr:from>
    <xdr:to>
      <xdr:col>6</xdr:col>
      <xdr:colOff>600075</xdr:colOff>
      <xdr:row>50</xdr:row>
      <xdr:rowOff>127698</xdr:rowOff>
    </xdr:to>
    <xdr:cxnSp macro="">
      <xdr:nvCxnSpPr>
        <xdr:cNvPr id="114" name="直線コネクタ 113"/>
        <xdr:cNvCxnSpPr/>
      </xdr:nvCxnSpPr>
      <xdr:spPr>
        <a:xfrm>
          <a:off x="4546600" y="870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107741</xdr:rowOff>
    </xdr:from>
    <xdr:to>
      <xdr:col>6</xdr:col>
      <xdr:colOff>511175</xdr:colOff>
      <xdr:row>57</xdr:row>
      <xdr:rowOff>58364</xdr:rowOff>
    </xdr:to>
    <xdr:cxnSp macro="">
      <xdr:nvCxnSpPr>
        <xdr:cNvPr id="115" name="直線コネクタ 114"/>
        <xdr:cNvCxnSpPr/>
      </xdr:nvCxnSpPr>
      <xdr:spPr>
        <a:xfrm>
          <a:off x="3797300" y="9708941"/>
          <a:ext cx="838200" cy="12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58559</xdr:rowOff>
    </xdr:from>
    <xdr:ext cx="534377" cy="259045"/>
    <xdr:sp macro="" textlink="">
      <xdr:nvSpPr>
        <xdr:cNvPr id="116" name="総務費平均値テキスト"/>
        <xdr:cNvSpPr txBox="1"/>
      </xdr:nvSpPr>
      <xdr:spPr>
        <a:xfrm>
          <a:off x="4686300" y="948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35682</xdr:rowOff>
    </xdr:from>
    <xdr:to>
      <xdr:col>6</xdr:col>
      <xdr:colOff>561975</xdr:colOff>
      <xdr:row>56</xdr:row>
      <xdr:rowOff>137282</xdr:rowOff>
    </xdr:to>
    <xdr:sp macro="" textlink="">
      <xdr:nvSpPr>
        <xdr:cNvPr id="117" name="フローチャート : 判断 116"/>
        <xdr:cNvSpPr/>
      </xdr:nvSpPr>
      <xdr:spPr>
        <a:xfrm>
          <a:off x="45847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43414</xdr:rowOff>
    </xdr:from>
    <xdr:to>
      <xdr:col>5</xdr:col>
      <xdr:colOff>358775</xdr:colOff>
      <xdr:row>56</xdr:row>
      <xdr:rowOff>107741</xdr:rowOff>
    </xdr:to>
    <xdr:cxnSp macro="">
      <xdr:nvCxnSpPr>
        <xdr:cNvPr id="118" name="直線コネクタ 117"/>
        <xdr:cNvCxnSpPr/>
      </xdr:nvCxnSpPr>
      <xdr:spPr>
        <a:xfrm>
          <a:off x="2908300" y="9644614"/>
          <a:ext cx="889000" cy="6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31728</xdr:rowOff>
    </xdr:from>
    <xdr:to>
      <xdr:col>5</xdr:col>
      <xdr:colOff>409575</xdr:colOff>
      <xdr:row>56</xdr:row>
      <xdr:rowOff>133328</xdr:rowOff>
    </xdr:to>
    <xdr:sp macro="" textlink="">
      <xdr:nvSpPr>
        <xdr:cNvPr id="119" name="フローチャート : 判断 118"/>
        <xdr:cNvSpPr/>
      </xdr:nvSpPr>
      <xdr:spPr>
        <a:xfrm>
          <a:off x="3746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149855</xdr:rowOff>
    </xdr:from>
    <xdr:ext cx="534377" cy="259045"/>
    <xdr:sp macro="" textlink="">
      <xdr:nvSpPr>
        <xdr:cNvPr id="120" name="テキスト ボックス 119"/>
        <xdr:cNvSpPr txBox="1"/>
      </xdr:nvSpPr>
      <xdr:spPr>
        <a:xfrm>
          <a:off x="3530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141026</xdr:rowOff>
    </xdr:from>
    <xdr:to>
      <xdr:col>4</xdr:col>
      <xdr:colOff>155575</xdr:colOff>
      <xdr:row>56</xdr:row>
      <xdr:rowOff>43414</xdr:rowOff>
    </xdr:to>
    <xdr:cxnSp macro="">
      <xdr:nvCxnSpPr>
        <xdr:cNvPr id="121" name="直線コネクタ 120"/>
        <xdr:cNvCxnSpPr/>
      </xdr:nvCxnSpPr>
      <xdr:spPr>
        <a:xfrm>
          <a:off x="2019300" y="9570776"/>
          <a:ext cx="889000" cy="7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168042</xdr:rowOff>
    </xdr:from>
    <xdr:to>
      <xdr:col>4</xdr:col>
      <xdr:colOff>206375</xdr:colOff>
      <xdr:row>56</xdr:row>
      <xdr:rowOff>98192</xdr:rowOff>
    </xdr:to>
    <xdr:sp macro="" textlink="">
      <xdr:nvSpPr>
        <xdr:cNvPr id="122" name="フローチャート : 判断 121"/>
        <xdr:cNvSpPr/>
      </xdr:nvSpPr>
      <xdr:spPr>
        <a:xfrm>
          <a:off x="2857500" y="959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89319</xdr:rowOff>
    </xdr:from>
    <xdr:ext cx="534377" cy="259045"/>
    <xdr:sp macro="" textlink="">
      <xdr:nvSpPr>
        <xdr:cNvPr id="123" name="テキスト ボックス 122"/>
        <xdr:cNvSpPr txBox="1"/>
      </xdr:nvSpPr>
      <xdr:spPr>
        <a:xfrm>
          <a:off x="2641111" y="969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141026</xdr:rowOff>
    </xdr:from>
    <xdr:to>
      <xdr:col>2</xdr:col>
      <xdr:colOff>638175</xdr:colOff>
      <xdr:row>56</xdr:row>
      <xdr:rowOff>159405</xdr:rowOff>
    </xdr:to>
    <xdr:cxnSp macro="">
      <xdr:nvCxnSpPr>
        <xdr:cNvPr id="124" name="直線コネクタ 123"/>
        <xdr:cNvCxnSpPr/>
      </xdr:nvCxnSpPr>
      <xdr:spPr>
        <a:xfrm flipV="1">
          <a:off x="1130300" y="9570776"/>
          <a:ext cx="889000" cy="18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126688</xdr:rowOff>
    </xdr:from>
    <xdr:to>
      <xdr:col>3</xdr:col>
      <xdr:colOff>3175</xdr:colOff>
      <xdr:row>56</xdr:row>
      <xdr:rowOff>56838</xdr:rowOff>
    </xdr:to>
    <xdr:sp macro="" textlink="">
      <xdr:nvSpPr>
        <xdr:cNvPr id="125" name="フローチャート : 判断 124"/>
        <xdr:cNvSpPr/>
      </xdr:nvSpPr>
      <xdr:spPr>
        <a:xfrm>
          <a:off x="1968500" y="955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47965</xdr:rowOff>
    </xdr:from>
    <xdr:ext cx="534377" cy="259045"/>
    <xdr:sp macro="" textlink="">
      <xdr:nvSpPr>
        <xdr:cNvPr id="126" name="テキスト ボックス 125"/>
        <xdr:cNvSpPr txBox="1"/>
      </xdr:nvSpPr>
      <xdr:spPr>
        <a:xfrm>
          <a:off x="1752111" y="9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28915</xdr:rowOff>
    </xdr:from>
    <xdr:to>
      <xdr:col>1</xdr:col>
      <xdr:colOff>485775</xdr:colOff>
      <xdr:row>56</xdr:row>
      <xdr:rowOff>130515</xdr:rowOff>
    </xdr:to>
    <xdr:sp macro="" textlink="">
      <xdr:nvSpPr>
        <xdr:cNvPr id="127" name="フローチャート : 判断 126"/>
        <xdr:cNvSpPr/>
      </xdr:nvSpPr>
      <xdr:spPr>
        <a:xfrm>
          <a:off x="1079500" y="96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147042</xdr:rowOff>
    </xdr:from>
    <xdr:ext cx="534377" cy="259045"/>
    <xdr:sp macro="" textlink="">
      <xdr:nvSpPr>
        <xdr:cNvPr id="128" name="テキスト ボックス 127"/>
        <xdr:cNvSpPr txBox="1"/>
      </xdr:nvSpPr>
      <xdr:spPr>
        <a:xfrm>
          <a:off x="863111" y="940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7564</xdr:rowOff>
    </xdr:from>
    <xdr:to>
      <xdr:col>6</xdr:col>
      <xdr:colOff>561975</xdr:colOff>
      <xdr:row>57</xdr:row>
      <xdr:rowOff>109164</xdr:rowOff>
    </xdr:to>
    <xdr:sp macro="" textlink="">
      <xdr:nvSpPr>
        <xdr:cNvPr id="134" name="円/楕円 133"/>
        <xdr:cNvSpPr/>
      </xdr:nvSpPr>
      <xdr:spPr>
        <a:xfrm>
          <a:off x="4584700" y="978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157441</xdr:rowOff>
    </xdr:from>
    <xdr:ext cx="534377" cy="259045"/>
    <xdr:sp macro="" textlink="">
      <xdr:nvSpPr>
        <xdr:cNvPr id="135" name="総務費該当値テキスト"/>
        <xdr:cNvSpPr txBox="1"/>
      </xdr:nvSpPr>
      <xdr:spPr>
        <a:xfrm>
          <a:off x="4686300" y="97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31,058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56941</xdr:rowOff>
    </xdr:from>
    <xdr:to>
      <xdr:col>5</xdr:col>
      <xdr:colOff>409575</xdr:colOff>
      <xdr:row>56</xdr:row>
      <xdr:rowOff>158541</xdr:rowOff>
    </xdr:to>
    <xdr:sp macro="" textlink="">
      <xdr:nvSpPr>
        <xdr:cNvPr id="136" name="円/楕円 135"/>
        <xdr:cNvSpPr/>
      </xdr:nvSpPr>
      <xdr:spPr>
        <a:xfrm>
          <a:off x="3746500" y="965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149668</xdr:rowOff>
    </xdr:from>
    <xdr:ext cx="534377" cy="259045"/>
    <xdr:sp macro="" textlink="">
      <xdr:nvSpPr>
        <xdr:cNvPr id="137" name="テキスト ボックス 136"/>
        <xdr:cNvSpPr txBox="1"/>
      </xdr:nvSpPr>
      <xdr:spPr>
        <a:xfrm>
          <a:off x="3530111" y="975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36,398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164064</xdr:rowOff>
    </xdr:from>
    <xdr:to>
      <xdr:col>4</xdr:col>
      <xdr:colOff>206375</xdr:colOff>
      <xdr:row>56</xdr:row>
      <xdr:rowOff>94214</xdr:rowOff>
    </xdr:to>
    <xdr:sp macro="" textlink="">
      <xdr:nvSpPr>
        <xdr:cNvPr id="138" name="円/楕円 137"/>
        <xdr:cNvSpPr/>
      </xdr:nvSpPr>
      <xdr:spPr>
        <a:xfrm>
          <a:off x="2857500" y="959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110741</xdr:rowOff>
    </xdr:from>
    <xdr:ext cx="534377" cy="259045"/>
    <xdr:sp macro="" textlink="">
      <xdr:nvSpPr>
        <xdr:cNvPr id="139" name="テキスト ボックス 138"/>
        <xdr:cNvSpPr txBox="1"/>
      </xdr:nvSpPr>
      <xdr:spPr>
        <a:xfrm>
          <a:off x="2641111" y="936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39,212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90226</xdr:rowOff>
    </xdr:from>
    <xdr:to>
      <xdr:col>3</xdr:col>
      <xdr:colOff>3175</xdr:colOff>
      <xdr:row>56</xdr:row>
      <xdr:rowOff>20376</xdr:rowOff>
    </xdr:to>
    <xdr:sp macro="" textlink="">
      <xdr:nvSpPr>
        <xdr:cNvPr id="140" name="円/楕円 139"/>
        <xdr:cNvSpPr/>
      </xdr:nvSpPr>
      <xdr:spPr>
        <a:xfrm>
          <a:off x="1968500" y="95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36903</xdr:rowOff>
    </xdr:from>
    <xdr:ext cx="534377" cy="259045"/>
    <xdr:sp macro="" textlink="">
      <xdr:nvSpPr>
        <xdr:cNvPr id="141" name="テキスト ボックス 140"/>
        <xdr:cNvSpPr txBox="1"/>
      </xdr:nvSpPr>
      <xdr:spPr>
        <a:xfrm>
          <a:off x="1752111" y="929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42,442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108605</xdr:rowOff>
    </xdr:from>
    <xdr:to>
      <xdr:col>1</xdr:col>
      <xdr:colOff>485775</xdr:colOff>
      <xdr:row>57</xdr:row>
      <xdr:rowOff>38755</xdr:rowOff>
    </xdr:to>
    <xdr:sp macro="" textlink="">
      <xdr:nvSpPr>
        <xdr:cNvPr id="142" name="円/楕円 141"/>
        <xdr:cNvSpPr/>
      </xdr:nvSpPr>
      <xdr:spPr>
        <a:xfrm>
          <a:off x="1079500" y="970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29882</xdr:rowOff>
    </xdr:from>
    <xdr:ext cx="534377" cy="259045"/>
    <xdr:sp macro="" textlink="">
      <xdr:nvSpPr>
        <xdr:cNvPr id="143" name="テキスト ボックス 142"/>
        <xdr:cNvSpPr txBox="1"/>
      </xdr:nvSpPr>
      <xdr:spPr>
        <a:xfrm>
          <a:off x="863111" y="980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6" name="テキスト ボックス 155"/>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54018</xdr:rowOff>
    </xdr:from>
    <xdr:to>
      <xdr:col>6</xdr:col>
      <xdr:colOff>510540</xdr:colOff>
      <xdr:row>78</xdr:row>
      <xdr:rowOff>42230</xdr:rowOff>
    </xdr:to>
    <xdr:cxnSp macro="">
      <xdr:nvCxnSpPr>
        <xdr:cNvPr id="170" name="直線コネクタ 169"/>
        <xdr:cNvCxnSpPr/>
      </xdr:nvCxnSpPr>
      <xdr:spPr>
        <a:xfrm flipV="1">
          <a:off x="4633595" y="12226968"/>
          <a:ext cx="1270" cy="118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46057</xdr:rowOff>
    </xdr:from>
    <xdr:ext cx="599010" cy="259045"/>
    <xdr:sp macro="" textlink="">
      <xdr:nvSpPr>
        <xdr:cNvPr id="171" name="民生費最小値テキスト"/>
        <xdr:cNvSpPr txBox="1"/>
      </xdr:nvSpPr>
      <xdr:spPr>
        <a:xfrm>
          <a:off x="4686300" y="1341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110,954</a:t>
          </a:r>
          <a:endParaRPr kumimoji="1" lang="ja-JP" altLang="en-US" sz="1000" b="1">
            <a:latin typeface="ＭＳ Ｐゴシック"/>
          </a:endParaRPr>
        </a:p>
      </xdr:txBody>
    </xdr:sp>
    <xdr:clientData/>
  </xdr:oneCellAnchor>
  <xdr:twoCellAnchor>
    <xdr:from>
      <xdr:col>6</xdr:col>
      <xdr:colOff>422275</xdr:colOff>
      <xdr:row>78</xdr:row>
      <xdr:rowOff>42230</xdr:rowOff>
    </xdr:from>
    <xdr:to>
      <xdr:col>6</xdr:col>
      <xdr:colOff>600075</xdr:colOff>
      <xdr:row>78</xdr:row>
      <xdr:rowOff>42230</xdr:rowOff>
    </xdr:to>
    <xdr:cxnSp macro="">
      <xdr:nvCxnSpPr>
        <xdr:cNvPr id="172" name="直線コネクタ 171"/>
        <xdr:cNvCxnSpPr/>
      </xdr:nvCxnSpPr>
      <xdr:spPr>
        <a:xfrm>
          <a:off x="4546600" y="1341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695</xdr:rowOff>
    </xdr:from>
    <xdr:ext cx="599010" cy="259045"/>
    <xdr:sp macro="" textlink="">
      <xdr:nvSpPr>
        <xdr:cNvPr id="173" name="民生費最大値テキスト"/>
        <xdr:cNvSpPr txBox="1"/>
      </xdr:nvSpPr>
      <xdr:spPr>
        <a:xfrm>
          <a:off x="4686300" y="1200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220,121</a:t>
          </a:r>
          <a:endParaRPr kumimoji="1" lang="ja-JP" altLang="en-US" sz="1000" b="1">
            <a:latin typeface="ＭＳ Ｐゴシック"/>
          </a:endParaRPr>
        </a:p>
      </xdr:txBody>
    </xdr:sp>
    <xdr:clientData/>
  </xdr:oneCellAnchor>
  <xdr:twoCellAnchor>
    <xdr:from>
      <xdr:col>6</xdr:col>
      <xdr:colOff>422275</xdr:colOff>
      <xdr:row>71</xdr:row>
      <xdr:rowOff>54018</xdr:rowOff>
    </xdr:from>
    <xdr:to>
      <xdr:col>6</xdr:col>
      <xdr:colOff>600075</xdr:colOff>
      <xdr:row>71</xdr:row>
      <xdr:rowOff>54018</xdr:rowOff>
    </xdr:to>
    <xdr:cxnSp macro="">
      <xdr:nvCxnSpPr>
        <xdr:cNvPr id="174" name="直線コネクタ 173"/>
        <xdr:cNvCxnSpPr/>
      </xdr:nvCxnSpPr>
      <xdr:spPr>
        <a:xfrm>
          <a:off x="4546600" y="1222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169505</xdr:rowOff>
    </xdr:from>
    <xdr:to>
      <xdr:col>6</xdr:col>
      <xdr:colOff>511175</xdr:colOff>
      <xdr:row>74</xdr:row>
      <xdr:rowOff>30287</xdr:rowOff>
    </xdr:to>
    <xdr:cxnSp macro="">
      <xdr:nvCxnSpPr>
        <xdr:cNvPr id="175" name="直線コネクタ 174"/>
        <xdr:cNvCxnSpPr/>
      </xdr:nvCxnSpPr>
      <xdr:spPr>
        <a:xfrm flipV="1">
          <a:off x="3797300" y="12685355"/>
          <a:ext cx="8382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4462</xdr:rowOff>
    </xdr:from>
    <xdr:ext cx="599010" cy="259045"/>
    <xdr:sp macro="" textlink="">
      <xdr:nvSpPr>
        <xdr:cNvPr id="176" name="民生費平均値テキスト"/>
        <xdr:cNvSpPr txBox="1"/>
      </xdr:nvSpPr>
      <xdr:spPr>
        <a:xfrm>
          <a:off x="4686300" y="128632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26035</xdr:rowOff>
    </xdr:from>
    <xdr:to>
      <xdr:col>6</xdr:col>
      <xdr:colOff>561975</xdr:colOff>
      <xdr:row>75</xdr:row>
      <xdr:rowOff>127635</xdr:rowOff>
    </xdr:to>
    <xdr:sp macro="" textlink="">
      <xdr:nvSpPr>
        <xdr:cNvPr id="177" name="フローチャート : 判断 176"/>
        <xdr:cNvSpPr/>
      </xdr:nvSpPr>
      <xdr:spPr>
        <a:xfrm>
          <a:off x="45847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30287</xdr:rowOff>
    </xdr:from>
    <xdr:to>
      <xdr:col>5</xdr:col>
      <xdr:colOff>358775</xdr:colOff>
      <xdr:row>74</xdr:row>
      <xdr:rowOff>110635</xdr:rowOff>
    </xdr:to>
    <xdr:cxnSp macro="">
      <xdr:nvCxnSpPr>
        <xdr:cNvPr id="178" name="直線コネクタ 177"/>
        <xdr:cNvCxnSpPr/>
      </xdr:nvCxnSpPr>
      <xdr:spPr>
        <a:xfrm flipV="1">
          <a:off x="2908300" y="12717587"/>
          <a:ext cx="889000" cy="8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59269</xdr:rowOff>
    </xdr:from>
    <xdr:to>
      <xdr:col>5</xdr:col>
      <xdr:colOff>409575</xdr:colOff>
      <xdr:row>75</xdr:row>
      <xdr:rowOff>160869</xdr:rowOff>
    </xdr:to>
    <xdr:sp macro="" textlink="">
      <xdr:nvSpPr>
        <xdr:cNvPr id="179" name="フローチャート : 判断 178"/>
        <xdr:cNvSpPr/>
      </xdr:nvSpPr>
      <xdr:spPr>
        <a:xfrm>
          <a:off x="3746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151996</xdr:rowOff>
    </xdr:from>
    <xdr:ext cx="599010" cy="259045"/>
    <xdr:sp macro="" textlink="">
      <xdr:nvSpPr>
        <xdr:cNvPr id="180" name="テキスト ボックス 179"/>
        <xdr:cNvSpPr txBox="1"/>
      </xdr:nvSpPr>
      <xdr:spPr>
        <a:xfrm>
          <a:off x="3497794" y="1301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110635</xdr:rowOff>
    </xdr:from>
    <xdr:to>
      <xdr:col>4</xdr:col>
      <xdr:colOff>155575</xdr:colOff>
      <xdr:row>75</xdr:row>
      <xdr:rowOff>10258</xdr:rowOff>
    </xdr:to>
    <xdr:cxnSp macro="">
      <xdr:nvCxnSpPr>
        <xdr:cNvPr id="181" name="直線コネクタ 180"/>
        <xdr:cNvCxnSpPr/>
      </xdr:nvCxnSpPr>
      <xdr:spPr>
        <a:xfrm flipV="1">
          <a:off x="2019300" y="12797935"/>
          <a:ext cx="889000" cy="7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160344</xdr:rowOff>
    </xdr:from>
    <xdr:to>
      <xdr:col>4</xdr:col>
      <xdr:colOff>206375</xdr:colOff>
      <xdr:row>76</xdr:row>
      <xdr:rowOff>90494</xdr:rowOff>
    </xdr:to>
    <xdr:sp macro="" textlink="">
      <xdr:nvSpPr>
        <xdr:cNvPr id="182" name="フローチャート : 判断 181"/>
        <xdr:cNvSpPr/>
      </xdr:nvSpPr>
      <xdr:spPr>
        <a:xfrm>
          <a:off x="2857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81621</xdr:rowOff>
    </xdr:from>
    <xdr:ext cx="599010" cy="259045"/>
    <xdr:sp macro="" textlink="">
      <xdr:nvSpPr>
        <xdr:cNvPr id="183" name="テキスト ボックス 182"/>
        <xdr:cNvSpPr txBox="1"/>
      </xdr:nvSpPr>
      <xdr:spPr>
        <a:xfrm>
          <a:off x="2608794" y="1311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10258</xdr:rowOff>
    </xdr:from>
    <xdr:to>
      <xdr:col>2</xdr:col>
      <xdr:colOff>638175</xdr:colOff>
      <xdr:row>75</xdr:row>
      <xdr:rowOff>56217</xdr:rowOff>
    </xdr:to>
    <xdr:cxnSp macro="">
      <xdr:nvCxnSpPr>
        <xdr:cNvPr id="184" name="直線コネクタ 183"/>
        <xdr:cNvCxnSpPr/>
      </xdr:nvCxnSpPr>
      <xdr:spPr>
        <a:xfrm flipV="1">
          <a:off x="1130300" y="12869008"/>
          <a:ext cx="889000" cy="4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28691</xdr:rowOff>
    </xdr:from>
    <xdr:to>
      <xdr:col>3</xdr:col>
      <xdr:colOff>3175</xdr:colOff>
      <xdr:row>76</xdr:row>
      <xdr:rowOff>130291</xdr:rowOff>
    </xdr:to>
    <xdr:sp macro="" textlink="">
      <xdr:nvSpPr>
        <xdr:cNvPr id="185" name="フローチャート : 判断 184"/>
        <xdr:cNvSpPr/>
      </xdr:nvSpPr>
      <xdr:spPr>
        <a:xfrm>
          <a:off x="1968500" y="1305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121418</xdr:rowOff>
    </xdr:from>
    <xdr:ext cx="599010" cy="259045"/>
    <xdr:sp macro="" textlink="">
      <xdr:nvSpPr>
        <xdr:cNvPr id="186" name="テキスト ボックス 185"/>
        <xdr:cNvSpPr txBox="1"/>
      </xdr:nvSpPr>
      <xdr:spPr>
        <a:xfrm>
          <a:off x="1719794" y="1315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33634</xdr:rowOff>
    </xdr:from>
    <xdr:to>
      <xdr:col>1</xdr:col>
      <xdr:colOff>485775</xdr:colOff>
      <xdr:row>76</xdr:row>
      <xdr:rowOff>135234</xdr:rowOff>
    </xdr:to>
    <xdr:sp macro="" textlink="">
      <xdr:nvSpPr>
        <xdr:cNvPr id="187" name="フローチャート : 判断 186"/>
        <xdr:cNvSpPr/>
      </xdr:nvSpPr>
      <xdr:spPr>
        <a:xfrm>
          <a:off x="1079500" y="1306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126361</xdr:rowOff>
    </xdr:from>
    <xdr:ext cx="599010" cy="259045"/>
    <xdr:sp macro="" textlink="">
      <xdr:nvSpPr>
        <xdr:cNvPr id="188" name="テキスト ボックス 187"/>
        <xdr:cNvSpPr txBox="1"/>
      </xdr:nvSpPr>
      <xdr:spPr>
        <a:xfrm>
          <a:off x="830794" y="1315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138,577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118705</xdr:rowOff>
    </xdr:from>
    <xdr:to>
      <xdr:col>6</xdr:col>
      <xdr:colOff>561975</xdr:colOff>
      <xdr:row>74</xdr:row>
      <xdr:rowOff>48855</xdr:rowOff>
    </xdr:to>
    <xdr:sp macro="" textlink="">
      <xdr:nvSpPr>
        <xdr:cNvPr id="194" name="円/楕円 193"/>
        <xdr:cNvSpPr/>
      </xdr:nvSpPr>
      <xdr:spPr>
        <a:xfrm>
          <a:off x="4584700" y="126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141582</xdr:rowOff>
    </xdr:from>
    <xdr:ext cx="599010" cy="259045"/>
    <xdr:sp macro="" textlink="">
      <xdr:nvSpPr>
        <xdr:cNvPr id="195" name="民生費該当値テキスト"/>
        <xdr:cNvSpPr txBox="1"/>
      </xdr:nvSpPr>
      <xdr:spPr>
        <a:xfrm>
          <a:off x="4686300" y="12485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178,012</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150937</xdr:rowOff>
    </xdr:from>
    <xdr:to>
      <xdr:col>5</xdr:col>
      <xdr:colOff>409575</xdr:colOff>
      <xdr:row>74</xdr:row>
      <xdr:rowOff>81087</xdr:rowOff>
    </xdr:to>
    <xdr:sp macro="" textlink="">
      <xdr:nvSpPr>
        <xdr:cNvPr id="196" name="円/楕円 195"/>
        <xdr:cNvSpPr/>
      </xdr:nvSpPr>
      <xdr:spPr>
        <a:xfrm>
          <a:off x="3746500" y="1266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97614</xdr:rowOff>
    </xdr:from>
    <xdr:ext cx="599010" cy="259045"/>
    <xdr:sp macro="" textlink="">
      <xdr:nvSpPr>
        <xdr:cNvPr id="197" name="テキスト ボックス 196"/>
        <xdr:cNvSpPr txBox="1"/>
      </xdr:nvSpPr>
      <xdr:spPr>
        <a:xfrm>
          <a:off x="3497794" y="1244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175,051</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59835</xdr:rowOff>
    </xdr:from>
    <xdr:to>
      <xdr:col>4</xdr:col>
      <xdr:colOff>206375</xdr:colOff>
      <xdr:row>74</xdr:row>
      <xdr:rowOff>161435</xdr:rowOff>
    </xdr:to>
    <xdr:sp macro="" textlink="">
      <xdr:nvSpPr>
        <xdr:cNvPr id="198" name="円/楕円 197"/>
        <xdr:cNvSpPr/>
      </xdr:nvSpPr>
      <xdr:spPr>
        <a:xfrm>
          <a:off x="2857500" y="1274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6512</xdr:rowOff>
    </xdr:from>
    <xdr:ext cx="599010" cy="259045"/>
    <xdr:sp macro="" textlink="">
      <xdr:nvSpPr>
        <xdr:cNvPr id="199" name="テキスト ボックス 198"/>
        <xdr:cNvSpPr txBox="1"/>
      </xdr:nvSpPr>
      <xdr:spPr>
        <a:xfrm>
          <a:off x="2608794" y="1252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167,670</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130908</xdr:rowOff>
    </xdr:from>
    <xdr:to>
      <xdr:col>3</xdr:col>
      <xdr:colOff>3175</xdr:colOff>
      <xdr:row>75</xdr:row>
      <xdr:rowOff>61058</xdr:rowOff>
    </xdr:to>
    <xdr:sp macro="" textlink="">
      <xdr:nvSpPr>
        <xdr:cNvPr id="200" name="円/楕円 199"/>
        <xdr:cNvSpPr/>
      </xdr:nvSpPr>
      <xdr:spPr>
        <a:xfrm>
          <a:off x="1968500" y="1281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77585</xdr:rowOff>
    </xdr:from>
    <xdr:ext cx="599010" cy="259045"/>
    <xdr:sp macro="" textlink="">
      <xdr:nvSpPr>
        <xdr:cNvPr id="201" name="テキスト ボックス 200"/>
        <xdr:cNvSpPr txBox="1"/>
      </xdr:nvSpPr>
      <xdr:spPr>
        <a:xfrm>
          <a:off x="1719794" y="1259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161,141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5417</xdr:rowOff>
    </xdr:from>
    <xdr:to>
      <xdr:col>1</xdr:col>
      <xdr:colOff>485775</xdr:colOff>
      <xdr:row>75</xdr:row>
      <xdr:rowOff>107017</xdr:rowOff>
    </xdr:to>
    <xdr:sp macro="" textlink="">
      <xdr:nvSpPr>
        <xdr:cNvPr id="202" name="円/楕円 201"/>
        <xdr:cNvSpPr/>
      </xdr:nvSpPr>
      <xdr:spPr>
        <a:xfrm>
          <a:off x="1079500" y="1286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123544</xdr:rowOff>
    </xdr:from>
    <xdr:ext cx="599010" cy="259045"/>
    <xdr:sp macro="" textlink="">
      <xdr:nvSpPr>
        <xdr:cNvPr id="203" name="テキスト ボックス 202"/>
        <xdr:cNvSpPr txBox="1"/>
      </xdr:nvSpPr>
      <xdr:spPr>
        <a:xfrm>
          <a:off x="830794" y="1263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109962</xdr:rowOff>
    </xdr:from>
    <xdr:to>
      <xdr:col>6</xdr:col>
      <xdr:colOff>510540</xdr:colOff>
      <xdr:row>99</xdr:row>
      <xdr:rowOff>1149</xdr:rowOff>
    </xdr:to>
    <xdr:cxnSp macro="">
      <xdr:nvCxnSpPr>
        <xdr:cNvPr id="228" name="直線コネクタ 227"/>
        <xdr:cNvCxnSpPr/>
      </xdr:nvCxnSpPr>
      <xdr:spPr>
        <a:xfrm flipV="1">
          <a:off x="4633595" y="15711912"/>
          <a:ext cx="1270" cy="126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4976</xdr:rowOff>
    </xdr:from>
    <xdr:ext cx="534377" cy="259045"/>
    <xdr:sp macro="" textlink="">
      <xdr:nvSpPr>
        <xdr:cNvPr id="229" name="衛生費最小値テキスト"/>
        <xdr:cNvSpPr txBox="1"/>
      </xdr:nvSpPr>
      <xdr:spPr>
        <a:xfrm>
          <a:off x="4686300" y="169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22,273</a:t>
          </a:r>
          <a:endParaRPr kumimoji="1" lang="ja-JP" altLang="en-US" sz="1000" b="1">
            <a:latin typeface="ＭＳ Ｐゴシック"/>
          </a:endParaRPr>
        </a:p>
      </xdr:txBody>
    </xdr:sp>
    <xdr:clientData/>
  </xdr:oneCellAnchor>
  <xdr:twoCellAnchor>
    <xdr:from>
      <xdr:col>6</xdr:col>
      <xdr:colOff>422275</xdr:colOff>
      <xdr:row>99</xdr:row>
      <xdr:rowOff>1149</xdr:rowOff>
    </xdr:from>
    <xdr:to>
      <xdr:col>6</xdr:col>
      <xdr:colOff>600075</xdr:colOff>
      <xdr:row>99</xdr:row>
      <xdr:rowOff>1149</xdr:rowOff>
    </xdr:to>
    <xdr:cxnSp macro="">
      <xdr:nvCxnSpPr>
        <xdr:cNvPr id="230" name="直線コネクタ 229"/>
        <xdr:cNvCxnSpPr/>
      </xdr:nvCxnSpPr>
      <xdr:spPr>
        <a:xfrm>
          <a:off x="4546600" y="1697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56639</xdr:rowOff>
    </xdr:from>
    <xdr:ext cx="534377" cy="259045"/>
    <xdr:sp macro="" textlink="">
      <xdr:nvSpPr>
        <xdr:cNvPr id="231" name="衛生費最大値テキスト"/>
        <xdr:cNvSpPr txBox="1"/>
      </xdr:nvSpPr>
      <xdr:spPr>
        <a:xfrm>
          <a:off x="4686300" y="154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88,561</a:t>
          </a:r>
          <a:endParaRPr kumimoji="1" lang="ja-JP" altLang="en-US" sz="1000" b="1">
            <a:latin typeface="ＭＳ Ｐゴシック"/>
          </a:endParaRPr>
        </a:p>
      </xdr:txBody>
    </xdr:sp>
    <xdr:clientData/>
  </xdr:oneCellAnchor>
  <xdr:twoCellAnchor>
    <xdr:from>
      <xdr:col>6</xdr:col>
      <xdr:colOff>422275</xdr:colOff>
      <xdr:row>91</xdr:row>
      <xdr:rowOff>109962</xdr:rowOff>
    </xdr:from>
    <xdr:to>
      <xdr:col>6</xdr:col>
      <xdr:colOff>600075</xdr:colOff>
      <xdr:row>91</xdr:row>
      <xdr:rowOff>109962</xdr:rowOff>
    </xdr:to>
    <xdr:cxnSp macro="">
      <xdr:nvCxnSpPr>
        <xdr:cNvPr id="232" name="直線コネクタ 231"/>
        <xdr:cNvCxnSpPr/>
      </xdr:nvCxnSpPr>
      <xdr:spPr>
        <a:xfrm>
          <a:off x="4546600" y="15711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26181</xdr:rowOff>
    </xdr:from>
    <xdr:to>
      <xdr:col>6</xdr:col>
      <xdr:colOff>511175</xdr:colOff>
      <xdr:row>99</xdr:row>
      <xdr:rowOff>1149</xdr:rowOff>
    </xdr:to>
    <xdr:cxnSp macro="">
      <xdr:nvCxnSpPr>
        <xdr:cNvPr id="233" name="直線コネクタ 232"/>
        <xdr:cNvCxnSpPr/>
      </xdr:nvCxnSpPr>
      <xdr:spPr>
        <a:xfrm>
          <a:off x="3797300" y="16656831"/>
          <a:ext cx="838200" cy="31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96956</xdr:rowOff>
    </xdr:from>
    <xdr:ext cx="534377" cy="259045"/>
    <xdr:sp macro="" textlink="">
      <xdr:nvSpPr>
        <xdr:cNvPr id="234" name="衛生費平均値テキスト"/>
        <xdr:cNvSpPr txBox="1"/>
      </xdr:nvSpPr>
      <xdr:spPr>
        <a:xfrm>
          <a:off x="4686300" y="1655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74079</xdr:rowOff>
    </xdr:from>
    <xdr:to>
      <xdr:col>6</xdr:col>
      <xdr:colOff>561975</xdr:colOff>
      <xdr:row>98</xdr:row>
      <xdr:rowOff>4229</xdr:rowOff>
    </xdr:to>
    <xdr:sp macro="" textlink="">
      <xdr:nvSpPr>
        <xdr:cNvPr id="235" name="フローチャート : 判断 234"/>
        <xdr:cNvSpPr/>
      </xdr:nvSpPr>
      <xdr:spPr>
        <a:xfrm>
          <a:off x="4584700" y="1670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3359</xdr:rowOff>
    </xdr:from>
    <xdr:to>
      <xdr:col>5</xdr:col>
      <xdr:colOff>358775</xdr:colOff>
      <xdr:row>97</xdr:row>
      <xdr:rowOff>26181</xdr:rowOff>
    </xdr:to>
    <xdr:cxnSp macro="">
      <xdr:nvCxnSpPr>
        <xdr:cNvPr id="236" name="直線コネクタ 235"/>
        <xdr:cNvCxnSpPr/>
      </xdr:nvCxnSpPr>
      <xdr:spPr>
        <a:xfrm>
          <a:off x="2908300" y="16462559"/>
          <a:ext cx="889000" cy="19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108522</xdr:rowOff>
    </xdr:from>
    <xdr:to>
      <xdr:col>5</xdr:col>
      <xdr:colOff>409575</xdr:colOff>
      <xdr:row>98</xdr:row>
      <xdr:rowOff>38672</xdr:rowOff>
    </xdr:to>
    <xdr:sp macro="" textlink="">
      <xdr:nvSpPr>
        <xdr:cNvPr id="237" name="フローチャート : 判断 236"/>
        <xdr:cNvSpPr/>
      </xdr:nvSpPr>
      <xdr:spPr>
        <a:xfrm>
          <a:off x="3746500" y="1673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29799</xdr:rowOff>
    </xdr:from>
    <xdr:ext cx="534377" cy="259045"/>
    <xdr:sp macro="" textlink="">
      <xdr:nvSpPr>
        <xdr:cNvPr id="238" name="テキスト ボックス 237"/>
        <xdr:cNvSpPr txBox="1"/>
      </xdr:nvSpPr>
      <xdr:spPr>
        <a:xfrm>
          <a:off x="3530111" y="1683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3359</xdr:rowOff>
    </xdr:from>
    <xdr:to>
      <xdr:col>4</xdr:col>
      <xdr:colOff>155575</xdr:colOff>
      <xdr:row>98</xdr:row>
      <xdr:rowOff>59213</xdr:rowOff>
    </xdr:to>
    <xdr:cxnSp macro="">
      <xdr:nvCxnSpPr>
        <xdr:cNvPr id="239" name="直線コネクタ 238"/>
        <xdr:cNvCxnSpPr/>
      </xdr:nvCxnSpPr>
      <xdr:spPr>
        <a:xfrm flipV="1">
          <a:off x="2019300" y="16462559"/>
          <a:ext cx="889000" cy="39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137097</xdr:rowOff>
    </xdr:from>
    <xdr:to>
      <xdr:col>4</xdr:col>
      <xdr:colOff>206375</xdr:colOff>
      <xdr:row>98</xdr:row>
      <xdr:rowOff>67247</xdr:rowOff>
    </xdr:to>
    <xdr:sp macro="" textlink="">
      <xdr:nvSpPr>
        <xdr:cNvPr id="240" name="フローチャート : 判断 239"/>
        <xdr:cNvSpPr/>
      </xdr:nvSpPr>
      <xdr:spPr>
        <a:xfrm>
          <a:off x="2857500" y="1676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58374</xdr:rowOff>
    </xdr:from>
    <xdr:ext cx="534377" cy="259045"/>
    <xdr:sp macro="" textlink="">
      <xdr:nvSpPr>
        <xdr:cNvPr id="241" name="テキスト ボックス 240"/>
        <xdr:cNvSpPr txBox="1"/>
      </xdr:nvSpPr>
      <xdr:spPr>
        <a:xfrm>
          <a:off x="2641111" y="1686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29935</xdr:rowOff>
    </xdr:from>
    <xdr:to>
      <xdr:col>2</xdr:col>
      <xdr:colOff>638175</xdr:colOff>
      <xdr:row>98</xdr:row>
      <xdr:rowOff>59213</xdr:rowOff>
    </xdr:to>
    <xdr:cxnSp macro="">
      <xdr:nvCxnSpPr>
        <xdr:cNvPr id="242" name="直線コネクタ 241"/>
        <xdr:cNvCxnSpPr/>
      </xdr:nvCxnSpPr>
      <xdr:spPr>
        <a:xfrm>
          <a:off x="1130300" y="16832035"/>
          <a:ext cx="889000" cy="2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127285</xdr:rowOff>
    </xdr:from>
    <xdr:to>
      <xdr:col>3</xdr:col>
      <xdr:colOff>3175</xdr:colOff>
      <xdr:row>98</xdr:row>
      <xdr:rowOff>57435</xdr:rowOff>
    </xdr:to>
    <xdr:sp macro="" textlink="">
      <xdr:nvSpPr>
        <xdr:cNvPr id="243" name="フローチャート : 判断 242"/>
        <xdr:cNvSpPr/>
      </xdr:nvSpPr>
      <xdr:spPr>
        <a:xfrm>
          <a:off x="1968500" y="1675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73962</xdr:rowOff>
    </xdr:from>
    <xdr:ext cx="534377" cy="259045"/>
    <xdr:sp macro="" textlink="">
      <xdr:nvSpPr>
        <xdr:cNvPr id="244" name="テキスト ボックス 243"/>
        <xdr:cNvSpPr txBox="1"/>
      </xdr:nvSpPr>
      <xdr:spPr>
        <a:xfrm>
          <a:off x="1752111" y="1653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84271</xdr:rowOff>
    </xdr:from>
    <xdr:to>
      <xdr:col>1</xdr:col>
      <xdr:colOff>485775</xdr:colOff>
      <xdr:row>98</xdr:row>
      <xdr:rowOff>14421</xdr:rowOff>
    </xdr:to>
    <xdr:sp macro="" textlink="">
      <xdr:nvSpPr>
        <xdr:cNvPr id="245" name="フローチャート : 判断 244"/>
        <xdr:cNvSpPr/>
      </xdr:nvSpPr>
      <xdr:spPr>
        <a:xfrm>
          <a:off x="1079500" y="1671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30948</xdr:rowOff>
    </xdr:from>
    <xdr:ext cx="534377" cy="259045"/>
    <xdr:sp macro="" textlink="">
      <xdr:nvSpPr>
        <xdr:cNvPr id="246" name="テキスト ボックス 245"/>
        <xdr:cNvSpPr txBox="1"/>
      </xdr:nvSpPr>
      <xdr:spPr>
        <a:xfrm>
          <a:off x="863111" y="1649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121799</xdr:rowOff>
    </xdr:from>
    <xdr:to>
      <xdr:col>6</xdr:col>
      <xdr:colOff>561975</xdr:colOff>
      <xdr:row>99</xdr:row>
      <xdr:rowOff>51949</xdr:rowOff>
    </xdr:to>
    <xdr:sp macro="" textlink="">
      <xdr:nvSpPr>
        <xdr:cNvPr id="252" name="円/楕円 251"/>
        <xdr:cNvSpPr/>
      </xdr:nvSpPr>
      <xdr:spPr>
        <a:xfrm>
          <a:off x="4584700" y="1692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36726</xdr:rowOff>
    </xdr:from>
    <xdr:ext cx="534377" cy="259045"/>
    <xdr:sp macro="" textlink="">
      <xdr:nvSpPr>
        <xdr:cNvPr id="253" name="衛生費該当値テキスト"/>
        <xdr:cNvSpPr txBox="1"/>
      </xdr:nvSpPr>
      <xdr:spPr>
        <a:xfrm>
          <a:off x="4686300" y="1683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22,273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146831</xdr:rowOff>
    </xdr:from>
    <xdr:to>
      <xdr:col>5</xdr:col>
      <xdr:colOff>409575</xdr:colOff>
      <xdr:row>97</xdr:row>
      <xdr:rowOff>76981</xdr:rowOff>
    </xdr:to>
    <xdr:sp macro="" textlink="">
      <xdr:nvSpPr>
        <xdr:cNvPr id="254" name="円/楕円 253"/>
        <xdr:cNvSpPr/>
      </xdr:nvSpPr>
      <xdr:spPr>
        <a:xfrm>
          <a:off x="3746500" y="1660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93508</xdr:rowOff>
    </xdr:from>
    <xdr:ext cx="534377" cy="259045"/>
    <xdr:sp macro="" textlink="">
      <xdr:nvSpPr>
        <xdr:cNvPr id="255" name="テキスト ボックス 254"/>
        <xdr:cNvSpPr txBox="1"/>
      </xdr:nvSpPr>
      <xdr:spPr>
        <a:xfrm>
          <a:off x="3530111" y="1638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38,959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124009</xdr:rowOff>
    </xdr:from>
    <xdr:to>
      <xdr:col>4</xdr:col>
      <xdr:colOff>206375</xdr:colOff>
      <xdr:row>96</xdr:row>
      <xdr:rowOff>54159</xdr:rowOff>
    </xdr:to>
    <xdr:sp macro="" textlink="">
      <xdr:nvSpPr>
        <xdr:cNvPr id="256" name="円/楕円 255"/>
        <xdr:cNvSpPr/>
      </xdr:nvSpPr>
      <xdr:spPr>
        <a:xfrm>
          <a:off x="2857500" y="1641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70686</xdr:rowOff>
    </xdr:from>
    <xdr:ext cx="534377" cy="259045"/>
    <xdr:sp macro="" textlink="">
      <xdr:nvSpPr>
        <xdr:cNvPr id="257" name="テキスト ボックス 256"/>
        <xdr:cNvSpPr txBox="1"/>
      </xdr:nvSpPr>
      <xdr:spPr>
        <a:xfrm>
          <a:off x="2641111" y="1618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49,157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8413</xdr:rowOff>
    </xdr:from>
    <xdr:to>
      <xdr:col>3</xdr:col>
      <xdr:colOff>3175</xdr:colOff>
      <xdr:row>98</xdr:row>
      <xdr:rowOff>110013</xdr:rowOff>
    </xdr:to>
    <xdr:sp macro="" textlink="">
      <xdr:nvSpPr>
        <xdr:cNvPr id="258" name="円/楕円 257"/>
        <xdr:cNvSpPr/>
      </xdr:nvSpPr>
      <xdr:spPr>
        <a:xfrm>
          <a:off x="1968500" y="1681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101140</xdr:rowOff>
    </xdr:from>
    <xdr:ext cx="534377" cy="259045"/>
    <xdr:sp macro="" textlink="">
      <xdr:nvSpPr>
        <xdr:cNvPr id="259" name="テキスト ボックス 258"/>
        <xdr:cNvSpPr txBox="1"/>
      </xdr:nvSpPr>
      <xdr:spPr>
        <a:xfrm>
          <a:off x="1752111" y="1690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28,225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150585</xdr:rowOff>
    </xdr:from>
    <xdr:to>
      <xdr:col>1</xdr:col>
      <xdr:colOff>485775</xdr:colOff>
      <xdr:row>98</xdr:row>
      <xdr:rowOff>80735</xdr:rowOff>
    </xdr:to>
    <xdr:sp macro="" textlink="">
      <xdr:nvSpPr>
        <xdr:cNvPr id="260" name="円/楕円 259"/>
        <xdr:cNvSpPr/>
      </xdr:nvSpPr>
      <xdr:spPr>
        <a:xfrm>
          <a:off x="1079500" y="1678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71862</xdr:rowOff>
    </xdr:from>
    <xdr:ext cx="534377" cy="259045"/>
    <xdr:sp macro="" textlink="">
      <xdr:nvSpPr>
        <xdr:cNvPr id="261" name="テキスト ボックス 260"/>
        <xdr:cNvSpPr txBox="1"/>
      </xdr:nvSpPr>
      <xdr:spPr>
        <a:xfrm>
          <a:off x="863111" y="1687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79121</xdr:rowOff>
    </xdr:from>
    <xdr:to>
      <xdr:col>15</xdr:col>
      <xdr:colOff>180340</xdr:colOff>
      <xdr:row>39</xdr:row>
      <xdr:rowOff>33782</xdr:rowOff>
    </xdr:to>
    <xdr:cxnSp macro="">
      <xdr:nvCxnSpPr>
        <xdr:cNvPr id="285" name="直線コネクタ 284"/>
        <xdr:cNvCxnSpPr/>
      </xdr:nvCxnSpPr>
      <xdr:spPr>
        <a:xfrm flipV="1">
          <a:off x="10475595" y="5394071"/>
          <a:ext cx="1270" cy="132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37609</xdr:rowOff>
    </xdr:from>
    <xdr:ext cx="313932" cy="259045"/>
    <xdr:sp macro="" textlink="">
      <xdr:nvSpPr>
        <xdr:cNvPr id="286" name="労働費最小値テキスト"/>
        <xdr:cNvSpPr txBox="1"/>
      </xdr:nvSpPr>
      <xdr:spPr>
        <a:xfrm>
          <a:off x="10528300" y="6724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15</xdr:col>
      <xdr:colOff>92075</xdr:colOff>
      <xdr:row>39</xdr:row>
      <xdr:rowOff>33782</xdr:rowOff>
    </xdr:from>
    <xdr:to>
      <xdr:col>15</xdr:col>
      <xdr:colOff>269875</xdr:colOff>
      <xdr:row>39</xdr:row>
      <xdr:rowOff>33782</xdr:rowOff>
    </xdr:to>
    <xdr:cxnSp macro="">
      <xdr:nvCxnSpPr>
        <xdr:cNvPr id="287" name="直線コネクタ 286"/>
        <xdr:cNvCxnSpPr/>
      </xdr:nvCxnSpPr>
      <xdr:spPr>
        <a:xfrm>
          <a:off x="10388600" y="67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25798</xdr:rowOff>
    </xdr:from>
    <xdr:ext cx="469744" cy="259045"/>
    <xdr:sp macro="" textlink="">
      <xdr:nvSpPr>
        <xdr:cNvPr id="288" name="労働費最大値テキスト"/>
        <xdr:cNvSpPr txBox="1"/>
      </xdr:nvSpPr>
      <xdr:spPr>
        <a:xfrm>
          <a:off x="10528300" y="516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3,509</a:t>
          </a:r>
          <a:endParaRPr kumimoji="1" lang="ja-JP" altLang="en-US" sz="1000" b="1">
            <a:latin typeface="ＭＳ Ｐゴシック"/>
          </a:endParaRPr>
        </a:p>
      </xdr:txBody>
    </xdr:sp>
    <xdr:clientData/>
  </xdr:oneCellAnchor>
  <xdr:twoCellAnchor>
    <xdr:from>
      <xdr:col>15</xdr:col>
      <xdr:colOff>92075</xdr:colOff>
      <xdr:row>31</xdr:row>
      <xdr:rowOff>79121</xdr:rowOff>
    </xdr:from>
    <xdr:to>
      <xdr:col>15</xdr:col>
      <xdr:colOff>269875</xdr:colOff>
      <xdr:row>31</xdr:row>
      <xdr:rowOff>79121</xdr:rowOff>
    </xdr:to>
    <xdr:cxnSp macro="">
      <xdr:nvCxnSpPr>
        <xdr:cNvPr id="289" name="直線コネクタ 288"/>
        <xdr:cNvCxnSpPr/>
      </xdr:nvCxnSpPr>
      <xdr:spPr>
        <a:xfrm>
          <a:off x="10388600" y="539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34925</xdr:rowOff>
    </xdr:from>
    <xdr:to>
      <xdr:col>15</xdr:col>
      <xdr:colOff>180975</xdr:colOff>
      <xdr:row>38</xdr:row>
      <xdr:rowOff>57785</xdr:rowOff>
    </xdr:to>
    <xdr:cxnSp macro="">
      <xdr:nvCxnSpPr>
        <xdr:cNvPr id="290" name="直線コネクタ 289"/>
        <xdr:cNvCxnSpPr/>
      </xdr:nvCxnSpPr>
      <xdr:spPr>
        <a:xfrm>
          <a:off x="9639300" y="655002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63009</xdr:rowOff>
    </xdr:from>
    <xdr:ext cx="378565" cy="259045"/>
    <xdr:sp macro="" textlink="">
      <xdr:nvSpPr>
        <xdr:cNvPr id="291" name="労働費平均値テキスト"/>
        <xdr:cNvSpPr txBox="1"/>
      </xdr:nvSpPr>
      <xdr:spPr>
        <a:xfrm>
          <a:off x="10528300" y="62352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40132</xdr:rowOff>
    </xdr:from>
    <xdr:to>
      <xdr:col>15</xdr:col>
      <xdr:colOff>231775</xdr:colOff>
      <xdr:row>37</xdr:row>
      <xdr:rowOff>141732</xdr:rowOff>
    </xdr:to>
    <xdr:sp macro="" textlink="">
      <xdr:nvSpPr>
        <xdr:cNvPr id="292" name="フローチャート : 判断 291"/>
        <xdr:cNvSpPr/>
      </xdr:nvSpPr>
      <xdr:spPr>
        <a:xfrm>
          <a:off x="10426700" y="638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118364</xdr:rowOff>
    </xdr:from>
    <xdr:to>
      <xdr:col>14</xdr:col>
      <xdr:colOff>28575</xdr:colOff>
      <xdr:row>38</xdr:row>
      <xdr:rowOff>34925</xdr:rowOff>
    </xdr:to>
    <xdr:cxnSp macro="">
      <xdr:nvCxnSpPr>
        <xdr:cNvPr id="293" name="直線コネクタ 292"/>
        <xdr:cNvCxnSpPr/>
      </xdr:nvCxnSpPr>
      <xdr:spPr>
        <a:xfrm>
          <a:off x="8750300" y="6462014"/>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143383</xdr:rowOff>
    </xdr:from>
    <xdr:to>
      <xdr:col>14</xdr:col>
      <xdr:colOff>79375</xdr:colOff>
      <xdr:row>37</xdr:row>
      <xdr:rowOff>73533</xdr:rowOff>
    </xdr:to>
    <xdr:sp macro="" textlink="">
      <xdr:nvSpPr>
        <xdr:cNvPr id="294" name="フローチャート : 判断 293"/>
        <xdr:cNvSpPr/>
      </xdr:nvSpPr>
      <xdr:spPr>
        <a:xfrm>
          <a:off x="9588500" y="631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90060</xdr:rowOff>
    </xdr:from>
    <xdr:ext cx="378565" cy="259045"/>
    <xdr:sp macro="" textlink="">
      <xdr:nvSpPr>
        <xdr:cNvPr id="295" name="テキスト ボックス 294"/>
        <xdr:cNvSpPr txBox="1"/>
      </xdr:nvSpPr>
      <xdr:spPr>
        <a:xfrm>
          <a:off x="9450017" y="609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140462</xdr:rowOff>
    </xdr:from>
    <xdr:to>
      <xdr:col>12</xdr:col>
      <xdr:colOff>511175</xdr:colOff>
      <xdr:row>37</xdr:row>
      <xdr:rowOff>118364</xdr:rowOff>
    </xdr:to>
    <xdr:cxnSp macro="">
      <xdr:nvCxnSpPr>
        <xdr:cNvPr id="296" name="直線コネクタ 295"/>
        <xdr:cNvCxnSpPr/>
      </xdr:nvCxnSpPr>
      <xdr:spPr>
        <a:xfrm>
          <a:off x="7861300" y="5969762"/>
          <a:ext cx="889000" cy="49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59944</xdr:rowOff>
    </xdr:from>
    <xdr:to>
      <xdr:col>12</xdr:col>
      <xdr:colOff>561975</xdr:colOff>
      <xdr:row>36</xdr:row>
      <xdr:rowOff>161544</xdr:rowOff>
    </xdr:to>
    <xdr:sp macro="" textlink="">
      <xdr:nvSpPr>
        <xdr:cNvPr id="297" name="フローチャート : 判断 296"/>
        <xdr:cNvSpPr/>
      </xdr:nvSpPr>
      <xdr:spPr>
        <a:xfrm>
          <a:off x="8699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6621</xdr:rowOff>
    </xdr:from>
    <xdr:ext cx="469744" cy="259045"/>
    <xdr:sp macro="" textlink="">
      <xdr:nvSpPr>
        <xdr:cNvPr id="298" name="テキスト ボックス 297"/>
        <xdr:cNvSpPr txBox="1"/>
      </xdr:nvSpPr>
      <xdr:spPr>
        <a:xfrm>
          <a:off x="8515427" y="600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23876</xdr:rowOff>
    </xdr:from>
    <xdr:to>
      <xdr:col>11</xdr:col>
      <xdr:colOff>307975</xdr:colOff>
      <xdr:row>34</xdr:row>
      <xdr:rowOff>140462</xdr:rowOff>
    </xdr:to>
    <xdr:cxnSp macro="">
      <xdr:nvCxnSpPr>
        <xdr:cNvPr id="299" name="直線コネクタ 298"/>
        <xdr:cNvCxnSpPr/>
      </xdr:nvCxnSpPr>
      <xdr:spPr>
        <a:xfrm>
          <a:off x="6972300" y="5681726"/>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170815</xdr:rowOff>
    </xdr:from>
    <xdr:to>
      <xdr:col>11</xdr:col>
      <xdr:colOff>358775</xdr:colOff>
      <xdr:row>36</xdr:row>
      <xdr:rowOff>100965</xdr:rowOff>
    </xdr:to>
    <xdr:sp macro="" textlink="">
      <xdr:nvSpPr>
        <xdr:cNvPr id="300" name="フローチャート : 判断 299"/>
        <xdr:cNvSpPr/>
      </xdr:nvSpPr>
      <xdr:spPr>
        <a:xfrm>
          <a:off x="7810500" y="617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92092</xdr:rowOff>
    </xdr:from>
    <xdr:ext cx="469744" cy="259045"/>
    <xdr:sp macro="" textlink="">
      <xdr:nvSpPr>
        <xdr:cNvPr id="301" name="テキスト ボックス 300"/>
        <xdr:cNvSpPr txBox="1"/>
      </xdr:nvSpPr>
      <xdr:spPr>
        <a:xfrm>
          <a:off x="7626427"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118618</xdr:rowOff>
    </xdr:from>
    <xdr:to>
      <xdr:col>10</xdr:col>
      <xdr:colOff>155575</xdr:colOff>
      <xdr:row>35</xdr:row>
      <xdr:rowOff>48768</xdr:rowOff>
    </xdr:to>
    <xdr:sp macro="" textlink="">
      <xdr:nvSpPr>
        <xdr:cNvPr id="302" name="フローチャート : 判断 301"/>
        <xdr:cNvSpPr/>
      </xdr:nvSpPr>
      <xdr:spPr>
        <a:xfrm>
          <a:off x="6921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39895</xdr:rowOff>
    </xdr:from>
    <xdr:ext cx="469744" cy="259045"/>
    <xdr:sp macro="" textlink="">
      <xdr:nvSpPr>
        <xdr:cNvPr id="303" name="テキスト ボックス 302"/>
        <xdr:cNvSpPr txBox="1"/>
      </xdr:nvSpPr>
      <xdr:spPr>
        <a:xfrm>
          <a:off x="6737427"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6985</xdr:rowOff>
    </xdr:from>
    <xdr:to>
      <xdr:col>15</xdr:col>
      <xdr:colOff>231775</xdr:colOff>
      <xdr:row>38</xdr:row>
      <xdr:rowOff>108585</xdr:rowOff>
    </xdr:to>
    <xdr:sp macro="" textlink="">
      <xdr:nvSpPr>
        <xdr:cNvPr id="309" name="円/楕円 308"/>
        <xdr:cNvSpPr/>
      </xdr:nvSpPr>
      <xdr:spPr>
        <a:xfrm>
          <a:off x="10426700" y="652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156862</xdr:rowOff>
    </xdr:from>
    <xdr:ext cx="378565" cy="259045"/>
    <xdr:sp macro="" textlink="">
      <xdr:nvSpPr>
        <xdr:cNvPr id="310" name="労働費該当値テキスト"/>
        <xdr:cNvSpPr txBox="1"/>
      </xdr:nvSpPr>
      <xdr:spPr>
        <a:xfrm>
          <a:off x="10528300" y="6500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155575</xdr:rowOff>
    </xdr:from>
    <xdr:to>
      <xdr:col>14</xdr:col>
      <xdr:colOff>79375</xdr:colOff>
      <xdr:row>38</xdr:row>
      <xdr:rowOff>85725</xdr:rowOff>
    </xdr:to>
    <xdr:sp macro="" textlink="">
      <xdr:nvSpPr>
        <xdr:cNvPr id="311" name="円/楕円 310"/>
        <xdr:cNvSpPr/>
      </xdr:nvSpPr>
      <xdr:spPr>
        <a:xfrm>
          <a:off x="9588500" y="649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76852</xdr:rowOff>
    </xdr:from>
    <xdr:ext cx="378565" cy="259045"/>
    <xdr:sp macro="" textlink="">
      <xdr:nvSpPr>
        <xdr:cNvPr id="312" name="テキスト ボックス 311"/>
        <xdr:cNvSpPr txBox="1"/>
      </xdr:nvSpPr>
      <xdr:spPr>
        <a:xfrm>
          <a:off x="9450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67564</xdr:rowOff>
    </xdr:from>
    <xdr:to>
      <xdr:col>12</xdr:col>
      <xdr:colOff>561975</xdr:colOff>
      <xdr:row>37</xdr:row>
      <xdr:rowOff>169164</xdr:rowOff>
    </xdr:to>
    <xdr:sp macro="" textlink="">
      <xdr:nvSpPr>
        <xdr:cNvPr id="313" name="円/楕円 312"/>
        <xdr:cNvSpPr/>
      </xdr:nvSpPr>
      <xdr:spPr>
        <a:xfrm>
          <a:off x="8699500" y="641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160291</xdr:rowOff>
    </xdr:from>
    <xdr:ext cx="378565" cy="259045"/>
    <xdr:sp macro="" textlink="">
      <xdr:nvSpPr>
        <xdr:cNvPr id="314" name="テキスト ボックス 313"/>
        <xdr:cNvSpPr txBox="1"/>
      </xdr:nvSpPr>
      <xdr:spPr>
        <a:xfrm>
          <a:off x="8561017" y="6503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89662</xdr:rowOff>
    </xdr:from>
    <xdr:to>
      <xdr:col>11</xdr:col>
      <xdr:colOff>358775</xdr:colOff>
      <xdr:row>35</xdr:row>
      <xdr:rowOff>19812</xdr:rowOff>
    </xdr:to>
    <xdr:sp macro="" textlink="">
      <xdr:nvSpPr>
        <xdr:cNvPr id="315" name="円/楕円 314"/>
        <xdr:cNvSpPr/>
      </xdr:nvSpPr>
      <xdr:spPr>
        <a:xfrm>
          <a:off x="7810500" y="591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36339</xdr:rowOff>
    </xdr:from>
    <xdr:ext cx="469744" cy="259045"/>
    <xdr:sp macro="" textlink="">
      <xdr:nvSpPr>
        <xdr:cNvPr id="316" name="テキスト ボックス 315"/>
        <xdr:cNvSpPr txBox="1"/>
      </xdr:nvSpPr>
      <xdr:spPr>
        <a:xfrm>
          <a:off x="7626427" y="569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144526</xdr:rowOff>
    </xdr:from>
    <xdr:to>
      <xdr:col>10</xdr:col>
      <xdr:colOff>155575</xdr:colOff>
      <xdr:row>33</xdr:row>
      <xdr:rowOff>74676</xdr:rowOff>
    </xdr:to>
    <xdr:sp macro="" textlink="">
      <xdr:nvSpPr>
        <xdr:cNvPr id="317" name="円/楕円 316"/>
        <xdr:cNvSpPr/>
      </xdr:nvSpPr>
      <xdr:spPr>
        <a:xfrm>
          <a:off x="6921500" y="563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91203</xdr:rowOff>
    </xdr:from>
    <xdr:ext cx="469744" cy="259045"/>
    <xdr:sp macro="" textlink="">
      <xdr:nvSpPr>
        <xdr:cNvPr id="318" name="テキスト ボックス 317"/>
        <xdr:cNvSpPr txBox="1"/>
      </xdr:nvSpPr>
      <xdr:spPr>
        <a:xfrm>
          <a:off x="6737427" y="540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66396</xdr:rowOff>
    </xdr:from>
    <xdr:to>
      <xdr:col>15</xdr:col>
      <xdr:colOff>180340</xdr:colOff>
      <xdr:row>59</xdr:row>
      <xdr:rowOff>36220</xdr:rowOff>
    </xdr:to>
    <xdr:cxnSp macro="">
      <xdr:nvCxnSpPr>
        <xdr:cNvPr id="342" name="直線コネクタ 341"/>
        <xdr:cNvCxnSpPr/>
      </xdr:nvCxnSpPr>
      <xdr:spPr>
        <a:xfrm flipV="1">
          <a:off x="10475595" y="8810346"/>
          <a:ext cx="1270" cy="134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40047</xdr:rowOff>
    </xdr:from>
    <xdr:ext cx="378565" cy="259045"/>
    <xdr:sp macro="" textlink="">
      <xdr:nvSpPr>
        <xdr:cNvPr id="343" name="農林水産業費最小値テキスト"/>
        <xdr:cNvSpPr txBox="1"/>
      </xdr:nvSpPr>
      <xdr:spPr>
        <a:xfrm>
          <a:off x="10528300" y="1015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15</xdr:col>
      <xdr:colOff>92075</xdr:colOff>
      <xdr:row>59</xdr:row>
      <xdr:rowOff>36220</xdr:rowOff>
    </xdr:from>
    <xdr:to>
      <xdr:col>15</xdr:col>
      <xdr:colOff>269875</xdr:colOff>
      <xdr:row>59</xdr:row>
      <xdr:rowOff>36220</xdr:rowOff>
    </xdr:to>
    <xdr:cxnSp macro="">
      <xdr:nvCxnSpPr>
        <xdr:cNvPr id="344" name="直線コネクタ 343"/>
        <xdr:cNvCxnSpPr/>
      </xdr:nvCxnSpPr>
      <xdr:spPr>
        <a:xfrm>
          <a:off x="10388600" y="1015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13073</xdr:rowOff>
    </xdr:from>
    <xdr:ext cx="534377" cy="259045"/>
    <xdr:sp macro="" textlink="">
      <xdr:nvSpPr>
        <xdr:cNvPr id="345" name="農林水産業費最大値テキスト"/>
        <xdr:cNvSpPr txBox="1"/>
      </xdr:nvSpPr>
      <xdr:spPr>
        <a:xfrm>
          <a:off x="10528300" y="85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17,712</a:t>
          </a:r>
          <a:endParaRPr kumimoji="1" lang="ja-JP" altLang="en-US" sz="1000" b="1">
            <a:latin typeface="ＭＳ Ｐゴシック"/>
          </a:endParaRPr>
        </a:p>
      </xdr:txBody>
    </xdr:sp>
    <xdr:clientData/>
  </xdr:oneCellAnchor>
  <xdr:twoCellAnchor>
    <xdr:from>
      <xdr:col>15</xdr:col>
      <xdr:colOff>92075</xdr:colOff>
      <xdr:row>51</xdr:row>
      <xdr:rowOff>66396</xdr:rowOff>
    </xdr:from>
    <xdr:to>
      <xdr:col>15</xdr:col>
      <xdr:colOff>269875</xdr:colOff>
      <xdr:row>51</xdr:row>
      <xdr:rowOff>66396</xdr:rowOff>
    </xdr:to>
    <xdr:cxnSp macro="">
      <xdr:nvCxnSpPr>
        <xdr:cNvPr id="346" name="直線コネクタ 345"/>
        <xdr:cNvCxnSpPr/>
      </xdr:nvCxnSpPr>
      <xdr:spPr>
        <a:xfrm>
          <a:off x="10388600" y="88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72568</xdr:rowOff>
    </xdr:from>
    <xdr:to>
      <xdr:col>15</xdr:col>
      <xdr:colOff>180975</xdr:colOff>
      <xdr:row>56</xdr:row>
      <xdr:rowOff>98399</xdr:rowOff>
    </xdr:to>
    <xdr:cxnSp macro="">
      <xdr:nvCxnSpPr>
        <xdr:cNvPr id="347" name="直線コネクタ 346"/>
        <xdr:cNvCxnSpPr/>
      </xdr:nvCxnSpPr>
      <xdr:spPr>
        <a:xfrm flipV="1">
          <a:off x="9639300" y="9673768"/>
          <a:ext cx="8382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117467</xdr:rowOff>
    </xdr:from>
    <xdr:ext cx="469744" cy="259045"/>
    <xdr:sp macro="" textlink="">
      <xdr:nvSpPr>
        <xdr:cNvPr id="348" name="農林水産業費平均値テキスト"/>
        <xdr:cNvSpPr txBox="1"/>
      </xdr:nvSpPr>
      <xdr:spPr>
        <a:xfrm>
          <a:off x="10528300" y="9718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139040</xdr:rowOff>
    </xdr:from>
    <xdr:to>
      <xdr:col>15</xdr:col>
      <xdr:colOff>231775</xdr:colOff>
      <xdr:row>57</xdr:row>
      <xdr:rowOff>69190</xdr:rowOff>
    </xdr:to>
    <xdr:sp macro="" textlink="">
      <xdr:nvSpPr>
        <xdr:cNvPr id="349" name="フローチャート : 判断 348"/>
        <xdr:cNvSpPr/>
      </xdr:nvSpPr>
      <xdr:spPr>
        <a:xfrm>
          <a:off x="104267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98399</xdr:rowOff>
    </xdr:from>
    <xdr:to>
      <xdr:col>14</xdr:col>
      <xdr:colOff>28575</xdr:colOff>
      <xdr:row>56</xdr:row>
      <xdr:rowOff>124993</xdr:rowOff>
    </xdr:to>
    <xdr:cxnSp macro="">
      <xdr:nvCxnSpPr>
        <xdr:cNvPr id="350" name="直線コネクタ 349"/>
        <xdr:cNvCxnSpPr/>
      </xdr:nvCxnSpPr>
      <xdr:spPr>
        <a:xfrm flipV="1">
          <a:off x="8750300" y="9699599"/>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131572</xdr:rowOff>
    </xdr:from>
    <xdr:to>
      <xdr:col>14</xdr:col>
      <xdr:colOff>79375</xdr:colOff>
      <xdr:row>57</xdr:row>
      <xdr:rowOff>61722</xdr:rowOff>
    </xdr:to>
    <xdr:sp macro="" textlink="">
      <xdr:nvSpPr>
        <xdr:cNvPr id="351" name="フローチャート : 判断 350"/>
        <xdr:cNvSpPr/>
      </xdr:nvSpPr>
      <xdr:spPr>
        <a:xfrm>
          <a:off x="9588500" y="97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52849</xdr:rowOff>
    </xdr:from>
    <xdr:ext cx="469744" cy="259045"/>
    <xdr:sp macro="" textlink="">
      <xdr:nvSpPr>
        <xdr:cNvPr id="352" name="テキスト ボックス 351"/>
        <xdr:cNvSpPr txBox="1"/>
      </xdr:nvSpPr>
      <xdr:spPr>
        <a:xfrm>
          <a:off x="9404427" y="982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124993</xdr:rowOff>
    </xdr:from>
    <xdr:to>
      <xdr:col>12</xdr:col>
      <xdr:colOff>511175</xdr:colOff>
      <xdr:row>56</xdr:row>
      <xdr:rowOff>140995</xdr:rowOff>
    </xdr:to>
    <xdr:cxnSp macro="">
      <xdr:nvCxnSpPr>
        <xdr:cNvPr id="353" name="直線コネクタ 352"/>
        <xdr:cNvCxnSpPr/>
      </xdr:nvCxnSpPr>
      <xdr:spPr>
        <a:xfrm flipV="1">
          <a:off x="7861300" y="9726193"/>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161976</xdr:rowOff>
    </xdr:from>
    <xdr:to>
      <xdr:col>12</xdr:col>
      <xdr:colOff>561975</xdr:colOff>
      <xdr:row>57</xdr:row>
      <xdr:rowOff>92126</xdr:rowOff>
    </xdr:to>
    <xdr:sp macro="" textlink="">
      <xdr:nvSpPr>
        <xdr:cNvPr id="354" name="フローチャート : 判断 353"/>
        <xdr:cNvSpPr/>
      </xdr:nvSpPr>
      <xdr:spPr>
        <a:xfrm>
          <a:off x="8699500" y="97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83253</xdr:rowOff>
    </xdr:from>
    <xdr:ext cx="469744" cy="259045"/>
    <xdr:sp macro="" textlink="">
      <xdr:nvSpPr>
        <xdr:cNvPr id="355" name="テキスト ボックス 354"/>
        <xdr:cNvSpPr txBox="1"/>
      </xdr:nvSpPr>
      <xdr:spPr>
        <a:xfrm>
          <a:off x="8515427" y="985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133528</xdr:rowOff>
    </xdr:from>
    <xdr:to>
      <xdr:col>11</xdr:col>
      <xdr:colOff>307975</xdr:colOff>
      <xdr:row>56</xdr:row>
      <xdr:rowOff>140995</xdr:rowOff>
    </xdr:to>
    <xdr:cxnSp macro="">
      <xdr:nvCxnSpPr>
        <xdr:cNvPr id="356" name="直線コネクタ 355"/>
        <xdr:cNvCxnSpPr/>
      </xdr:nvCxnSpPr>
      <xdr:spPr>
        <a:xfrm>
          <a:off x="6972300" y="9734728"/>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151688</xdr:rowOff>
    </xdr:from>
    <xdr:to>
      <xdr:col>11</xdr:col>
      <xdr:colOff>358775</xdr:colOff>
      <xdr:row>57</xdr:row>
      <xdr:rowOff>81838</xdr:rowOff>
    </xdr:to>
    <xdr:sp macro="" textlink="">
      <xdr:nvSpPr>
        <xdr:cNvPr id="357" name="フローチャート : 判断 356"/>
        <xdr:cNvSpPr/>
      </xdr:nvSpPr>
      <xdr:spPr>
        <a:xfrm>
          <a:off x="7810500" y="975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72965</xdr:rowOff>
    </xdr:from>
    <xdr:ext cx="469744" cy="259045"/>
    <xdr:sp macro="" textlink="">
      <xdr:nvSpPr>
        <xdr:cNvPr id="358" name="テキスト ボックス 357"/>
        <xdr:cNvSpPr txBox="1"/>
      </xdr:nvSpPr>
      <xdr:spPr>
        <a:xfrm>
          <a:off x="7626427" y="984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134391</xdr:rowOff>
    </xdr:from>
    <xdr:to>
      <xdr:col>10</xdr:col>
      <xdr:colOff>155575</xdr:colOff>
      <xdr:row>57</xdr:row>
      <xdr:rowOff>64541</xdr:rowOff>
    </xdr:to>
    <xdr:sp macro="" textlink="">
      <xdr:nvSpPr>
        <xdr:cNvPr id="359" name="フローチャート : 判断 358"/>
        <xdr:cNvSpPr/>
      </xdr:nvSpPr>
      <xdr:spPr>
        <a:xfrm>
          <a:off x="6921500" y="97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55668</xdr:rowOff>
    </xdr:from>
    <xdr:ext cx="469744" cy="259045"/>
    <xdr:sp macro="" textlink="">
      <xdr:nvSpPr>
        <xdr:cNvPr id="360" name="テキスト ボックス 359"/>
        <xdr:cNvSpPr txBox="1"/>
      </xdr:nvSpPr>
      <xdr:spPr>
        <a:xfrm>
          <a:off x="6737427" y="982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21768</xdr:rowOff>
    </xdr:from>
    <xdr:to>
      <xdr:col>15</xdr:col>
      <xdr:colOff>231775</xdr:colOff>
      <xdr:row>56</xdr:row>
      <xdr:rowOff>123368</xdr:rowOff>
    </xdr:to>
    <xdr:sp macro="" textlink="">
      <xdr:nvSpPr>
        <xdr:cNvPr id="366" name="円/楕円 365"/>
        <xdr:cNvSpPr/>
      </xdr:nvSpPr>
      <xdr:spPr>
        <a:xfrm>
          <a:off x="10426700" y="962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44645</xdr:rowOff>
    </xdr:from>
    <xdr:ext cx="469744" cy="259045"/>
    <xdr:sp macro="" textlink="">
      <xdr:nvSpPr>
        <xdr:cNvPr id="367" name="農林水産業費該当値テキスト"/>
        <xdr:cNvSpPr txBox="1"/>
      </xdr:nvSpPr>
      <xdr:spPr>
        <a:xfrm>
          <a:off x="10528300" y="947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47599</xdr:rowOff>
    </xdr:from>
    <xdr:to>
      <xdr:col>14</xdr:col>
      <xdr:colOff>79375</xdr:colOff>
      <xdr:row>56</xdr:row>
      <xdr:rowOff>149199</xdr:rowOff>
    </xdr:to>
    <xdr:sp macro="" textlink="">
      <xdr:nvSpPr>
        <xdr:cNvPr id="368" name="円/楕円 367"/>
        <xdr:cNvSpPr/>
      </xdr:nvSpPr>
      <xdr:spPr>
        <a:xfrm>
          <a:off x="9588500" y="964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165726</xdr:rowOff>
    </xdr:from>
    <xdr:ext cx="469744" cy="259045"/>
    <xdr:sp macro="" textlink="">
      <xdr:nvSpPr>
        <xdr:cNvPr id="369" name="テキスト ボックス 368"/>
        <xdr:cNvSpPr txBox="1"/>
      </xdr:nvSpPr>
      <xdr:spPr>
        <a:xfrm>
          <a:off x="9404427" y="942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74193</xdr:rowOff>
    </xdr:from>
    <xdr:to>
      <xdr:col>12</xdr:col>
      <xdr:colOff>561975</xdr:colOff>
      <xdr:row>57</xdr:row>
      <xdr:rowOff>4343</xdr:rowOff>
    </xdr:to>
    <xdr:sp macro="" textlink="">
      <xdr:nvSpPr>
        <xdr:cNvPr id="370" name="円/楕円 369"/>
        <xdr:cNvSpPr/>
      </xdr:nvSpPr>
      <xdr:spPr>
        <a:xfrm>
          <a:off x="8699500" y="967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20870</xdr:rowOff>
    </xdr:from>
    <xdr:ext cx="469744" cy="259045"/>
    <xdr:sp macro="" textlink="">
      <xdr:nvSpPr>
        <xdr:cNvPr id="371" name="テキスト ボックス 370"/>
        <xdr:cNvSpPr txBox="1"/>
      </xdr:nvSpPr>
      <xdr:spPr>
        <a:xfrm>
          <a:off x="8515427" y="945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90195</xdr:rowOff>
    </xdr:from>
    <xdr:to>
      <xdr:col>11</xdr:col>
      <xdr:colOff>358775</xdr:colOff>
      <xdr:row>57</xdr:row>
      <xdr:rowOff>20345</xdr:rowOff>
    </xdr:to>
    <xdr:sp macro="" textlink="">
      <xdr:nvSpPr>
        <xdr:cNvPr id="372" name="円/楕円 371"/>
        <xdr:cNvSpPr/>
      </xdr:nvSpPr>
      <xdr:spPr>
        <a:xfrm>
          <a:off x="7810500" y="96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36872</xdr:rowOff>
    </xdr:from>
    <xdr:ext cx="469744" cy="259045"/>
    <xdr:sp macro="" textlink="">
      <xdr:nvSpPr>
        <xdr:cNvPr id="373" name="テキスト ボックス 372"/>
        <xdr:cNvSpPr txBox="1"/>
      </xdr:nvSpPr>
      <xdr:spPr>
        <a:xfrm>
          <a:off x="7626427" y="94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82728</xdr:rowOff>
    </xdr:from>
    <xdr:to>
      <xdr:col>10</xdr:col>
      <xdr:colOff>155575</xdr:colOff>
      <xdr:row>57</xdr:row>
      <xdr:rowOff>12878</xdr:rowOff>
    </xdr:to>
    <xdr:sp macro="" textlink="">
      <xdr:nvSpPr>
        <xdr:cNvPr id="374" name="円/楕円 373"/>
        <xdr:cNvSpPr/>
      </xdr:nvSpPr>
      <xdr:spPr>
        <a:xfrm>
          <a:off x="6921500" y="968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29405</xdr:rowOff>
    </xdr:from>
    <xdr:ext cx="469744" cy="259045"/>
    <xdr:sp macro="" textlink="">
      <xdr:nvSpPr>
        <xdr:cNvPr id="375" name="テキスト ボックス 374"/>
        <xdr:cNvSpPr txBox="1"/>
      </xdr:nvSpPr>
      <xdr:spPr>
        <a:xfrm>
          <a:off x="6737427" y="945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123606</xdr:rowOff>
    </xdr:from>
    <xdr:to>
      <xdr:col>15</xdr:col>
      <xdr:colOff>180340</xdr:colOff>
      <xdr:row>78</xdr:row>
      <xdr:rowOff>103605</xdr:rowOff>
    </xdr:to>
    <xdr:cxnSp macro="">
      <xdr:nvCxnSpPr>
        <xdr:cNvPr id="397" name="直線コネクタ 396"/>
        <xdr:cNvCxnSpPr/>
      </xdr:nvCxnSpPr>
      <xdr:spPr>
        <a:xfrm flipV="1">
          <a:off x="10475595" y="12125106"/>
          <a:ext cx="1270" cy="135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107432</xdr:rowOff>
    </xdr:from>
    <xdr:ext cx="469744" cy="259045"/>
    <xdr:sp macro="" textlink="">
      <xdr:nvSpPr>
        <xdr:cNvPr id="398" name="商工費最小値テキスト"/>
        <xdr:cNvSpPr txBox="1"/>
      </xdr:nvSpPr>
      <xdr:spPr>
        <a:xfrm>
          <a:off x="10528300" y="134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1,579</a:t>
          </a:r>
          <a:endParaRPr kumimoji="1" lang="ja-JP" altLang="en-US" sz="1000" b="1">
            <a:latin typeface="ＭＳ Ｐゴシック"/>
          </a:endParaRPr>
        </a:p>
      </xdr:txBody>
    </xdr:sp>
    <xdr:clientData/>
  </xdr:oneCellAnchor>
  <xdr:twoCellAnchor>
    <xdr:from>
      <xdr:col>15</xdr:col>
      <xdr:colOff>92075</xdr:colOff>
      <xdr:row>78</xdr:row>
      <xdr:rowOff>103605</xdr:rowOff>
    </xdr:from>
    <xdr:to>
      <xdr:col>15</xdr:col>
      <xdr:colOff>269875</xdr:colOff>
      <xdr:row>78</xdr:row>
      <xdr:rowOff>103605</xdr:rowOff>
    </xdr:to>
    <xdr:cxnSp macro="">
      <xdr:nvCxnSpPr>
        <xdr:cNvPr id="399" name="直線コネクタ 398"/>
        <xdr:cNvCxnSpPr/>
      </xdr:nvCxnSpPr>
      <xdr:spPr>
        <a:xfrm>
          <a:off x="10388600" y="1347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70283</xdr:rowOff>
    </xdr:from>
    <xdr:ext cx="534377" cy="259045"/>
    <xdr:sp macro="" textlink="">
      <xdr:nvSpPr>
        <xdr:cNvPr id="400" name="商工費最大値テキスト"/>
        <xdr:cNvSpPr txBox="1"/>
      </xdr:nvSpPr>
      <xdr:spPr>
        <a:xfrm>
          <a:off x="10528300" y="1190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60,704</a:t>
          </a:r>
          <a:endParaRPr kumimoji="1" lang="ja-JP" altLang="en-US" sz="1000" b="1">
            <a:latin typeface="ＭＳ Ｐゴシック"/>
          </a:endParaRPr>
        </a:p>
      </xdr:txBody>
    </xdr:sp>
    <xdr:clientData/>
  </xdr:oneCellAnchor>
  <xdr:twoCellAnchor>
    <xdr:from>
      <xdr:col>15</xdr:col>
      <xdr:colOff>92075</xdr:colOff>
      <xdr:row>70</xdr:row>
      <xdr:rowOff>123606</xdr:rowOff>
    </xdr:from>
    <xdr:to>
      <xdr:col>15</xdr:col>
      <xdr:colOff>269875</xdr:colOff>
      <xdr:row>70</xdr:row>
      <xdr:rowOff>123606</xdr:rowOff>
    </xdr:to>
    <xdr:cxnSp macro="">
      <xdr:nvCxnSpPr>
        <xdr:cNvPr id="401" name="直線コネクタ 400"/>
        <xdr:cNvCxnSpPr/>
      </xdr:nvCxnSpPr>
      <xdr:spPr>
        <a:xfrm>
          <a:off x="10388600" y="1212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120428</xdr:rowOff>
    </xdr:from>
    <xdr:to>
      <xdr:col>15</xdr:col>
      <xdr:colOff>180975</xdr:colOff>
      <xdr:row>77</xdr:row>
      <xdr:rowOff>127584</xdr:rowOff>
    </xdr:to>
    <xdr:cxnSp macro="">
      <xdr:nvCxnSpPr>
        <xdr:cNvPr id="402" name="直線コネクタ 401"/>
        <xdr:cNvCxnSpPr/>
      </xdr:nvCxnSpPr>
      <xdr:spPr>
        <a:xfrm flipV="1">
          <a:off x="9639300" y="13322078"/>
          <a:ext cx="838200" cy="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xdr:rowOff>
    </xdr:from>
    <xdr:ext cx="534377" cy="259045"/>
    <xdr:sp macro="" textlink="">
      <xdr:nvSpPr>
        <xdr:cNvPr id="403" name="商工費平均値テキスト"/>
        <xdr:cNvSpPr txBox="1"/>
      </xdr:nvSpPr>
      <xdr:spPr>
        <a:xfrm>
          <a:off x="10528300" y="13030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149273</xdr:rowOff>
    </xdr:from>
    <xdr:to>
      <xdr:col>15</xdr:col>
      <xdr:colOff>231775</xdr:colOff>
      <xdr:row>77</xdr:row>
      <xdr:rowOff>79423</xdr:rowOff>
    </xdr:to>
    <xdr:sp macro="" textlink="">
      <xdr:nvSpPr>
        <xdr:cNvPr id="404" name="フローチャート : 判断 403"/>
        <xdr:cNvSpPr/>
      </xdr:nvSpPr>
      <xdr:spPr>
        <a:xfrm>
          <a:off x="104267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64354</xdr:rowOff>
    </xdr:from>
    <xdr:to>
      <xdr:col>14</xdr:col>
      <xdr:colOff>28575</xdr:colOff>
      <xdr:row>77</xdr:row>
      <xdr:rowOff>127584</xdr:rowOff>
    </xdr:to>
    <xdr:cxnSp macro="">
      <xdr:nvCxnSpPr>
        <xdr:cNvPr id="405" name="直線コネクタ 404"/>
        <xdr:cNvCxnSpPr/>
      </xdr:nvCxnSpPr>
      <xdr:spPr>
        <a:xfrm>
          <a:off x="8750300" y="13266004"/>
          <a:ext cx="889000" cy="6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153068</xdr:rowOff>
    </xdr:from>
    <xdr:to>
      <xdr:col>14</xdr:col>
      <xdr:colOff>79375</xdr:colOff>
      <xdr:row>77</xdr:row>
      <xdr:rowOff>83218</xdr:rowOff>
    </xdr:to>
    <xdr:sp macro="" textlink="">
      <xdr:nvSpPr>
        <xdr:cNvPr id="406" name="フローチャート : 判断 405"/>
        <xdr:cNvSpPr/>
      </xdr:nvSpPr>
      <xdr:spPr>
        <a:xfrm>
          <a:off x="9588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99745</xdr:rowOff>
    </xdr:from>
    <xdr:ext cx="534377" cy="259045"/>
    <xdr:sp macro="" textlink="">
      <xdr:nvSpPr>
        <xdr:cNvPr id="407" name="テキスト ボックス 406"/>
        <xdr:cNvSpPr txBox="1"/>
      </xdr:nvSpPr>
      <xdr:spPr>
        <a:xfrm>
          <a:off x="9372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18176</xdr:rowOff>
    </xdr:from>
    <xdr:to>
      <xdr:col>12</xdr:col>
      <xdr:colOff>511175</xdr:colOff>
      <xdr:row>77</xdr:row>
      <xdr:rowOff>64354</xdr:rowOff>
    </xdr:to>
    <xdr:cxnSp macro="">
      <xdr:nvCxnSpPr>
        <xdr:cNvPr id="408" name="直線コネクタ 407"/>
        <xdr:cNvCxnSpPr/>
      </xdr:nvCxnSpPr>
      <xdr:spPr>
        <a:xfrm>
          <a:off x="7861300" y="13219826"/>
          <a:ext cx="889000" cy="4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145090</xdr:rowOff>
    </xdr:from>
    <xdr:to>
      <xdr:col>12</xdr:col>
      <xdr:colOff>561975</xdr:colOff>
      <xdr:row>77</xdr:row>
      <xdr:rowOff>75240</xdr:rowOff>
    </xdr:to>
    <xdr:sp macro="" textlink="">
      <xdr:nvSpPr>
        <xdr:cNvPr id="409" name="フローチャート : 判断 408"/>
        <xdr:cNvSpPr/>
      </xdr:nvSpPr>
      <xdr:spPr>
        <a:xfrm>
          <a:off x="8699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91767</xdr:rowOff>
    </xdr:from>
    <xdr:ext cx="534377" cy="259045"/>
    <xdr:sp macro="" textlink="">
      <xdr:nvSpPr>
        <xdr:cNvPr id="410" name="テキスト ボックス 409"/>
        <xdr:cNvSpPr txBox="1"/>
      </xdr:nvSpPr>
      <xdr:spPr>
        <a:xfrm>
          <a:off x="8483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155062</xdr:rowOff>
    </xdr:from>
    <xdr:to>
      <xdr:col>11</xdr:col>
      <xdr:colOff>307975</xdr:colOff>
      <xdr:row>77</xdr:row>
      <xdr:rowOff>18176</xdr:rowOff>
    </xdr:to>
    <xdr:cxnSp macro="">
      <xdr:nvCxnSpPr>
        <xdr:cNvPr id="411" name="直線コネクタ 410"/>
        <xdr:cNvCxnSpPr/>
      </xdr:nvCxnSpPr>
      <xdr:spPr>
        <a:xfrm>
          <a:off x="6972300" y="13185262"/>
          <a:ext cx="889000"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133728</xdr:rowOff>
    </xdr:from>
    <xdr:to>
      <xdr:col>11</xdr:col>
      <xdr:colOff>358775</xdr:colOff>
      <xdr:row>77</xdr:row>
      <xdr:rowOff>63878</xdr:rowOff>
    </xdr:to>
    <xdr:sp macro="" textlink="">
      <xdr:nvSpPr>
        <xdr:cNvPr id="412" name="フローチャート : 判断 411"/>
        <xdr:cNvSpPr/>
      </xdr:nvSpPr>
      <xdr:spPr>
        <a:xfrm>
          <a:off x="7810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80405</xdr:rowOff>
    </xdr:from>
    <xdr:ext cx="534377" cy="259045"/>
    <xdr:sp macro="" textlink="">
      <xdr:nvSpPr>
        <xdr:cNvPr id="413" name="テキスト ボックス 412"/>
        <xdr:cNvSpPr txBox="1"/>
      </xdr:nvSpPr>
      <xdr:spPr>
        <a:xfrm>
          <a:off x="7594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112720</xdr:rowOff>
    </xdr:from>
    <xdr:to>
      <xdr:col>10</xdr:col>
      <xdr:colOff>155575</xdr:colOff>
      <xdr:row>77</xdr:row>
      <xdr:rowOff>42870</xdr:rowOff>
    </xdr:to>
    <xdr:sp macro="" textlink="">
      <xdr:nvSpPr>
        <xdr:cNvPr id="414" name="フローチャート : 判断 413"/>
        <xdr:cNvSpPr/>
      </xdr:nvSpPr>
      <xdr:spPr>
        <a:xfrm>
          <a:off x="6921500" y="131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33997</xdr:rowOff>
    </xdr:from>
    <xdr:ext cx="534377" cy="259045"/>
    <xdr:sp macro="" textlink="">
      <xdr:nvSpPr>
        <xdr:cNvPr id="415" name="テキスト ボックス 414"/>
        <xdr:cNvSpPr txBox="1"/>
      </xdr:nvSpPr>
      <xdr:spPr>
        <a:xfrm>
          <a:off x="6705111" y="1323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13,958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69628</xdr:rowOff>
    </xdr:from>
    <xdr:to>
      <xdr:col>15</xdr:col>
      <xdr:colOff>231775</xdr:colOff>
      <xdr:row>77</xdr:row>
      <xdr:rowOff>171228</xdr:rowOff>
    </xdr:to>
    <xdr:sp macro="" textlink="">
      <xdr:nvSpPr>
        <xdr:cNvPr id="421" name="円/楕円 420"/>
        <xdr:cNvSpPr/>
      </xdr:nvSpPr>
      <xdr:spPr>
        <a:xfrm>
          <a:off x="10426700" y="132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48055</xdr:rowOff>
    </xdr:from>
    <xdr:ext cx="469744" cy="259045"/>
    <xdr:sp macro="" textlink="">
      <xdr:nvSpPr>
        <xdr:cNvPr id="422" name="商工費該当値テキスト"/>
        <xdr:cNvSpPr txBox="1"/>
      </xdr:nvSpPr>
      <xdr:spPr>
        <a:xfrm>
          <a:off x="10528300" y="1324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76784</xdr:rowOff>
    </xdr:from>
    <xdr:to>
      <xdr:col>14</xdr:col>
      <xdr:colOff>79375</xdr:colOff>
      <xdr:row>78</xdr:row>
      <xdr:rowOff>6934</xdr:rowOff>
    </xdr:to>
    <xdr:sp macro="" textlink="">
      <xdr:nvSpPr>
        <xdr:cNvPr id="423" name="円/楕円 422"/>
        <xdr:cNvSpPr/>
      </xdr:nvSpPr>
      <xdr:spPr>
        <a:xfrm>
          <a:off x="9588500" y="1327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169511</xdr:rowOff>
    </xdr:from>
    <xdr:ext cx="469744" cy="259045"/>
    <xdr:sp macro="" textlink="">
      <xdr:nvSpPr>
        <xdr:cNvPr id="424" name="テキスト ボックス 423"/>
        <xdr:cNvSpPr txBox="1"/>
      </xdr:nvSpPr>
      <xdr:spPr>
        <a:xfrm>
          <a:off x="9404427" y="1337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13554</xdr:rowOff>
    </xdr:from>
    <xdr:to>
      <xdr:col>12</xdr:col>
      <xdr:colOff>561975</xdr:colOff>
      <xdr:row>77</xdr:row>
      <xdr:rowOff>115154</xdr:rowOff>
    </xdr:to>
    <xdr:sp macro="" textlink="">
      <xdr:nvSpPr>
        <xdr:cNvPr id="425" name="円/楕円 424"/>
        <xdr:cNvSpPr/>
      </xdr:nvSpPr>
      <xdr:spPr>
        <a:xfrm>
          <a:off x="8699500" y="1321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106281</xdr:rowOff>
    </xdr:from>
    <xdr:ext cx="534377" cy="259045"/>
    <xdr:sp macro="" textlink="">
      <xdr:nvSpPr>
        <xdr:cNvPr id="426" name="テキスト ボックス 425"/>
        <xdr:cNvSpPr txBox="1"/>
      </xdr:nvSpPr>
      <xdr:spPr>
        <a:xfrm>
          <a:off x="8483111" y="1330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138826</xdr:rowOff>
    </xdr:from>
    <xdr:to>
      <xdr:col>11</xdr:col>
      <xdr:colOff>358775</xdr:colOff>
      <xdr:row>77</xdr:row>
      <xdr:rowOff>68976</xdr:rowOff>
    </xdr:to>
    <xdr:sp macro="" textlink="">
      <xdr:nvSpPr>
        <xdr:cNvPr id="427" name="円/楕円 426"/>
        <xdr:cNvSpPr/>
      </xdr:nvSpPr>
      <xdr:spPr>
        <a:xfrm>
          <a:off x="7810500" y="1316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60103</xdr:rowOff>
    </xdr:from>
    <xdr:ext cx="534377" cy="259045"/>
    <xdr:sp macro="" textlink="">
      <xdr:nvSpPr>
        <xdr:cNvPr id="428" name="テキスト ボックス 427"/>
        <xdr:cNvSpPr txBox="1"/>
      </xdr:nvSpPr>
      <xdr:spPr>
        <a:xfrm>
          <a:off x="7594111" y="1326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12,816</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104262</xdr:rowOff>
    </xdr:from>
    <xdr:to>
      <xdr:col>10</xdr:col>
      <xdr:colOff>155575</xdr:colOff>
      <xdr:row>77</xdr:row>
      <xdr:rowOff>34412</xdr:rowOff>
    </xdr:to>
    <xdr:sp macro="" textlink="">
      <xdr:nvSpPr>
        <xdr:cNvPr id="429" name="円/楕円 428"/>
        <xdr:cNvSpPr/>
      </xdr:nvSpPr>
      <xdr:spPr>
        <a:xfrm>
          <a:off x="6921500" y="1313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50939</xdr:rowOff>
    </xdr:from>
    <xdr:ext cx="534377" cy="259045"/>
    <xdr:sp macro="" textlink="">
      <xdr:nvSpPr>
        <xdr:cNvPr id="430" name="テキスト ボックス 429"/>
        <xdr:cNvSpPr txBox="1"/>
      </xdr:nvSpPr>
      <xdr:spPr>
        <a:xfrm>
          <a:off x="6705111" y="1290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3" name="テキスト ボックス 44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52015</xdr:rowOff>
    </xdr:from>
    <xdr:to>
      <xdr:col>15</xdr:col>
      <xdr:colOff>180340</xdr:colOff>
      <xdr:row>99</xdr:row>
      <xdr:rowOff>58057</xdr:rowOff>
    </xdr:to>
    <xdr:cxnSp macro="">
      <xdr:nvCxnSpPr>
        <xdr:cNvPr id="457" name="直線コネクタ 456"/>
        <xdr:cNvCxnSpPr/>
      </xdr:nvCxnSpPr>
      <xdr:spPr>
        <a:xfrm flipV="1">
          <a:off x="10475595" y="15653965"/>
          <a:ext cx="1270" cy="1377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61884</xdr:rowOff>
    </xdr:from>
    <xdr:ext cx="534377" cy="259045"/>
    <xdr:sp macro="" textlink="">
      <xdr:nvSpPr>
        <xdr:cNvPr id="458" name="土木費最小値テキスト"/>
        <xdr:cNvSpPr txBox="1"/>
      </xdr:nvSpPr>
      <xdr:spPr>
        <a:xfrm>
          <a:off x="10528300" y="170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22,500</a:t>
          </a:r>
          <a:endParaRPr kumimoji="1" lang="ja-JP" altLang="en-US" sz="1000" b="1">
            <a:latin typeface="ＭＳ Ｐゴシック"/>
          </a:endParaRPr>
        </a:p>
      </xdr:txBody>
    </xdr:sp>
    <xdr:clientData/>
  </xdr:oneCellAnchor>
  <xdr:twoCellAnchor>
    <xdr:from>
      <xdr:col>15</xdr:col>
      <xdr:colOff>92075</xdr:colOff>
      <xdr:row>99</xdr:row>
      <xdr:rowOff>58057</xdr:rowOff>
    </xdr:from>
    <xdr:to>
      <xdr:col>15</xdr:col>
      <xdr:colOff>269875</xdr:colOff>
      <xdr:row>99</xdr:row>
      <xdr:rowOff>58057</xdr:rowOff>
    </xdr:to>
    <xdr:cxnSp macro="">
      <xdr:nvCxnSpPr>
        <xdr:cNvPr id="459" name="直線コネクタ 458"/>
        <xdr:cNvCxnSpPr/>
      </xdr:nvCxnSpPr>
      <xdr:spPr>
        <a:xfrm>
          <a:off x="10388600" y="17031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170142</xdr:rowOff>
    </xdr:from>
    <xdr:ext cx="599010" cy="259045"/>
    <xdr:sp macro="" textlink="">
      <xdr:nvSpPr>
        <xdr:cNvPr id="460" name="土木費最大値テキスト"/>
        <xdr:cNvSpPr txBox="1"/>
      </xdr:nvSpPr>
      <xdr:spPr>
        <a:xfrm>
          <a:off x="10528300" y="1542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106,870</a:t>
          </a:r>
          <a:endParaRPr kumimoji="1" lang="ja-JP" altLang="en-US" sz="1000" b="1">
            <a:latin typeface="ＭＳ Ｐゴシック"/>
          </a:endParaRPr>
        </a:p>
      </xdr:txBody>
    </xdr:sp>
    <xdr:clientData/>
  </xdr:oneCellAnchor>
  <xdr:twoCellAnchor>
    <xdr:from>
      <xdr:col>15</xdr:col>
      <xdr:colOff>92075</xdr:colOff>
      <xdr:row>91</xdr:row>
      <xdr:rowOff>52015</xdr:rowOff>
    </xdr:from>
    <xdr:to>
      <xdr:col>15</xdr:col>
      <xdr:colOff>269875</xdr:colOff>
      <xdr:row>91</xdr:row>
      <xdr:rowOff>52015</xdr:rowOff>
    </xdr:to>
    <xdr:cxnSp macro="">
      <xdr:nvCxnSpPr>
        <xdr:cNvPr id="461" name="直線コネクタ 460"/>
        <xdr:cNvCxnSpPr/>
      </xdr:nvCxnSpPr>
      <xdr:spPr>
        <a:xfrm>
          <a:off x="10388600" y="1565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98177</xdr:rowOff>
    </xdr:from>
    <xdr:to>
      <xdr:col>15</xdr:col>
      <xdr:colOff>180975</xdr:colOff>
      <xdr:row>97</xdr:row>
      <xdr:rowOff>105933</xdr:rowOff>
    </xdr:to>
    <xdr:cxnSp macro="">
      <xdr:nvCxnSpPr>
        <xdr:cNvPr id="462" name="直線コネクタ 461"/>
        <xdr:cNvCxnSpPr/>
      </xdr:nvCxnSpPr>
      <xdr:spPr>
        <a:xfrm>
          <a:off x="9639300" y="16728827"/>
          <a:ext cx="838200" cy="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41009</xdr:rowOff>
    </xdr:from>
    <xdr:ext cx="534377" cy="259045"/>
    <xdr:sp macro="" textlink="">
      <xdr:nvSpPr>
        <xdr:cNvPr id="463" name="土木費平均値テキスト"/>
        <xdr:cNvSpPr txBox="1"/>
      </xdr:nvSpPr>
      <xdr:spPr>
        <a:xfrm>
          <a:off x="10528300" y="16500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18132</xdr:rowOff>
    </xdr:from>
    <xdr:to>
      <xdr:col>15</xdr:col>
      <xdr:colOff>231775</xdr:colOff>
      <xdr:row>97</xdr:row>
      <xdr:rowOff>119732</xdr:rowOff>
    </xdr:to>
    <xdr:sp macro="" textlink="">
      <xdr:nvSpPr>
        <xdr:cNvPr id="464" name="フローチャート : 判断 463"/>
        <xdr:cNvSpPr/>
      </xdr:nvSpPr>
      <xdr:spPr>
        <a:xfrm>
          <a:off x="10426700" y="1664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98177</xdr:rowOff>
    </xdr:from>
    <xdr:to>
      <xdr:col>14</xdr:col>
      <xdr:colOff>28575</xdr:colOff>
      <xdr:row>97</xdr:row>
      <xdr:rowOff>158804</xdr:rowOff>
    </xdr:to>
    <xdr:cxnSp macro="">
      <xdr:nvCxnSpPr>
        <xdr:cNvPr id="465" name="直線コネクタ 464"/>
        <xdr:cNvCxnSpPr/>
      </xdr:nvCxnSpPr>
      <xdr:spPr>
        <a:xfrm flipV="1">
          <a:off x="8750300" y="16728827"/>
          <a:ext cx="889000" cy="6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135322</xdr:rowOff>
    </xdr:from>
    <xdr:to>
      <xdr:col>14</xdr:col>
      <xdr:colOff>79375</xdr:colOff>
      <xdr:row>97</xdr:row>
      <xdr:rowOff>65472</xdr:rowOff>
    </xdr:to>
    <xdr:sp macro="" textlink="">
      <xdr:nvSpPr>
        <xdr:cNvPr id="466" name="フローチャート : 判断 465"/>
        <xdr:cNvSpPr/>
      </xdr:nvSpPr>
      <xdr:spPr>
        <a:xfrm>
          <a:off x="9588500" y="165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81999</xdr:rowOff>
    </xdr:from>
    <xdr:ext cx="534377" cy="259045"/>
    <xdr:sp macro="" textlink="">
      <xdr:nvSpPr>
        <xdr:cNvPr id="467" name="テキスト ボックス 466"/>
        <xdr:cNvSpPr txBox="1"/>
      </xdr:nvSpPr>
      <xdr:spPr>
        <a:xfrm>
          <a:off x="9372111" y="1636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91858</xdr:rowOff>
    </xdr:from>
    <xdr:to>
      <xdr:col>12</xdr:col>
      <xdr:colOff>511175</xdr:colOff>
      <xdr:row>97</xdr:row>
      <xdr:rowOff>158804</xdr:rowOff>
    </xdr:to>
    <xdr:cxnSp macro="">
      <xdr:nvCxnSpPr>
        <xdr:cNvPr id="468" name="直線コネクタ 467"/>
        <xdr:cNvCxnSpPr/>
      </xdr:nvCxnSpPr>
      <xdr:spPr>
        <a:xfrm>
          <a:off x="7861300" y="16722508"/>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133510</xdr:rowOff>
    </xdr:from>
    <xdr:to>
      <xdr:col>12</xdr:col>
      <xdr:colOff>561975</xdr:colOff>
      <xdr:row>97</xdr:row>
      <xdr:rowOff>63660</xdr:rowOff>
    </xdr:to>
    <xdr:sp macro="" textlink="">
      <xdr:nvSpPr>
        <xdr:cNvPr id="469" name="フローチャート : 判断 468"/>
        <xdr:cNvSpPr/>
      </xdr:nvSpPr>
      <xdr:spPr>
        <a:xfrm>
          <a:off x="8699500" y="1659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80187</xdr:rowOff>
    </xdr:from>
    <xdr:ext cx="534377" cy="259045"/>
    <xdr:sp macro="" textlink="">
      <xdr:nvSpPr>
        <xdr:cNvPr id="470" name="テキスト ボックス 469"/>
        <xdr:cNvSpPr txBox="1"/>
      </xdr:nvSpPr>
      <xdr:spPr>
        <a:xfrm>
          <a:off x="8483111" y="1636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91858</xdr:rowOff>
    </xdr:from>
    <xdr:to>
      <xdr:col>11</xdr:col>
      <xdr:colOff>307975</xdr:colOff>
      <xdr:row>97</xdr:row>
      <xdr:rowOff>108708</xdr:rowOff>
    </xdr:to>
    <xdr:cxnSp macro="">
      <xdr:nvCxnSpPr>
        <xdr:cNvPr id="471" name="直線コネクタ 470"/>
        <xdr:cNvCxnSpPr/>
      </xdr:nvCxnSpPr>
      <xdr:spPr>
        <a:xfrm flipV="1">
          <a:off x="6972300" y="16722508"/>
          <a:ext cx="889000" cy="1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8972</xdr:rowOff>
    </xdr:from>
    <xdr:to>
      <xdr:col>11</xdr:col>
      <xdr:colOff>358775</xdr:colOff>
      <xdr:row>97</xdr:row>
      <xdr:rowOff>110572</xdr:rowOff>
    </xdr:to>
    <xdr:sp macro="" textlink="">
      <xdr:nvSpPr>
        <xdr:cNvPr id="472" name="フローチャート : 判断 471"/>
        <xdr:cNvSpPr/>
      </xdr:nvSpPr>
      <xdr:spPr>
        <a:xfrm>
          <a:off x="7810500" y="1663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127099</xdr:rowOff>
    </xdr:from>
    <xdr:ext cx="534377" cy="259045"/>
    <xdr:sp macro="" textlink="">
      <xdr:nvSpPr>
        <xdr:cNvPr id="473" name="テキスト ボックス 472"/>
        <xdr:cNvSpPr txBox="1"/>
      </xdr:nvSpPr>
      <xdr:spPr>
        <a:xfrm>
          <a:off x="7594111" y="1641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144008</xdr:rowOff>
    </xdr:from>
    <xdr:to>
      <xdr:col>10</xdr:col>
      <xdr:colOff>155575</xdr:colOff>
      <xdr:row>97</xdr:row>
      <xdr:rowOff>74158</xdr:rowOff>
    </xdr:to>
    <xdr:sp macro="" textlink="">
      <xdr:nvSpPr>
        <xdr:cNvPr id="474" name="フローチャート : 判断 473"/>
        <xdr:cNvSpPr/>
      </xdr:nvSpPr>
      <xdr:spPr>
        <a:xfrm>
          <a:off x="6921500" y="1660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90685</xdr:rowOff>
    </xdr:from>
    <xdr:ext cx="534377" cy="259045"/>
    <xdr:sp macro="" textlink="">
      <xdr:nvSpPr>
        <xdr:cNvPr id="475" name="テキスト ボックス 474"/>
        <xdr:cNvSpPr txBox="1"/>
      </xdr:nvSpPr>
      <xdr:spPr>
        <a:xfrm>
          <a:off x="6705111" y="1637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45,625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55133</xdr:rowOff>
    </xdr:from>
    <xdr:to>
      <xdr:col>15</xdr:col>
      <xdr:colOff>231775</xdr:colOff>
      <xdr:row>97</xdr:row>
      <xdr:rowOff>156733</xdr:rowOff>
    </xdr:to>
    <xdr:sp macro="" textlink="">
      <xdr:nvSpPr>
        <xdr:cNvPr id="481" name="円/楕円 480"/>
        <xdr:cNvSpPr/>
      </xdr:nvSpPr>
      <xdr:spPr>
        <a:xfrm>
          <a:off x="10426700" y="1668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33560</xdr:rowOff>
    </xdr:from>
    <xdr:ext cx="534377" cy="259045"/>
    <xdr:sp macro="" textlink="">
      <xdr:nvSpPr>
        <xdr:cNvPr id="482" name="土木費該当値テキスト"/>
        <xdr:cNvSpPr txBox="1"/>
      </xdr:nvSpPr>
      <xdr:spPr>
        <a:xfrm>
          <a:off x="10528300" y="1666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40,568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47377</xdr:rowOff>
    </xdr:from>
    <xdr:to>
      <xdr:col>14</xdr:col>
      <xdr:colOff>79375</xdr:colOff>
      <xdr:row>97</xdr:row>
      <xdr:rowOff>148977</xdr:rowOff>
    </xdr:to>
    <xdr:sp macro="" textlink="">
      <xdr:nvSpPr>
        <xdr:cNvPr id="483" name="円/楕円 482"/>
        <xdr:cNvSpPr/>
      </xdr:nvSpPr>
      <xdr:spPr>
        <a:xfrm>
          <a:off x="9588500" y="1667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140104</xdr:rowOff>
    </xdr:from>
    <xdr:ext cx="534377" cy="259045"/>
    <xdr:sp macro="" textlink="">
      <xdr:nvSpPr>
        <xdr:cNvPr id="484" name="テキスト ボックス 483"/>
        <xdr:cNvSpPr txBox="1"/>
      </xdr:nvSpPr>
      <xdr:spPr>
        <a:xfrm>
          <a:off x="9372111" y="1677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41,043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108004</xdr:rowOff>
    </xdr:from>
    <xdr:to>
      <xdr:col>12</xdr:col>
      <xdr:colOff>561975</xdr:colOff>
      <xdr:row>98</xdr:row>
      <xdr:rowOff>38154</xdr:rowOff>
    </xdr:to>
    <xdr:sp macro="" textlink="">
      <xdr:nvSpPr>
        <xdr:cNvPr id="485" name="円/楕円 484"/>
        <xdr:cNvSpPr/>
      </xdr:nvSpPr>
      <xdr:spPr>
        <a:xfrm>
          <a:off x="8699500" y="1673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29281</xdr:rowOff>
    </xdr:from>
    <xdr:ext cx="534377" cy="259045"/>
    <xdr:sp macro="" textlink="">
      <xdr:nvSpPr>
        <xdr:cNvPr id="486" name="テキスト ボックス 485"/>
        <xdr:cNvSpPr txBox="1"/>
      </xdr:nvSpPr>
      <xdr:spPr>
        <a:xfrm>
          <a:off x="8483111" y="1683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37,330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41058</xdr:rowOff>
    </xdr:from>
    <xdr:to>
      <xdr:col>11</xdr:col>
      <xdr:colOff>358775</xdr:colOff>
      <xdr:row>97</xdr:row>
      <xdr:rowOff>142658</xdr:rowOff>
    </xdr:to>
    <xdr:sp macro="" textlink="">
      <xdr:nvSpPr>
        <xdr:cNvPr id="487" name="円/楕円 486"/>
        <xdr:cNvSpPr/>
      </xdr:nvSpPr>
      <xdr:spPr>
        <a:xfrm>
          <a:off x="7810500" y="166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133785</xdr:rowOff>
    </xdr:from>
    <xdr:ext cx="534377" cy="259045"/>
    <xdr:sp macro="" textlink="">
      <xdr:nvSpPr>
        <xdr:cNvPr id="488" name="テキスト ボックス 487"/>
        <xdr:cNvSpPr txBox="1"/>
      </xdr:nvSpPr>
      <xdr:spPr>
        <a:xfrm>
          <a:off x="7594111" y="1676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41,430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57908</xdr:rowOff>
    </xdr:from>
    <xdr:to>
      <xdr:col>10</xdr:col>
      <xdr:colOff>155575</xdr:colOff>
      <xdr:row>97</xdr:row>
      <xdr:rowOff>159508</xdr:rowOff>
    </xdr:to>
    <xdr:sp macro="" textlink="">
      <xdr:nvSpPr>
        <xdr:cNvPr id="489" name="円/楕円 488"/>
        <xdr:cNvSpPr/>
      </xdr:nvSpPr>
      <xdr:spPr>
        <a:xfrm>
          <a:off x="6921500" y="1668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150635</xdr:rowOff>
    </xdr:from>
    <xdr:ext cx="534377" cy="259045"/>
    <xdr:sp macro="" textlink="">
      <xdr:nvSpPr>
        <xdr:cNvPr id="490" name="テキスト ボックス 489"/>
        <xdr:cNvSpPr txBox="1"/>
      </xdr:nvSpPr>
      <xdr:spPr>
        <a:xfrm>
          <a:off x="6705111" y="1678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127889</xdr:rowOff>
    </xdr:from>
    <xdr:to>
      <xdr:col>23</xdr:col>
      <xdr:colOff>516889</xdr:colOff>
      <xdr:row>37</xdr:row>
      <xdr:rowOff>125298</xdr:rowOff>
    </xdr:to>
    <xdr:cxnSp macro="">
      <xdr:nvCxnSpPr>
        <xdr:cNvPr id="515" name="直線コネクタ 514"/>
        <xdr:cNvCxnSpPr/>
      </xdr:nvCxnSpPr>
      <xdr:spPr>
        <a:xfrm flipV="1">
          <a:off x="16317595" y="5271389"/>
          <a:ext cx="1269" cy="1197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129126</xdr:rowOff>
    </xdr:from>
    <xdr:ext cx="469744" cy="259045"/>
    <xdr:sp macro="" textlink="">
      <xdr:nvSpPr>
        <xdr:cNvPr id="516" name="消防費最小値テキスト"/>
        <xdr:cNvSpPr txBox="1"/>
      </xdr:nvSpPr>
      <xdr:spPr>
        <a:xfrm>
          <a:off x="16370300" y="64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8,439</a:t>
          </a:r>
          <a:endParaRPr kumimoji="1" lang="ja-JP" altLang="en-US" sz="1000" b="1">
            <a:latin typeface="ＭＳ Ｐゴシック"/>
          </a:endParaRPr>
        </a:p>
      </xdr:txBody>
    </xdr:sp>
    <xdr:clientData/>
  </xdr:oneCellAnchor>
  <xdr:twoCellAnchor>
    <xdr:from>
      <xdr:col>23</xdr:col>
      <xdr:colOff>428625</xdr:colOff>
      <xdr:row>37</xdr:row>
      <xdr:rowOff>125298</xdr:rowOff>
    </xdr:from>
    <xdr:to>
      <xdr:col>23</xdr:col>
      <xdr:colOff>606425</xdr:colOff>
      <xdr:row>37</xdr:row>
      <xdr:rowOff>125298</xdr:rowOff>
    </xdr:to>
    <xdr:cxnSp macro="">
      <xdr:nvCxnSpPr>
        <xdr:cNvPr id="517" name="直線コネクタ 516"/>
        <xdr:cNvCxnSpPr/>
      </xdr:nvCxnSpPr>
      <xdr:spPr>
        <a:xfrm>
          <a:off x="16230600" y="646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74566</xdr:rowOff>
    </xdr:from>
    <xdr:ext cx="534377" cy="259045"/>
    <xdr:sp macro="" textlink="">
      <xdr:nvSpPr>
        <xdr:cNvPr id="518" name="消防費最大値テキスト"/>
        <xdr:cNvSpPr txBox="1"/>
      </xdr:nvSpPr>
      <xdr:spPr>
        <a:xfrm>
          <a:off x="16370300" y="504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24,155</a:t>
          </a:r>
          <a:endParaRPr kumimoji="1" lang="ja-JP" altLang="en-US" sz="1000" b="1">
            <a:latin typeface="ＭＳ Ｐゴシック"/>
          </a:endParaRPr>
        </a:p>
      </xdr:txBody>
    </xdr:sp>
    <xdr:clientData/>
  </xdr:oneCellAnchor>
  <xdr:twoCellAnchor>
    <xdr:from>
      <xdr:col>23</xdr:col>
      <xdr:colOff>428625</xdr:colOff>
      <xdr:row>30</xdr:row>
      <xdr:rowOff>127889</xdr:rowOff>
    </xdr:from>
    <xdr:to>
      <xdr:col>23</xdr:col>
      <xdr:colOff>606425</xdr:colOff>
      <xdr:row>30</xdr:row>
      <xdr:rowOff>127889</xdr:rowOff>
    </xdr:to>
    <xdr:cxnSp macro="">
      <xdr:nvCxnSpPr>
        <xdr:cNvPr id="519" name="直線コネクタ 518"/>
        <xdr:cNvCxnSpPr/>
      </xdr:nvCxnSpPr>
      <xdr:spPr>
        <a:xfrm>
          <a:off x="16230600" y="527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104724</xdr:rowOff>
    </xdr:from>
    <xdr:to>
      <xdr:col>23</xdr:col>
      <xdr:colOff>517525</xdr:colOff>
      <xdr:row>35</xdr:row>
      <xdr:rowOff>121945</xdr:rowOff>
    </xdr:to>
    <xdr:cxnSp macro="">
      <xdr:nvCxnSpPr>
        <xdr:cNvPr id="520" name="直線コネクタ 519"/>
        <xdr:cNvCxnSpPr/>
      </xdr:nvCxnSpPr>
      <xdr:spPr>
        <a:xfrm>
          <a:off x="15481300" y="5934024"/>
          <a:ext cx="838200" cy="18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127449</xdr:rowOff>
    </xdr:from>
    <xdr:ext cx="534377" cy="259045"/>
    <xdr:sp macro="" textlink="">
      <xdr:nvSpPr>
        <xdr:cNvPr id="521" name="消防費平均値テキスト"/>
        <xdr:cNvSpPr txBox="1"/>
      </xdr:nvSpPr>
      <xdr:spPr>
        <a:xfrm>
          <a:off x="16370300" y="6128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149022</xdr:rowOff>
    </xdr:from>
    <xdr:to>
      <xdr:col>23</xdr:col>
      <xdr:colOff>568325</xdr:colOff>
      <xdr:row>36</xdr:row>
      <xdr:rowOff>79172</xdr:rowOff>
    </xdr:to>
    <xdr:sp macro="" textlink="">
      <xdr:nvSpPr>
        <xdr:cNvPr id="522" name="フローチャート : 判断 521"/>
        <xdr:cNvSpPr/>
      </xdr:nvSpPr>
      <xdr:spPr>
        <a:xfrm>
          <a:off x="16268700" y="61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104724</xdr:rowOff>
    </xdr:from>
    <xdr:to>
      <xdr:col>22</xdr:col>
      <xdr:colOff>365125</xdr:colOff>
      <xdr:row>35</xdr:row>
      <xdr:rowOff>52222</xdr:rowOff>
    </xdr:to>
    <xdr:cxnSp macro="">
      <xdr:nvCxnSpPr>
        <xdr:cNvPr id="523" name="直線コネクタ 522"/>
        <xdr:cNvCxnSpPr/>
      </xdr:nvCxnSpPr>
      <xdr:spPr>
        <a:xfrm flipV="1">
          <a:off x="14592300" y="5934024"/>
          <a:ext cx="889000" cy="11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136449</xdr:rowOff>
    </xdr:from>
    <xdr:to>
      <xdr:col>22</xdr:col>
      <xdr:colOff>415925</xdr:colOff>
      <xdr:row>36</xdr:row>
      <xdr:rowOff>66599</xdr:rowOff>
    </xdr:to>
    <xdr:sp macro="" textlink="">
      <xdr:nvSpPr>
        <xdr:cNvPr id="524" name="フローチャート : 判断 523"/>
        <xdr:cNvSpPr/>
      </xdr:nvSpPr>
      <xdr:spPr>
        <a:xfrm>
          <a:off x="15430500" y="61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57726</xdr:rowOff>
    </xdr:from>
    <xdr:ext cx="534377" cy="259045"/>
    <xdr:sp macro="" textlink="">
      <xdr:nvSpPr>
        <xdr:cNvPr id="525" name="テキスト ボックス 524"/>
        <xdr:cNvSpPr txBox="1"/>
      </xdr:nvSpPr>
      <xdr:spPr>
        <a:xfrm>
          <a:off x="15214111" y="62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52222</xdr:rowOff>
    </xdr:from>
    <xdr:to>
      <xdr:col>21</xdr:col>
      <xdr:colOff>161925</xdr:colOff>
      <xdr:row>35</xdr:row>
      <xdr:rowOff>141986</xdr:rowOff>
    </xdr:to>
    <xdr:cxnSp macro="">
      <xdr:nvCxnSpPr>
        <xdr:cNvPr id="526" name="直線コネクタ 525"/>
        <xdr:cNvCxnSpPr/>
      </xdr:nvCxnSpPr>
      <xdr:spPr>
        <a:xfrm flipV="1">
          <a:off x="13703300" y="6052972"/>
          <a:ext cx="889000" cy="8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11328</xdr:rowOff>
    </xdr:from>
    <xdr:to>
      <xdr:col>21</xdr:col>
      <xdr:colOff>212725</xdr:colOff>
      <xdr:row>36</xdr:row>
      <xdr:rowOff>112928</xdr:rowOff>
    </xdr:to>
    <xdr:sp macro="" textlink="">
      <xdr:nvSpPr>
        <xdr:cNvPr id="527" name="フローチャート : 判断 526"/>
        <xdr:cNvSpPr/>
      </xdr:nvSpPr>
      <xdr:spPr>
        <a:xfrm>
          <a:off x="14541500" y="61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104055</xdr:rowOff>
    </xdr:from>
    <xdr:ext cx="534377" cy="259045"/>
    <xdr:sp macro="" textlink="">
      <xdr:nvSpPr>
        <xdr:cNvPr id="528" name="テキスト ボックス 527"/>
        <xdr:cNvSpPr txBox="1"/>
      </xdr:nvSpPr>
      <xdr:spPr>
        <a:xfrm>
          <a:off x="14325111" y="627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141986</xdr:rowOff>
    </xdr:from>
    <xdr:to>
      <xdr:col>19</xdr:col>
      <xdr:colOff>644525</xdr:colOff>
      <xdr:row>35</xdr:row>
      <xdr:rowOff>166294</xdr:rowOff>
    </xdr:to>
    <xdr:cxnSp macro="">
      <xdr:nvCxnSpPr>
        <xdr:cNvPr id="529" name="直線コネクタ 528"/>
        <xdr:cNvCxnSpPr/>
      </xdr:nvCxnSpPr>
      <xdr:spPr>
        <a:xfrm flipV="1">
          <a:off x="12814300" y="6142736"/>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164490</xdr:rowOff>
    </xdr:from>
    <xdr:to>
      <xdr:col>20</xdr:col>
      <xdr:colOff>9525</xdr:colOff>
      <xdr:row>36</xdr:row>
      <xdr:rowOff>94640</xdr:rowOff>
    </xdr:to>
    <xdr:sp macro="" textlink="">
      <xdr:nvSpPr>
        <xdr:cNvPr id="530" name="フローチャート : 判断 529"/>
        <xdr:cNvSpPr/>
      </xdr:nvSpPr>
      <xdr:spPr>
        <a:xfrm>
          <a:off x="13652500" y="61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85767</xdr:rowOff>
    </xdr:from>
    <xdr:ext cx="534377" cy="259045"/>
    <xdr:sp macro="" textlink="">
      <xdr:nvSpPr>
        <xdr:cNvPr id="531" name="テキスト ボックス 530"/>
        <xdr:cNvSpPr txBox="1"/>
      </xdr:nvSpPr>
      <xdr:spPr>
        <a:xfrm>
          <a:off x="13436111" y="625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33731</xdr:rowOff>
    </xdr:from>
    <xdr:to>
      <xdr:col>18</xdr:col>
      <xdr:colOff>492125</xdr:colOff>
      <xdr:row>36</xdr:row>
      <xdr:rowOff>135331</xdr:rowOff>
    </xdr:to>
    <xdr:sp macro="" textlink="">
      <xdr:nvSpPr>
        <xdr:cNvPr id="532" name="フローチャート : 判断 531"/>
        <xdr:cNvSpPr/>
      </xdr:nvSpPr>
      <xdr:spPr>
        <a:xfrm>
          <a:off x="12763500" y="620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126458</xdr:rowOff>
    </xdr:from>
    <xdr:ext cx="534377" cy="259045"/>
    <xdr:sp macro="" textlink="">
      <xdr:nvSpPr>
        <xdr:cNvPr id="533" name="テキスト ボックス 532"/>
        <xdr:cNvSpPr txBox="1"/>
      </xdr:nvSpPr>
      <xdr:spPr>
        <a:xfrm>
          <a:off x="12547111" y="629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71145</xdr:rowOff>
    </xdr:from>
    <xdr:to>
      <xdr:col>23</xdr:col>
      <xdr:colOff>568325</xdr:colOff>
      <xdr:row>36</xdr:row>
      <xdr:rowOff>1295</xdr:rowOff>
    </xdr:to>
    <xdr:sp macro="" textlink="">
      <xdr:nvSpPr>
        <xdr:cNvPr id="539" name="円/楕円 538"/>
        <xdr:cNvSpPr/>
      </xdr:nvSpPr>
      <xdr:spPr>
        <a:xfrm>
          <a:off x="16268700" y="60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94022</xdr:rowOff>
    </xdr:from>
    <xdr:ext cx="534377" cy="259045"/>
    <xdr:sp macro="" textlink="">
      <xdr:nvSpPr>
        <xdr:cNvPr id="540" name="消防費該当値テキスト"/>
        <xdr:cNvSpPr txBox="1"/>
      </xdr:nvSpPr>
      <xdr:spPr>
        <a:xfrm>
          <a:off x="16370300" y="59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12,983</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53924</xdr:rowOff>
    </xdr:from>
    <xdr:to>
      <xdr:col>22</xdr:col>
      <xdr:colOff>415925</xdr:colOff>
      <xdr:row>34</xdr:row>
      <xdr:rowOff>155524</xdr:rowOff>
    </xdr:to>
    <xdr:sp macro="" textlink="">
      <xdr:nvSpPr>
        <xdr:cNvPr id="541" name="円/楕円 540"/>
        <xdr:cNvSpPr/>
      </xdr:nvSpPr>
      <xdr:spPr>
        <a:xfrm>
          <a:off x="15430500" y="58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601</xdr:rowOff>
    </xdr:from>
    <xdr:ext cx="534377" cy="259045"/>
    <xdr:sp macro="" textlink="">
      <xdr:nvSpPr>
        <xdr:cNvPr id="542" name="テキスト ボックス 541"/>
        <xdr:cNvSpPr txBox="1"/>
      </xdr:nvSpPr>
      <xdr:spPr>
        <a:xfrm>
          <a:off x="15214111" y="565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15,459</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1422</xdr:rowOff>
    </xdr:from>
    <xdr:to>
      <xdr:col>21</xdr:col>
      <xdr:colOff>212725</xdr:colOff>
      <xdr:row>35</xdr:row>
      <xdr:rowOff>103022</xdr:rowOff>
    </xdr:to>
    <xdr:sp macro="" textlink="">
      <xdr:nvSpPr>
        <xdr:cNvPr id="543" name="円/楕円 542"/>
        <xdr:cNvSpPr/>
      </xdr:nvSpPr>
      <xdr:spPr>
        <a:xfrm>
          <a:off x="14541500" y="600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119549</xdr:rowOff>
    </xdr:from>
    <xdr:ext cx="534377" cy="259045"/>
    <xdr:sp macro="" textlink="">
      <xdr:nvSpPr>
        <xdr:cNvPr id="544" name="テキスト ボックス 543"/>
        <xdr:cNvSpPr txBox="1"/>
      </xdr:nvSpPr>
      <xdr:spPr>
        <a:xfrm>
          <a:off x="14325111" y="577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13,898</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91186</xdr:rowOff>
    </xdr:from>
    <xdr:to>
      <xdr:col>20</xdr:col>
      <xdr:colOff>9525</xdr:colOff>
      <xdr:row>36</xdr:row>
      <xdr:rowOff>21336</xdr:rowOff>
    </xdr:to>
    <xdr:sp macro="" textlink="">
      <xdr:nvSpPr>
        <xdr:cNvPr id="545" name="円/楕円 544"/>
        <xdr:cNvSpPr/>
      </xdr:nvSpPr>
      <xdr:spPr>
        <a:xfrm>
          <a:off x="13652500" y="60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37863</xdr:rowOff>
    </xdr:from>
    <xdr:ext cx="534377" cy="259045"/>
    <xdr:sp macro="" textlink="">
      <xdr:nvSpPr>
        <xdr:cNvPr id="546" name="テキスト ボックス 545"/>
        <xdr:cNvSpPr txBox="1"/>
      </xdr:nvSpPr>
      <xdr:spPr>
        <a:xfrm>
          <a:off x="13436111" y="586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12,720</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115494</xdr:rowOff>
    </xdr:from>
    <xdr:to>
      <xdr:col>18</xdr:col>
      <xdr:colOff>492125</xdr:colOff>
      <xdr:row>36</xdr:row>
      <xdr:rowOff>45644</xdr:rowOff>
    </xdr:to>
    <xdr:sp macro="" textlink="">
      <xdr:nvSpPr>
        <xdr:cNvPr id="547" name="円/楕円 546"/>
        <xdr:cNvSpPr/>
      </xdr:nvSpPr>
      <xdr:spPr>
        <a:xfrm>
          <a:off x="12763500" y="61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62171</xdr:rowOff>
    </xdr:from>
    <xdr:ext cx="534377" cy="259045"/>
    <xdr:sp macro="" textlink="">
      <xdr:nvSpPr>
        <xdr:cNvPr id="548" name="テキスト ボックス 547"/>
        <xdr:cNvSpPr txBox="1"/>
      </xdr:nvSpPr>
      <xdr:spPr>
        <a:xfrm>
          <a:off x="12547111" y="5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142966</xdr:rowOff>
    </xdr:from>
    <xdr:to>
      <xdr:col>23</xdr:col>
      <xdr:colOff>516889</xdr:colOff>
      <xdr:row>58</xdr:row>
      <xdr:rowOff>102798</xdr:rowOff>
    </xdr:to>
    <xdr:cxnSp macro="">
      <xdr:nvCxnSpPr>
        <xdr:cNvPr id="575" name="直線コネクタ 574"/>
        <xdr:cNvCxnSpPr/>
      </xdr:nvCxnSpPr>
      <xdr:spPr>
        <a:xfrm flipV="1">
          <a:off x="16317595" y="8544016"/>
          <a:ext cx="1269" cy="150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106625</xdr:rowOff>
    </xdr:from>
    <xdr:ext cx="534377" cy="259045"/>
    <xdr:sp macro="" textlink="">
      <xdr:nvSpPr>
        <xdr:cNvPr id="576" name="教育費最小値テキスト"/>
        <xdr:cNvSpPr txBox="1"/>
      </xdr:nvSpPr>
      <xdr:spPr>
        <a:xfrm>
          <a:off x="16370300" y="1005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25,130</a:t>
          </a:r>
          <a:endParaRPr kumimoji="1" lang="ja-JP" altLang="en-US" sz="1000" b="1">
            <a:latin typeface="ＭＳ Ｐゴシック"/>
          </a:endParaRPr>
        </a:p>
      </xdr:txBody>
    </xdr:sp>
    <xdr:clientData/>
  </xdr:oneCellAnchor>
  <xdr:twoCellAnchor>
    <xdr:from>
      <xdr:col>23</xdr:col>
      <xdr:colOff>428625</xdr:colOff>
      <xdr:row>58</xdr:row>
      <xdr:rowOff>102798</xdr:rowOff>
    </xdr:from>
    <xdr:to>
      <xdr:col>23</xdr:col>
      <xdr:colOff>606425</xdr:colOff>
      <xdr:row>58</xdr:row>
      <xdr:rowOff>102798</xdr:rowOff>
    </xdr:to>
    <xdr:cxnSp macro="">
      <xdr:nvCxnSpPr>
        <xdr:cNvPr id="577" name="直線コネクタ 576"/>
        <xdr:cNvCxnSpPr/>
      </xdr:nvCxnSpPr>
      <xdr:spPr>
        <a:xfrm>
          <a:off x="16230600" y="100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89643</xdr:rowOff>
    </xdr:from>
    <xdr:ext cx="534377" cy="259045"/>
    <xdr:sp macro="" textlink="">
      <xdr:nvSpPr>
        <xdr:cNvPr id="578" name="教育費最大値テキスト"/>
        <xdr:cNvSpPr txBox="1"/>
      </xdr:nvSpPr>
      <xdr:spPr>
        <a:xfrm>
          <a:off x="16370300" y="831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71,150</a:t>
          </a:r>
          <a:endParaRPr kumimoji="1" lang="ja-JP" altLang="en-US" sz="1000" b="1">
            <a:latin typeface="ＭＳ Ｐゴシック"/>
          </a:endParaRPr>
        </a:p>
      </xdr:txBody>
    </xdr:sp>
    <xdr:clientData/>
  </xdr:oneCellAnchor>
  <xdr:twoCellAnchor>
    <xdr:from>
      <xdr:col>23</xdr:col>
      <xdr:colOff>428625</xdr:colOff>
      <xdr:row>49</xdr:row>
      <xdr:rowOff>142966</xdr:rowOff>
    </xdr:from>
    <xdr:to>
      <xdr:col>23</xdr:col>
      <xdr:colOff>606425</xdr:colOff>
      <xdr:row>49</xdr:row>
      <xdr:rowOff>142966</xdr:rowOff>
    </xdr:to>
    <xdr:cxnSp macro="">
      <xdr:nvCxnSpPr>
        <xdr:cNvPr id="579" name="直線コネクタ 578"/>
        <xdr:cNvCxnSpPr/>
      </xdr:nvCxnSpPr>
      <xdr:spPr>
        <a:xfrm>
          <a:off x="16230600" y="854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384</xdr:rowOff>
    </xdr:from>
    <xdr:to>
      <xdr:col>23</xdr:col>
      <xdr:colOff>517525</xdr:colOff>
      <xdr:row>56</xdr:row>
      <xdr:rowOff>124123</xdr:rowOff>
    </xdr:to>
    <xdr:cxnSp macro="">
      <xdr:nvCxnSpPr>
        <xdr:cNvPr id="580" name="直線コネクタ 579"/>
        <xdr:cNvCxnSpPr/>
      </xdr:nvCxnSpPr>
      <xdr:spPr>
        <a:xfrm>
          <a:off x="15481300" y="9601584"/>
          <a:ext cx="838200" cy="12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7372</xdr:rowOff>
    </xdr:from>
    <xdr:ext cx="534377" cy="259045"/>
    <xdr:sp macro="" textlink="">
      <xdr:nvSpPr>
        <xdr:cNvPr id="581" name="教育費平均値テキスト"/>
        <xdr:cNvSpPr txBox="1"/>
      </xdr:nvSpPr>
      <xdr:spPr>
        <a:xfrm>
          <a:off x="16370300" y="9265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155945</xdr:rowOff>
    </xdr:from>
    <xdr:to>
      <xdr:col>23</xdr:col>
      <xdr:colOff>568325</xdr:colOff>
      <xdr:row>55</xdr:row>
      <xdr:rowOff>86095</xdr:rowOff>
    </xdr:to>
    <xdr:sp macro="" textlink="">
      <xdr:nvSpPr>
        <xdr:cNvPr id="582" name="フローチャート : 判断 581"/>
        <xdr:cNvSpPr/>
      </xdr:nvSpPr>
      <xdr:spPr>
        <a:xfrm>
          <a:off x="162687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140876</xdr:rowOff>
    </xdr:from>
    <xdr:to>
      <xdr:col>22</xdr:col>
      <xdr:colOff>365125</xdr:colOff>
      <xdr:row>56</xdr:row>
      <xdr:rowOff>384</xdr:rowOff>
    </xdr:to>
    <xdr:cxnSp macro="">
      <xdr:nvCxnSpPr>
        <xdr:cNvPr id="583" name="直線コネクタ 582"/>
        <xdr:cNvCxnSpPr/>
      </xdr:nvCxnSpPr>
      <xdr:spPr>
        <a:xfrm>
          <a:off x="14592300" y="9399176"/>
          <a:ext cx="889000" cy="20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34951</xdr:rowOff>
    </xdr:from>
    <xdr:to>
      <xdr:col>22</xdr:col>
      <xdr:colOff>415925</xdr:colOff>
      <xdr:row>55</xdr:row>
      <xdr:rowOff>136551</xdr:rowOff>
    </xdr:to>
    <xdr:sp macro="" textlink="">
      <xdr:nvSpPr>
        <xdr:cNvPr id="584" name="フローチャート : 判断 583"/>
        <xdr:cNvSpPr/>
      </xdr:nvSpPr>
      <xdr:spPr>
        <a:xfrm>
          <a:off x="15430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153078</xdr:rowOff>
    </xdr:from>
    <xdr:ext cx="534377" cy="259045"/>
    <xdr:sp macro="" textlink="">
      <xdr:nvSpPr>
        <xdr:cNvPr id="585" name="テキスト ボックス 584"/>
        <xdr:cNvSpPr txBox="1"/>
      </xdr:nvSpPr>
      <xdr:spPr>
        <a:xfrm>
          <a:off x="15214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140876</xdr:rowOff>
    </xdr:from>
    <xdr:to>
      <xdr:col>21</xdr:col>
      <xdr:colOff>161925</xdr:colOff>
      <xdr:row>56</xdr:row>
      <xdr:rowOff>28535</xdr:rowOff>
    </xdr:to>
    <xdr:cxnSp macro="">
      <xdr:nvCxnSpPr>
        <xdr:cNvPr id="586" name="直線コネクタ 585"/>
        <xdr:cNvCxnSpPr/>
      </xdr:nvCxnSpPr>
      <xdr:spPr>
        <a:xfrm flipV="1">
          <a:off x="13703300" y="9399176"/>
          <a:ext cx="889000" cy="23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113393</xdr:rowOff>
    </xdr:from>
    <xdr:to>
      <xdr:col>21</xdr:col>
      <xdr:colOff>212725</xdr:colOff>
      <xdr:row>56</xdr:row>
      <xdr:rowOff>43543</xdr:rowOff>
    </xdr:to>
    <xdr:sp macro="" textlink="">
      <xdr:nvSpPr>
        <xdr:cNvPr id="587" name="フローチャート : 判断 586"/>
        <xdr:cNvSpPr/>
      </xdr:nvSpPr>
      <xdr:spPr>
        <a:xfrm>
          <a:off x="14541500" y="954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34670</xdr:rowOff>
    </xdr:from>
    <xdr:ext cx="534377" cy="259045"/>
    <xdr:sp macro="" textlink="">
      <xdr:nvSpPr>
        <xdr:cNvPr id="588" name="テキスト ボックス 587"/>
        <xdr:cNvSpPr txBox="1"/>
      </xdr:nvSpPr>
      <xdr:spPr>
        <a:xfrm>
          <a:off x="14325111" y="963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28535</xdr:rowOff>
    </xdr:from>
    <xdr:to>
      <xdr:col>19</xdr:col>
      <xdr:colOff>644525</xdr:colOff>
      <xdr:row>57</xdr:row>
      <xdr:rowOff>26805</xdr:rowOff>
    </xdr:to>
    <xdr:cxnSp macro="">
      <xdr:nvCxnSpPr>
        <xdr:cNvPr id="589" name="直線コネクタ 588"/>
        <xdr:cNvCxnSpPr/>
      </xdr:nvCxnSpPr>
      <xdr:spPr>
        <a:xfrm flipV="1">
          <a:off x="12814300" y="9629735"/>
          <a:ext cx="889000" cy="16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43082</xdr:rowOff>
    </xdr:from>
    <xdr:to>
      <xdr:col>20</xdr:col>
      <xdr:colOff>9525</xdr:colOff>
      <xdr:row>56</xdr:row>
      <xdr:rowOff>144682</xdr:rowOff>
    </xdr:to>
    <xdr:sp macro="" textlink="">
      <xdr:nvSpPr>
        <xdr:cNvPr id="590" name="フローチャート : 判断 589"/>
        <xdr:cNvSpPr/>
      </xdr:nvSpPr>
      <xdr:spPr>
        <a:xfrm>
          <a:off x="13652500" y="96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135809</xdr:rowOff>
    </xdr:from>
    <xdr:ext cx="534377" cy="259045"/>
    <xdr:sp macro="" textlink="">
      <xdr:nvSpPr>
        <xdr:cNvPr id="591" name="テキスト ボックス 590"/>
        <xdr:cNvSpPr txBox="1"/>
      </xdr:nvSpPr>
      <xdr:spPr>
        <a:xfrm>
          <a:off x="13436111" y="97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42788</xdr:rowOff>
    </xdr:from>
    <xdr:to>
      <xdr:col>18</xdr:col>
      <xdr:colOff>492125</xdr:colOff>
      <xdr:row>56</xdr:row>
      <xdr:rowOff>144388</xdr:rowOff>
    </xdr:to>
    <xdr:sp macro="" textlink="">
      <xdr:nvSpPr>
        <xdr:cNvPr id="592" name="フローチャート : 判断 591"/>
        <xdr:cNvSpPr/>
      </xdr:nvSpPr>
      <xdr:spPr>
        <a:xfrm>
          <a:off x="12763500" y="964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160915</xdr:rowOff>
    </xdr:from>
    <xdr:ext cx="534377" cy="259045"/>
    <xdr:sp macro="" textlink="">
      <xdr:nvSpPr>
        <xdr:cNvPr id="593" name="テキスト ボックス 592"/>
        <xdr:cNvSpPr txBox="1"/>
      </xdr:nvSpPr>
      <xdr:spPr>
        <a:xfrm>
          <a:off x="12547111" y="941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73323</xdr:rowOff>
    </xdr:from>
    <xdr:to>
      <xdr:col>23</xdr:col>
      <xdr:colOff>568325</xdr:colOff>
      <xdr:row>57</xdr:row>
      <xdr:rowOff>3473</xdr:rowOff>
    </xdr:to>
    <xdr:sp macro="" textlink="">
      <xdr:nvSpPr>
        <xdr:cNvPr id="599" name="円/楕円 598"/>
        <xdr:cNvSpPr/>
      </xdr:nvSpPr>
      <xdr:spPr>
        <a:xfrm>
          <a:off x="16268700" y="96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51750</xdr:rowOff>
    </xdr:from>
    <xdr:ext cx="534377" cy="259045"/>
    <xdr:sp macro="" textlink="">
      <xdr:nvSpPr>
        <xdr:cNvPr id="600" name="教育費該当値テキスト"/>
        <xdr:cNvSpPr txBox="1"/>
      </xdr:nvSpPr>
      <xdr:spPr>
        <a:xfrm>
          <a:off x="16370300" y="965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34,977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121034</xdr:rowOff>
    </xdr:from>
    <xdr:to>
      <xdr:col>22</xdr:col>
      <xdr:colOff>415925</xdr:colOff>
      <xdr:row>56</xdr:row>
      <xdr:rowOff>51184</xdr:rowOff>
    </xdr:to>
    <xdr:sp macro="" textlink="">
      <xdr:nvSpPr>
        <xdr:cNvPr id="601" name="円/楕円 600"/>
        <xdr:cNvSpPr/>
      </xdr:nvSpPr>
      <xdr:spPr>
        <a:xfrm>
          <a:off x="15430500" y="955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42311</xdr:rowOff>
    </xdr:from>
    <xdr:ext cx="534377" cy="259045"/>
    <xdr:sp macro="" textlink="">
      <xdr:nvSpPr>
        <xdr:cNvPr id="602" name="テキスト ボックス 601"/>
        <xdr:cNvSpPr txBox="1"/>
      </xdr:nvSpPr>
      <xdr:spPr>
        <a:xfrm>
          <a:off x="15214111" y="964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38,766</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90076</xdr:rowOff>
    </xdr:from>
    <xdr:to>
      <xdr:col>21</xdr:col>
      <xdr:colOff>212725</xdr:colOff>
      <xdr:row>55</xdr:row>
      <xdr:rowOff>20226</xdr:rowOff>
    </xdr:to>
    <xdr:sp macro="" textlink="">
      <xdr:nvSpPr>
        <xdr:cNvPr id="603" name="円/楕円 602"/>
        <xdr:cNvSpPr/>
      </xdr:nvSpPr>
      <xdr:spPr>
        <a:xfrm>
          <a:off x="14541500" y="934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36753</xdr:rowOff>
    </xdr:from>
    <xdr:ext cx="534377" cy="259045"/>
    <xdr:sp macro="" textlink="">
      <xdr:nvSpPr>
        <xdr:cNvPr id="604" name="テキスト ボックス 603"/>
        <xdr:cNvSpPr txBox="1"/>
      </xdr:nvSpPr>
      <xdr:spPr>
        <a:xfrm>
          <a:off x="14325111" y="912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44,964</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149185</xdr:rowOff>
    </xdr:from>
    <xdr:to>
      <xdr:col>20</xdr:col>
      <xdr:colOff>9525</xdr:colOff>
      <xdr:row>56</xdr:row>
      <xdr:rowOff>79335</xdr:rowOff>
    </xdr:to>
    <xdr:sp macro="" textlink="">
      <xdr:nvSpPr>
        <xdr:cNvPr id="605" name="円/楕円 604"/>
        <xdr:cNvSpPr/>
      </xdr:nvSpPr>
      <xdr:spPr>
        <a:xfrm>
          <a:off x="13652500" y="957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95862</xdr:rowOff>
    </xdr:from>
    <xdr:ext cx="534377" cy="259045"/>
    <xdr:sp macro="" textlink="">
      <xdr:nvSpPr>
        <xdr:cNvPr id="606" name="テキスト ボックス 605"/>
        <xdr:cNvSpPr txBox="1"/>
      </xdr:nvSpPr>
      <xdr:spPr>
        <a:xfrm>
          <a:off x="13436111" y="935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147455</xdr:rowOff>
    </xdr:from>
    <xdr:to>
      <xdr:col>18</xdr:col>
      <xdr:colOff>492125</xdr:colOff>
      <xdr:row>57</xdr:row>
      <xdr:rowOff>77605</xdr:rowOff>
    </xdr:to>
    <xdr:sp macro="" textlink="">
      <xdr:nvSpPr>
        <xdr:cNvPr id="607" name="円/楕円 606"/>
        <xdr:cNvSpPr/>
      </xdr:nvSpPr>
      <xdr:spPr>
        <a:xfrm>
          <a:off x="12763500" y="97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68732</xdr:rowOff>
    </xdr:from>
    <xdr:ext cx="534377" cy="259045"/>
    <xdr:sp macro="" textlink="">
      <xdr:nvSpPr>
        <xdr:cNvPr id="608" name="テキスト ボックス 607"/>
        <xdr:cNvSpPr txBox="1"/>
      </xdr:nvSpPr>
      <xdr:spPr>
        <a:xfrm>
          <a:off x="12547111" y="984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25857</xdr:rowOff>
    </xdr:from>
    <xdr:to>
      <xdr:col>23</xdr:col>
      <xdr:colOff>516889</xdr:colOff>
      <xdr:row>79</xdr:row>
      <xdr:rowOff>44450</xdr:rowOff>
    </xdr:to>
    <xdr:cxnSp macro="">
      <xdr:nvCxnSpPr>
        <xdr:cNvPr id="632" name="直線コネクタ 631"/>
        <xdr:cNvCxnSpPr/>
      </xdr:nvCxnSpPr>
      <xdr:spPr>
        <a:xfrm flipV="1">
          <a:off x="16317595" y="12198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59910</xdr:rowOff>
    </xdr:from>
    <xdr:ext cx="249299" cy="259045"/>
    <xdr:sp macro="" textlink="">
      <xdr:nvSpPr>
        <xdr:cNvPr id="633" name="災害復旧費最小値テキスト"/>
        <xdr:cNvSpPr txBox="1"/>
      </xdr:nvSpPr>
      <xdr:spPr>
        <a:xfrm>
          <a:off x="16370300" y="13604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143984</xdr:rowOff>
    </xdr:from>
    <xdr:ext cx="534377" cy="259045"/>
    <xdr:sp macro="" textlink="">
      <xdr:nvSpPr>
        <xdr:cNvPr id="635" name="災害復旧費最大値テキスト"/>
        <xdr:cNvSpPr txBox="1"/>
      </xdr:nvSpPr>
      <xdr:spPr>
        <a:xfrm>
          <a:off x="16370300" y="1197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71</xdr:row>
      <xdr:rowOff>25857</xdr:rowOff>
    </xdr:from>
    <xdr:to>
      <xdr:col>23</xdr:col>
      <xdr:colOff>606425</xdr:colOff>
      <xdr:row>71</xdr:row>
      <xdr:rowOff>25857</xdr:rowOff>
    </xdr:to>
    <xdr:cxnSp macro="">
      <xdr:nvCxnSpPr>
        <xdr:cNvPr id="636" name="直線コネクタ 635"/>
        <xdr:cNvCxnSpPr/>
      </xdr:nvCxnSpPr>
      <xdr:spPr>
        <a:xfrm>
          <a:off x="16230600" y="1219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1969</xdr:rowOff>
    </xdr:from>
    <xdr:to>
      <xdr:col>23</xdr:col>
      <xdr:colOff>517525</xdr:colOff>
      <xdr:row>79</xdr:row>
      <xdr:rowOff>37134</xdr:rowOff>
    </xdr:to>
    <xdr:cxnSp macro="">
      <xdr:nvCxnSpPr>
        <xdr:cNvPr id="637" name="直線コネクタ 636"/>
        <xdr:cNvCxnSpPr/>
      </xdr:nvCxnSpPr>
      <xdr:spPr>
        <a:xfrm>
          <a:off x="15481300" y="13546519"/>
          <a:ext cx="838200" cy="3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148810</xdr:rowOff>
    </xdr:from>
    <xdr:ext cx="469744" cy="259045"/>
    <xdr:sp macro="" textlink="">
      <xdr:nvSpPr>
        <xdr:cNvPr id="638" name="災害復旧費平均値テキスト"/>
        <xdr:cNvSpPr txBox="1"/>
      </xdr:nvSpPr>
      <xdr:spPr>
        <a:xfrm>
          <a:off x="16370300" y="1335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125933</xdr:rowOff>
    </xdr:from>
    <xdr:to>
      <xdr:col>23</xdr:col>
      <xdr:colOff>568325</xdr:colOff>
      <xdr:row>79</xdr:row>
      <xdr:rowOff>56083</xdr:rowOff>
    </xdr:to>
    <xdr:sp macro="" textlink="">
      <xdr:nvSpPr>
        <xdr:cNvPr id="639" name="フローチャート : 判断 638"/>
        <xdr:cNvSpPr/>
      </xdr:nvSpPr>
      <xdr:spPr>
        <a:xfrm>
          <a:off x="162687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166027</xdr:rowOff>
    </xdr:from>
    <xdr:to>
      <xdr:col>22</xdr:col>
      <xdr:colOff>365125</xdr:colOff>
      <xdr:row>79</xdr:row>
      <xdr:rowOff>1969</xdr:rowOff>
    </xdr:to>
    <xdr:cxnSp macro="">
      <xdr:nvCxnSpPr>
        <xdr:cNvPr id="640" name="直線コネクタ 639"/>
        <xdr:cNvCxnSpPr/>
      </xdr:nvCxnSpPr>
      <xdr:spPr>
        <a:xfrm>
          <a:off x="14592300" y="13539127"/>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128333</xdr:rowOff>
    </xdr:from>
    <xdr:to>
      <xdr:col>22</xdr:col>
      <xdr:colOff>415925</xdr:colOff>
      <xdr:row>79</xdr:row>
      <xdr:rowOff>58483</xdr:rowOff>
    </xdr:to>
    <xdr:sp macro="" textlink="">
      <xdr:nvSpPr>
        <xdr:cNvPr id="641" name="フローチャート : 判断 640"/>
        <xdr:cNvSpPr/>
      </xdr:nvSpPr>
      <xdr:spPr>
        <a:xfrm>
          <a:off x="15430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49610</xdr:rowOff>
    </xdr:from>
    <xdr:ext cx="378565" cy="259045"/>
    <xdr:sp macro="" textlink="">
      <xdr:nvSpPr>
        <xdr:cNvPr id="642" name="テキスト ボックス 641"/>
        <xdr:cNvSpPr txBox="1"/>
      </xdr:nvSpPr>
      <xdr:spPr>
        <a:xfrm>
          <a:off x="15292017" y="13594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166027</xdr:rowOff>
    </xdr:from>
    <xdr:to>
      <xdr:col>21</xdr:col>
      <xdr:colOff>161925</xdr:colOff>
      <xdr:row>79</xdr:row>
      <xdr:rowOff>22428</xdr:rowOff>
    </xdr:to>
    <xdr:cxnSp macro="">
      <xdr:nvCxnSpPr>
        <xdr:cNvPr id="643" name="直線コネクタ 642"/>
        <xdr:cNvCxnSpPr/>
      </xdr:nvCxnSpPr>
      <xdr:spPr>
        <a:xfrm flipV="1">
          <a:off x="13703300" y="13539127"/>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127267</xdr:rowOff>
    </xdr:from>
    <xdr:to>
      <xdr:col>21</xdr:col>
      <xdr:colOff>212725</xdr:colOff>
      <xdr:row>79</xdr:row>
      <xdr:rowOff>57417</xdr:rowOff>
    </xdr:to>
    <xdr:sp macro="" textlink="">
      <xdr:nvSpPr>
        <xdr:cNvPr id="644" name="フローチャート : 判断 643"/>
        <xdr:cNvSpPr/>
      </xdr:nvSpPr>
      <xdr:spPr>
        <a:xfrm>
          <a:off x="14541500" y="1350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48544</xdr:rowOff>
    </xdr:from>
    <xdr:ext cx="378565" cy="259045"/>
    <xdr:sp macro="" textlink="">
      <xdr:nvSpPr>
        <xdr:cNvPr id="645" name="テキスト ボックス 644"/>
        <xdr:cNvSpPr txBox="1"/>
      </xdr:nvSpPr>
      <xdr:spPr>
        <a:xfrm>
          <a:off x="14403017" y="13593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22428</xdr:rowOff>
    </xdr:from>
    <xdr:to>
      <xdr:col>19</xdr:col>
      <xdr:colOff>644525</xdr:colOff>
      <xdr:row>79</xdr:row>
      <xdr:rowOff>43955</xdr:rowOff>
    </xdr:to>
    <xdr:cxnSp macro="">
      <xdr:nvCxnSpPr>
        <xdr:cNvPr id="646" name="直線コネクタ 645"/>
        <xdr:cNvCxnSpPr/>
      </xdr:nvCxnSpPr>
      <xdr:spPr>
        <a:xfrm flipV="1">
          <a:off x="12814300" y="13566978"/>
          <a:ext cx="88900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112561</xdr:rowOff>
    </xdr:from>
    <xdr:to>
      <xdr:col>20</xdr:col>
      <xdr:colOff>9525</xdr:colOff>
      <xdr:row>79</xdr:row>
      <xdr:rowOff>42711</xdr:rowOff>
    </xdr:to>
    <xdr:sp macro="" textlink="">
      <xdr:nvSpPr>
        <xdr:cNvPr id="647" name="フローチャート : 判断 646"/>
        <xdr:cNvSpPr/>
      </xdr:nvSpPr>
      <xdr:spPr>
        <a:xfrm>
          <a:off x="13652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59238</xdr:rowOff>
    </xdr:from>
    <xdr:ext cx="469744" cy="259045"/>
    <xdr:sp macro="" textlink="">
      <xdr:nvSpPr>
        <xdr:cNvPr id="648" name="テキスト ボックス 647"/>
        <xdr:cNvSpPr txBox="1"/>
      </xdr:nvSpPr>
      <xdr:spPr>
        <a:xfrm>
          <a:off x="13468427"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114122</xdr:rowOff>
    </xdr:from>
    <xdr:to>
      <xdr:col>18</xdr:col>
      <xdr:colOff>492125</xdr:colOff>
      <xdr:row>79</xdr:row>
      <xdr:rowOff>44272</xdr:rowOff>
    </xdr:to>
    <xdr:sp macro="" textlink="">
      <xdr:nvSpPr>
        <xdr:cNvPr id="649" name="フローチャート : 判断 648"/>
        <xdr:cNvSpPr/>
      </xdr:nvSpPr>
      <xdr:spPr>
        <a:xfrm>
          <a:off x="12763500" y="1348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60799</xdr:rowOff>
    </xdr:from>
    <xdr:ext cx="469744" cy="259045"/>
    <xdr:sp macro="" textlink="">
      <xdr:nvSpPr>
        <xdr:cNvPr id="650" name="テキスト ボックス 649"/>
        <xdr:cNvSpPr txBox="1"/>
      </xdr:nvSpPr>
      <xdr:spPr>
        <a:xfrm>
          <a:off x="12579427" y="1326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157784</xdr:rowOff>
    </xdr:from>
    <xdr:to>
      <xdr:col>23</xdr:col>
      <xdr:colOff>568325</xdr:colOff>
      <xdr:row>79</xdr:row>
      <xdr:rowOff>87934</xdr:rowOff>
    </xdr:to>
    <xdr:sp macro="" textlink="">
      <xdr:nvSpPr>
        <xdr:cNvPr id="656" name="円/楕円 655"/>
        <xdr:cNvSpPr/>
      </xdr:nvSpPr>
      <xdr:spPr>
        <a:xfrm>
          <a:off x="16268700" y="1353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104359</xdr:rowOff>
    </xdr:from>
    <xdr:ext cx="378565" cy="259045"/>
    <xdr:sp macro="" textlink="">
      <xdr:nvSpPr>
        <xdr:cNvPr id="657" name="災害復旧費該当値テキスト"/>
        <xdr:cNvSpPr txBox="1"/>
      </xdr:nvSpPr>
      <xdr:spPr>
        <a:xfrm>
          <a:off x="16370300" y="13477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122619</xdr:rowOff>
    </xdr:from>
    <xdr:to>
      <xdr:col>22</xdr:col>
      <xdr:colOff>415925</xdr:colOff>
      <xdr:row>79</xdr:row>
      <xdr:rowOff>52769</xdr:rowOff>
    </xdr:to>
    <xdr:sp macro="" textlink="">
      <xdr:nvSpPr>
        <xdr:cNvPr id="658" name="円/楕円 657"/>
        <xdr:cNvSpPr/>
      </xdr:nvSpPr>
      <xdr:spPr>
        <a:xfrm>
          <a:off x="15430500" y="1349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69296</xdr:rowOff>
    </xdr:from>
    <xdr:ext cx="469744" cy="259045"/>
    <xdr:sp macro="" textlink="">
      <xdr:nvSpPr>
        <xdr:cNvPr id="659" name="テキスト ボックス 658"/>
        <xdr:cNvSpPr txBox="1"/>
      </xdr:nvSpPr>
      <xdr:spPr>
        <a:xfrm>
          <a:off x="15246427" y="1327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115227</xdr:rowOff>
    </xdr:from>
    <xdr:to>
      <xdr:col>21</xdr:col>
      <xdr:colOff>212725</xdr:colOff>
      <xdr:row>79</xdr:row>
      <xdr:rowOff>45377</xdr:rowOff>
    </xdr:to>
    <xdr:sp macro="" textlink="">
      <xdr:nvSpPr>
        <xdr:cNvPr id="660" name="円/楕円 659"/>
        <xdr:cNvSpPr/>
      </xdr:nvSpPr>
      <xdr:spPr>
        <a:xfrm>
          <a:off x="14541500" y="1348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61904</xdr:rowOff>
    </xdr:from>
    <xdr:ext cx="469744" cy="259045"/>
    <xdr:sp macro="" textlink="">
      <xdr:nvSpPr>
        <xdr:cNvPr id="661" name="テキスト ボックス 660"/>
        <xdr:cNvSpPr txBox="1"/>
      </xdr:nvSpPr>
      <xdr:spPr>
        <a:xfrm>
          <a:off x="14357427" y="1326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143078</xdr:rowOff>
    </xdr:from>
    <xdr:to>
      <xdr:col>20</xdr:col>
      <xdr:colOff>9525</xdr:colOff>
      <xdr:row>79</xdr:row>
      <xdr:rowOff>73228</xdr:rowOff>
    </xdr:to>
    <xdr:sp macro="" textlink="">
      <xdr:nvSpPr>
        <xdr:cNvPr id="662" name="円/楕円 661"/>
        <xdr:cNvSpPr/>
      </xdr:nvSpPr>
      <xdr:spPr>
        <a:xfrm>
          <a:off x="13652500" y="1351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64355</xdr:rowOff>
    </xdr:from>
    <xdr:ext cx="378565" cy="259045"/>
    <xdr:sp macro="" textlink="">
      <xdr:nvSpPr>
        <xdr:cNvPr id="663" name="テキスト ボックス 662"/>
        <xdr:cNvSpPr txBox="1"/>
      </xdr:nvSpPr>
      <xdr:spPr>
        <a:xfrm>
          <a:off x="13514017" y="13608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164605</xdr:rowOff>
    </xdr:from>
    <xdr:to>
      <xdr:col>18</xdr:col>
      <xdr:colOff>492125</xdr:colOff>
      <xdr:row>79</xdr:row>
      <xdr:rowOff>94755</xdr:rowOff>
    </xdr:to>
    <xdr:sp macro="" textlink="">
      <xdr:nvSpPr>
        <xdr:cNvPr id="664" name="円/楕円 663"/>
        <xdr:cNvSpPr/>
      </xdr:nvSpPr>
      <xdr:spPr>
        <a:xfrm>
          <a:off x="12763500" y="135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85882</xdr:rowOff>
    </xdr:from>
    <xdr:ext cx="313932" cy="259045"/>
    <xdr:sp macro="" textlink="">
      <xdr:nvSpPr>
        <xdr:cNvPr id="665" name="テキスト ボックス 664"/>
        <xdr:cNvSpPr txBox="1"/>
      </xdr:nvSpPr>
      <xdr:spPr>
        <a:xfrm>
          <a:off x="12657333" y="13630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8" name="テキスト ボックス 677"/>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80" name="テキスト ボックス 67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2" name="テキスト ボックス 68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4" name="テキスト ボックス 68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70824</xdr:rowOff>
    </xdr:from>
    <xdr:to>
      <xdr:col>23</xdr:col>
      <xdr:colOff>516889</xdr:colOff>
      <xdr:row>99</xdr:row>
      <xdr:rowOff>45859</xdr:rowOff>
    </xdr:to>
    <xdr:cxnSp macro="">
      <xdr:nvCxnSpPr>
        <xdr:cNvPr id="688" name="直線コネクタ 687"/>
        <xdr:cNvCxnSpPr/>
      </xdr:nvCxnSpPr>
      <xdr:spPr>
        <a:xfrm flipV="1">
          <a:off x="16317595" y="15844224"/>
          <a:ext cx="1269" cy="1175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49686</xdr:rowOff>
    </xdr:from>
    <xdr:ext cx="534377" cy="259045"/>
    <xdr:sp macro="" textlink="">
      <xdr:nvSpPr>
        <xdr:cNvPr id="689" name="公債費最小値テキスト"/>
        <xdr:cNvSpPr txBox="1"/>
      </xdr:nvSpPr>
      <xdr:spPr>
        <a:xfrm>
          <a:off x="16370300" y="1702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99</xdr:row>
      <xdr:rowOff>45859</xdr:rowOff>
    </xdr:from>
    <xdr:to>
      <xdr:col>23</xdr:col>
      <xdr:colOff>606425</xdr:colOff>
      <xdr:row>99</xdr:row>
      <xdr:rowOff>45859</xdr:rowOff>
    </xdr:to>
    <xdr:cxnSp macro="">
      <xdr:nvCxnSpPr>
        <xdr:cNvPr id="690" name="直線コネクタ 689"/>
        <xdr:cNvCxnSpPr/>
      </xdr:nvCxnSpPr>
      <xdr:spPr>
        <a:xfrm>
          <a:off x="16230600" y="1701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17501</xdr:rowOff>
    </xdr:from>
    <xdr:ext cx="534377" cy="259045"/>
    <xdr:sp macro="" textlink="">
      <xdr:nvSpPr>
        <xdr:cNvPr id="691" name="公債費最大値テキスト"/>
        <xdr:cNvSpPr txBox="1"/>
      </xdr:nvSpPr>
      <xdr:spPr>
        <a:xfrm>
          <a:off x="16370300" y="156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68,013</a:t>
          </a:r>
          <a:endParaRPr kumimoji="1" lang="ja-JP" altLang="en-US" sz="1000" b="1">
            <a:latin typeface="ＭＳ Ｐゴシック"/>
          </a:endParaRPr>
        </a:p>
      </xdr:txBody>
    </xdr:sp>
    <xdr:clientData/>
  </xdr:oneCellAnchor>
  <xdr:twoCellAnchor>
    <xdr:from>
      <xdr:col>23</xdr:col>
      <xdr:colOff>428625</xdr:colOff>
      <xdr:row>92</xdr:row>
      <xdr:rowOff>70824</xdr:rowOff>
    </xdr:from>
    <xdr:to>
      <xdr:col>23</xdr:col>
      <xdr:colOff>606425</xdr:colOff>
      <xdr:row>92</xdr:row>
      <xdr:rowOff>70824</xdr:rowOff>
    </xdr:to>
    <xdr:cxnSp macro="">
      <xdr:nvCxnSpPr>
        <xdr:cNvPr id="692" name="直線コネクタ 691"/>
        <xdr:cNvCxnSpPr/>
      </xdr:nvCxnSpPr>
      <xdr:spPr>
        <a:xfrm>
          <a:off x="16230600" y="158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135448</xdr:rowOff>
    </xdr:from>
    <xdr:to>
      <xdr:col>23</xdr:col>
      <xdr:colOff>517525</xdr:colOff>
      <xdr:row>93</xdr:row>
      <xdr:rowOff>137483</xdr:rowOff>
    </xdr:to>
    <xdr:cxnSp macro="">
      <xdr:nvCxnSpPr>
        <xdr:cNvPr id="693" name="直線コネクタ 692"/>
        <xdr:cNvCxnSpPr/>
      </xdr:nvCxnSpPr>
      <xdr:spPr>
        <a:xfrm>
          <a:off x="15481300" y="16080298"/>
          <a:ext cx="8382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156596</xdr:rowOff>
    </xdr:from>
    <xdr:ext cx="534377" cy="259045"/>
    <xdr:sp macro="" textlink="">
      <xdr:nvSpPr>
        <xdr:cNvPr id="694" name="公債費平均値テキスト"/>
        <xdr:cNvSpPr txBox="1"/>
      </xdr:nvSpPr>
      <xdr:spPr>
        <a:xfrm>
          <a:off x="16370300" y="16444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6719</xdr:rowOff>
    </xdr:from>
    <xdr:to>
      <xdr:col>23</xdr:col>
      <xdr:colOff>568325</xdr:colOff>
      <xdr:row>96</xdr:row>
      <xdr:rowOff>108319</xdr:rowOff>
    </xdr:to>
    <xdr:sp macro="" textlink="">
      <xdr:nvSpPr>
        <xdr:cNvPr id="695" name="フローチャート : 判断 694"/>
        <xdr:cNvSpPr/>
      </xdr:nvSpPr>
      <xdr:spPr>
        <a:xfrm>
          <a:off x="162687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23479</xdr:rowOff>
    </xdr:from>
    <xdr:to>
      <xdr:col>22</xdr:col>
      <xdr:colOff>365125</xdr:colOff>
      <xdr:row>93</xdr:row>
      <xdr:rowOff>135448</xdr:rowOff>
    </xdr:to>
    <xdr:cxnSp macro="">
      <xdr:nvCxnSpPr>
        <xdr:cNvPr id="696" name="直線コネクタ 695"/>
        <xdr:cNvCxnSpPr/>
      </xdr:nvCxnSpPr>
      <xdr:spPr>
        <a:xfrm>
          <a:off x="14592300" y="15796879"/>
          <a:ext cx="889000" cy="28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127671</xdr:rowOff>
    </xdr:from>
    <xdr:to>
      <xdr:col>22</xdr:col>
      <xdr:colOff>415925</xdr:colOff>
      <xdr:row>96</xdr:row>
      <xdr:rowOff>57821</xdr:rowOff>
    </xdr:to>
    <xdr:sp macro="" textlink="">
      <xdr:nvSpPr>
        <xdr:cNvPr id="697" name="フローチャート : 判断 696"/>
        <xdr:cNvSpPr/>
      </xdr:nvSpPr>
      <xdr:spPr>
        <a:xfrm>
          <a:off x="15430500" y="1641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48948</xdr:rowOff>
    </xdr:from>
    <xdr:ext cx="534377" cy="259045"/>
    <xdr:sp macro="" textlink="">
      <xdr:nvSpPr>
        <xdr:cNvPr id="698" name="テキスト ボックス 697"/>
        <xdr:cNvSpPr txBox="1"/>
      </xdr:nvSpPr>
      <xdr:spPr>
        <a:xfrm>
          <a:off x="15214111" y="1650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23479</xdr:rowOff>
    </xdr:from>
    <xdr:to>
      <xdr:col>21</xdr:col>
      <xdr:colOff>161925</xdr:colOff>
      <xdr:row>93</xdr:row>
      <xdr:rowOff>171064</xdr:rowOff>
    </xdr:to>
    <xdr:cxnSp macro="">
      <xdr:nvCxnSpPr>
        <xdr:cNvPr id="699" name="直線コネクタ 698"/>
        <xdr:cNvCxnSpPr/>
      </xdr:nvCxnSpPr>
      <xdr:spPr>
        <a:xfrm flipV="1">
          <a:off x="13703300" y="15796879"/>
          <a:ext cx="889000" cy="31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117543</xdr:rowOff>
    </xdr:from>
    <xdr:to>
      <xdr:col>21</xdr:col>
      <xdr:colOff>212725</xdr:colOff>
      <xdr:row>96</xdr:row>
      <xdr:rowOff>47693</xdr:rowOff>
    </xdr:to>
    <xdr:sp macro="" textlink="">
      <xdr:nvSpPr>
        <xdr:cNvPr id="700" name="フローチャート : 判断 699"/>
        <xdr:cNvSpPr/>
      </xdr:nvSpPr>
      <xdr:spPr>
        <a:xfrm>
          <a:off x="14541500" y="1640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38820</xdr:rowOff>
    </xdr:from>
    <xdr:ext cx="534377" cy="259045"/>
    <xdr:sp macro="" textlink="">
      <xdr:nvSpPr>
        <xdr:cNvPr id="701" name="テキスト ボックス 700"/>
        <xdr:cNvSpPr txBox="1"/>
      </xdr:nvSpPr>
      <xdr:spPr>
        <a:xfrm>
          <a:off x="14325111" y="1649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171064</xdr:rowOff>
    </xdr:from>
    <xdr:to>
      <xdr:col>19</xdr:col>
      <xdr:colOff>644525</xdr:colOff>
      <xdr:row>94</xdr:row>
      <xdr:rowOff>10244</xdr:rowOff>
    </xdr:to>
    <xdr:cxnSp macro="">
      <xdr:nvCxnSpPr>
        <xdr:cNvPr id="702" name="直線コネクタ 701"/>
        <xdr:cNvCxnSpPr/>
      </xdr:nvCxnSpPr>
      <xdr:spPr>
        <a:xfrm flipV="1">
          <a:off x="12814300" y="16115914"/>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104811</xdr:rowOff>
    </xdr:from>
    <xdr:to>
      <xdr:col>20</xdr:col>
      <xdr:colOff>9525</xdr:colOff>
      <xdr:row>96</xdr:row>
      <xdr:rowOff>34961</xdr:rowOff>
    </xdr:to>
    <xdr:sp macro="" textlink="">
      <xdr:nvSpPr>
        <xdr:cNvPr id="703" name="フローチャート : 判断 702"/>
        <xdr:cNvSpPr/>
      </xdr:nvSpPr>
      <xdr:spPr>
        <a:xfrm>
          <a:off x="13652500" y="1639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26088</xdr:rowOff>
    </xdr:from>
    <xdr:ext cx="534377" cy="259045"/>
    <xdr:sp macro="" textlink="">
      <xdr:nvSpPr>
        <xdr:cNvPr id="704" name="テキスト ボックス 703"/>
        <xdr:cNvSpPr txBox="1"/>
      </xdr:nvSpPr>
      <xdr:spPr>
        <a:xfrm>
          <a:off x="13436111" y="1648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66337</xdr:rowOff>
    </xdr:from>
    <xdr:to>
      <xdr:col>18</xdr:col>
      <xdr:colOff>492125</xdr:colOff>
      <xdr:row>95</xdr:row>
      <xdr:rowOff>167937</xdr:rowOff>
    </xdr:to>
    <xdr:sp macro="" textlink="">
      <xdr:nvSpPr>
        <xdr:cNvPr id="705" name="フローチャート : 判断 704"/>
        <xdr:cNvSpPr/>
      </xdr:nvSpPr>
      <xdr:spPr>
        <a:xfrm>
          <a:off x="12763500" y="163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159064</xdr:rowOff>
    </xdr:from>
    <xdr:ext cx="534377" cy="259045"/>
    <xdr:sp macro="" textlink="">
      <xdr:nvSpPr>
        <xdr:cNvPr id="706" name="テキスト ボックス 705"/>
        <xdr:cNvSpPr txBox="1"/>
      </xdr:nvSpPr>
      <xdr:spPr>
        <a:xfrm>
          <a:off x="12547111" y="1644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86683</xdr:rowOff>
    </xdr:from>
    <xdr:to>
      <xdr:col>23</xdr:col>
      <xdr:colOff>568325</xdr:colOff>
      <xdr:row>94</xdr:row>
      <xdr:rowOff>16833</xdr:rowOff>
    </xdr:to>
    <xdr:sp macro="" textlink="">
      <xdr:nvSpPr>
        <xdr:cNvPr id="712" name="円/楕円 711"/>
        <xdr:cNvSpPr/>
      </xdr:nvSpPr>
      <xdr:spPr>
        <a:xfrm>
          <a:off x="16268700" y="1603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109560</xdr:rowOff>
    </xdr:from>
    <xdr:ext cx="534377" cy="259045"/>
    <xdr:sp macro="" textlink="">
      <xdr:nvSpPr>
        <xdr:cNvPr id="713" name="公債費該当値テキスト"/>
        <xdr:cNvSpPr txBox="1"/>
      </xdr:nvSpPr>
      <xdr:spPr>
        <a:xfrm>
          <a:off x="16370300" y="1588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57,597</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84648</xdr:rowOff>
    </xdr:from>
    <xdr:to>
      <xdr:col>22</xdr:col>
      <xdr:colOff>415925</xdr:colOff>
      <xdr:row>94</xdr:row>
      <xdr:rowOff>14798</xdr:rowOff>
    </xdr:to>
    <xdr:sp macro="" textlink="">
      <xdr:nvSpPr>
        <xdr:cNvPr id="714" name="円/楕円 713"/>
        <xdr:cNvSpPr/>
      </xdr:nvSpPr>
      <xdr:spPr>
        <a:xfrm>
          <a:off x="15430500" y="1602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31325</xdr:rowOff>
    </xdr:from>
    <xdr:ext cx="534377" cy="259045"/>
    <xdr:sp macro="" textlink="">
      <xdr:nvSpPr>
        <xdr:cNvPr id="715" name="テキスト ボックス 714"/>
        <xdr:cNvSpPr txBox="1"/>
      </xdr:nvSpPr>
      <xdr:spPr>
        <a:xfrm>
          <a:off x="15214111" y="1580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57,686</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144129</xdr:rowOff>
    </xdr:from>
    <xdr:to>
      <xdr:col>21</xdr:col>
      <xdr:colOff>212725</xdr:colOff>
      <xdr:row>92</xdr:row>
      <xdr:rowOff>74279</xdr:rowOff>
    </xdr:to>
    <xdr:sp macro="" textlink="">
      <xdr:nvSpPr>
        <xdr:cNvPr id="716" name="円/楕円 715"/>
        <xdr:cNvSpPr/>
      </xdr:nvSpPr>
      <xdr:spPr>
        <a:xfrm>
          <a:off x="14541500" y="1574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90806</xdr:rowOff>
    </xdr:from>
    <xdr:ext cx="534377" cy="259045"/>
    <xdr:sp macro="" textlink="">
      <xdr:nvSpPr>
        <xdr:cNvPr id="717" name="テキスト ボックス 716"/>
        <xdr:cNvSpPr txBox="1"/>
      </xdr:nvSpPr>
      <xdr:spPr>
        <a:xfrm>
          <a:off x="14325111" y="1552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70,084</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120264</xdr:rowOff>
    </xdr:from>
    <xdr:to>
      <xdr:col>20</xdr:col>
      <xdr:colOff>9525</xdr:colOff>
      <xdr:row>94</xdr:row>
      <xdr:rowOff>50414</xdr:rowOff>
    </xdr:to>
    <xdr:sp macro="" textlink="">
      <xdr:nvSpPr>
        <xdr:cNvPr id="718" name="円/楕円 717"/>
        <xdr:cNvSpPr/>
      </xdr:nvSpPr>
      <xdr:spPr>
        <a:xfrm>
          <a:off x="13652500" y="1606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66941</xdr:rowOff>
    </xdr:from>
    <xdr:ext cx="534377" cy="259045"/>
    <xdr:sp macro="" textlink="">
      <xdr:nvSpPr>
        <xdr:cNvPr id="719" name="テキスト ボックス 718"/>
        <xdr:cNvSpPr txBox="1"/>
      </xdr:nvSpPr>
      <xdr:spPr>
        <a:xfrm>
          <a:off x="13436111" y="1584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56,128</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130894</xdr:rowOff>
    </xdr:from>
    <xdr:to>
      <xdr:col>18</xdr:col>
      <xdr:colOff>492125</xdr:colOff>
      <xdr:row>94</xdr:row>
      <xdr:rowOff>61044</xdr:rowOff>
    </xdr:to>
    <xdr:sp macro="" textlink="">
      <xdr:nvSpPr>
        <xdr:cNvPr id="720" name="円/楕円 719"/>
        <xdr:cNvSpPr/>
      </xdr:nvSpPr>
      <xdr:spPr>
        <a:xfrm>
          <a:off x="12763500" y="1607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77571</xdr:rowOff>
    </xdr:from>
    <xdr:ext cx="534377" cy="259045"/>
    <xdr:sp macro="" textlink="">
      <xdr:nvSpPr>
        <xdr:cNvPr id="721" name="テキスト ボックス 720"/>
        <xdr:cNvSpPr txBox="1"/>
      </xdr:nvSpPr>
      <xdr:spPr>
        <a:xfrm>
          <a:off x="12547111" y="1585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5" name="テキスト ボックス 73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7" name="テキスト ボックス 73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9" name="テキスト ボックス 73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1" name="テキスト ボックス 74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3" name="テキスト ボックス 74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126964</xdr:rowOff>
    </xdr:from>
    <xdr:to>
      <xdr:col>32</xdr:col>
      <xdr:colOff>186689</xdr:colOff>
      <xdr:row>39</xdr:row>
      <xdr:rowOff>98878</xdr:rowOff>
    </xdr:to>
    <xdr:cxnSp macro="">
      <xdr:nvCxnSpPr>
        <xdr:cNvPr id="747" name="直線コネクタ 746"/>
        <xdr:cNvCxnSpPr/>
      </xdr:nvCxnSpPr>
      <xdr:spPr>
        <a:xfrm flipV="1">
          <a:off x="22159595" y="5270464"/>
          <a:ext cx="1269" cy="151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73641</xdr:rowOff>
    </xdr:from>
    <xdr:ext cx="469744" cy="259045"/>
    <xdr:sp macro="" textlink="">
      <xdr:nvSpPr>
        <xdr:cNvPr id="750" name="諸支出金最大値テキスト"/>
        <xdr:cNvSpPr txBox="1"/>
      </xdr:nvSpPr>
      <xdr:spPr>
        <a:xfrm>
          <a:off x="22212300" y="504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4,639</a:t>
          </a:r>
          <a:endParaRPr kumimoji="1" lang="ja-JP" altLang="en-US" sz="1000" b="1">
            <a:latin typeface="ＭＳ Ｐゴシック"/>
          </a:endParaRPr>
        </a:p>
      </xdr:txBody>
    </xdr:sp>
    <xdr:clientData/>
  </xdr:oneCellAnchor>
  <xdr:twoCellAnchor>
    <xdr:from>
      <xdr:col>32</xdr:col>
      <xdr:colOff>98425</xdr:colOff>
      <xdr:row>30</xdr:row>
      <xdr:rowOff>126964</xdr:rowOff>
    </xdr:from>
    <xdr:to>
      <xdr:col>32</xdr:col>
      <xdr:colOff>276225</xdr:colOff>
      <xdr:row>30</xdr:row>
      <xdr:rowOff>126964</xdr:rowOff>
    </xdr:to>
    <xdr:cxnSp macro="">
      <xdr:nvCxnSpPr>
        <xdr:cNvPr id="751" name="直線コネクタ 750"/>
        <xdr:cNvCxnSpPr/>
      </xdr:nvCxnSpPr>
      <xdr:spPr>
        <a:xfrm>
          <a:off x="22072600" y="527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145578</xdr:rowOff>
    </xdr:from>
    <xdr:to>
      <xdr:col>32</xdr:col>
      <xdr:colOff>187325</xdr:colOff>
      <xdr:row>34</xdr:row>
      <xdr:rowOff>106716</xdr:rowOff>
    </xdr:to>
    <xdr:cxnSp macro="">
      <xdr:nvCxnSpPr>
        <xdr:cNvPr id="752" name="直線コネクタ 751"/>
        <xdr:cNvCxnSpPr/>
      </xdr:nvCxnSpPr>
      <xdr:spPr>
        <a:xfrm flipV="1">
          <a:off x="21323300" y="580342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67001</xdr:rowOff>
    </xdr:from>
    <xdr:ext cx="378565" cy="259045"/>
    <xdr:sp macro="" textlink="">
      <xdr:nvSpPr>
        <xdr:cNvPr id="753" name="諸支出金平均値テキスト"/>
        <xdr:cNvSpPr txBox="1"/>
      </xdr:nvSpPr>
      <xdr:spPr>
        <a:xfrm>
          <a:off x="22212300" y="65821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88574</xdr:rowOff>
    </xdr:from>
    <xdr:to>
      <xdr:col>32</xdr:col>
      <xdr:colOff>238125</xdr:colOff>
      <xdr:row>39</xdr:row>
      <xdr:rowOff>18724</xdr:rowOff>
    </xdr:to>
    <xdr:sp macro="" textlink="">
      <xdr:nvSpPr>
        <xdr:cNvPr id="754" name="フローチャート : 判断 753"/>
        <xdr:cNvSpPr/>
      </xdr:nvSpPr>
      <xdr:spPr>
        <a:xfrm>
          <a:off x="221107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106716</xdr:rowOff>
    </xdr:from>
    <xdr:to>
      <xdr:col>31</xdr:col>
      <xdr:colOff>34925</xdr:colOff>
      <xdr:row>35</xdr:row>
      <xdr:rowOff>29972</xdr:rowOff>
    </xdr:to>
    <xdr:cxnSp macro="">
      <xdr:nvCxnSpPr>
        <xdr:cNvPr id="755" name="直線コネクタ 754"/>
        <xdr:cNvCxnSpPr/>
      </xdr:nvCxnSpPr>
      <xdr:spPr>
        <a:xfrm flipV="1">
          <a:off x="20434300" y="5936016"/>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146050</xdr:rowOff>
    </xdr:from>
    <xdr:to>
      <xdr:col>31</xdr:col>
      <xdr:colOff>85725</xdr:colOff>
      <xdr:row>38</xdr:row>
      <xdr:rowOff>76200</xdr:rowOff>
    </xdr:to>
    <xdr:sp macro="" textlink="">
      <xdr:nvSpPr>
        <xdr:cNvPr id="756" name="フローチャート : 判断 755"/>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67327</xdr:rowOff>
    </xdr:from>
    <xdr:ext cx="378565" cy="259045"/>
    <xdr:sp macro="" textlink="">
      <xdr:nvSpPr>
        <xdr:cNvPr id="757" name="テキスト ボックス 756"/>
        <xdr:cNvSpPr txBox="1"/>
      </xdr:nvSpPr>
      <xdr:spPr>
        <a:xfrm>
          <a:off x="21134017"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254</xdr:rowOff>
    </xdr:from>
    <xdr:to>
      <xdr:col>29</xdr:col>
      <xdr:colOff>517525</xdr:colOff>
      <xdr:row>35</xdr:row>
      <xdr:rowOff>29972</xdr:rowOff>
    </xdr:to>
    <xdr:cxnSp macro="">
      <xdr:nvCxnSpPr>
        <xdr:cNvPr id="758" name="直線コネクタ 757"/>
        <xdr:cNvCxnSpPr/>
      </xdr:nvCxnSpPr>
      <xdr:spPr>
        <a:xfrm>
          <a:off x="19545300" y="600100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108168</xdr:rowOff>
    </xdr:from>
    <xdr:to>
      <xdr:col>29</xdr:col>
      <xdr:colOff>568325</xdr:colOff>
      <xdr:row>39</xdr:row>
      <xdr:rowOff>38318</xdr:rowOff>
    </xdr:to>
    <xdr:sp macro="" textlink="">
      <xdr:nvSpPr>
        <xdr:cNvPr id="759" name="フローチャート : 判断 758"/>
        <xdr:cNvSpPr/>
      </xdr:nvSpPr>
      <xdr:spPr>
        <a:xfrm>
          <a:off x="20383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29445</xdr:rowOff>
    </xdr:from>
    <xdr:ext cx="378565" cy="259045"/>
    <xdr:sp macro="" textlink="">
      <xdr:nvSpPr>
        <xdr:cNvPr id="760" name="テキスト ボックス 759"/>
        <xdr:cNvSpPr txBox="1"/>
      </xdr:nvSpPr>
      <xdr:spPr>
        <a:xfrm>
          <a:off x="20245017" y="6715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29319</xdr:rowOff>
    </xdr:from>
    <xdr:to>
      <xdr:col>28</xdr:col>
      <xdr:colOff>314325</xdr:colOff>
      <xdr:row>35</xdr:row>
      <xdr:rowOff>254</xdr:rowOff>
    </xdr:to>
    <xdr:cxnSp macro="">
      <xdr:nvCxnSpPr>
        <xdr:cNvPr id="761" name="直線コネクタ 760"/>
        <xdr:cNvCxnSpPr/>
      </xdr:nvCxnSpPr>
      <xdr:spPr>
        <a:xfrm>
          <a:off x="18656300" y="5858619"/>
          <a:ext cx="889000" cy="14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53957</xdr:rowOff>
    </xdr:from>
    <xdr:to>
      <xdr:col>28</xdr:col>
      <xdr:colOff>365125</xdr:colOff>
      <xdr:row>37</xdr:row>
      <xdr:rowOff>155557</xdr:rowOff>
    </xdr:to>
    <xdr:sp macro="" textlink="">
      <xdr:nvSpPr>
        <xdr:cNvPr id="762" name="フローチャート : 判断 761"/>
        <xdr:cNvSpPr/>
      </xdr:nvSpPr>
      <xdr:spPr>
        <a:xfrm>
          <a:off x="19494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146684</xdr:rowOff>
    </xdr:from>
    <xdr:ext cx="469744" cy="259045"/>
    <xdr:sp macro="" textlink="">
      <xdr:nvSpPr>
        <xdr:cNvPr id="763" name="テキスト ボックス 762"/>
        <xdr:cNvSpPr txBox="1"/>
      </xdr:nvSpPr>
      <xdr:spPr>
        <a:xfrm>
          <a:off x="19310427" y="649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36975</xdr:rowOff>
    </xdr:from>
    <xdr:to>
      <xdr:col>27</xdr:col>
      <xdr:colOff>161925</xdr:colOff>
      <xdr:row>38</xdr:row>
      <xdr:rowOff>138575</xdr:rowOff>
    </xdr:to>
    <xdr:sp macro="" textlink="">
      <xdr:nvSpPr>
        <xdr:cNvPr id="764" name="フローチャート : 判断 763"/>
        <xdr:cNvSpPr/>
      </xdr:nvSpPr>
      <xdr:spPr>
        <a:xfrm>
          <a:off x="18605500" y="65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129702</xdr:rowOff>
    </xdr:from>
    <xdr:ext cx="378565" cy="259045"/>
    <xdr:sp macro="" textlink="">
      <xdr:nvSpPr>
        <xdr:cNvPr id="765" name="テキスト ボックス 764"/>
        <xdr:cNvSpPr txBox="1"/>
      </xdr:nvSpPr>
      <xdr:spPr>
        <a:xfrm>
          <a:off x="18467017" y="6644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94778</xdr:rowOff>
    </xdr:from>
    <xdr:to>
      <xdr:col>32</xdr:col>
      <xdr:colOff>238125</xdr:colOff>
      <xdr:row>34</xdr:row>
      <xdr:rowOff>24928</xdr:rowOff>
    </xdr:to>
    <xdr:sp macro="" textlink="">
      <xdr:nvSpPr>
        <xdr:cNvPr id="771" name="円/楕円 770"/>
        <xdr:cNvSpPr/>
      </xdr:nvSpPr>
      <xdr:spPr>
        <a:xfrm>
          <a:off x="22110700" y="57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32</xdr:row>
      <xdr:rowOff>117655</xdr:rowOff>
    </xdr:from>
    <xdr:ext cx="469744" cy="259045"/>
    <xdr:sp macro="" textlink="">
      <xdr:nvSpPr>
        <xdr:cNvPr id="772" name="諸支出金該当値テキスト"/>
        <xdr:cNvSpPr txBox="1"/>
      </xdr:nvSpPr>
      <xdr:spPr>
        <a:xfrm>
          <a:off x="22212300" y="560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3,007</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55916</xdr:rowOff>
    </xdr:from>
    <xdr:to>
      <xdr:col>31</xdr:col>
      <xdr:colOff>85725</xdr:colOff>
      <xdr:row>34</xdr:row>
      <xdr:rowOff>157516</xdr:rowOff>
    </xdr:to>
    <xdr:sp macro="" textlink="">
      <xdr:nvSpPr>
        <xdr:cNvPr id="773" name="円/楕円 772"/>
        <xdr:cNvSpPr/>
      </xdr:nvSpPr>
      <xdr:spPr>
        <a:xfrm>
          <a:off x="21272500" y="588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33</xdr:row>
      <xdr:rowOff>2593</xdr:rowOff>
    </xdr:from>
    <xdr:ext cx="469744" cy="259045"/>
    <xdr:sp macro="" textlink="">
      <xdr:nvSpPr>
        <xdr:cNvPr id="774" name="テキスト ボックス 773"/>
        <xdr:cNvSpPr txBox="1"/>
      </xdr:nvSpPr>
      <xdr:spPr>
        <a:xfrm>
          <a:off x="21088427" y="566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2,601</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150622</xdr:rowOff>
    </xdr:from>
    <xdr:to>
      <xdr:col>29</xdr:col>
      <xdr:colOff>568325</xdr:colOff>
      <xdr:row>35</xdr:row>
      <xdr:rowOff>80772</xdr:rowOff>
    </xdr:to>
    <xdr:sp macro="" textlink="">
      <xdr:nvSpPr>
        <xdr:cNvPr id="775" name="円/楕円 774"/>
        <xdr:cNvSpPr/>
      </xdr:nvSpPr>
      <xdr:spPr>
        <a:xfrm>
          <a:off x="20383500" y="597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97299</xdr:rowOff>
    </xdr:from>
    <xdr:ext cx="469744" cy="259045"/>
    <xdr:sp macro="" textlink="">
      <xdr:nvSpPr>
        <xdr:cNvPr id="776" name="テキスト ボックス 775"/>
        <xdr:cNvSpPr txBox="1"/>
      </xdr:nvSpPr>
      <xdr:spPr>
        <a:xfrm>
          <a:off x="20199427" y="575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120904</xdr:rowOff>
    </xdr:from>
    <xdr:to>
      <xdr:col>28</xdr:col>
      <xdr:colOff>365125</xdr:colOff>
      <xdr:row>35</xdr:row>
      <xdr:rowOff>51054</xdr:rowOff>
    </xdr:to>
    <xdr:sp macro="" textlink="">
      <xdr:nvSpPr>
        <xdr:cNvPr id="777" name="円/楕円 776"/>
        <xdr:cNvSpPr/>
      </xdr:nvSpPr>
      <xdr:spPr>
        <a:xfrm>
          <a:off x="19494500" y="59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67581</xdr:rowOff>
    </xdr:from>
    <xdr:ext cx="469744" cy="259045"/>
    <xdr:sp macro="" textlink="">
      <xdr:nvSpPr>
        <xdr:cNvPr id="778" name="テキスト ボックス 777"/>
        <xdr:cNvSpPr txBox="1"/>
      </xdr:nvSpPr>
      <xdr:spPr>
        <a:xfrm>
          <a:off x="19310427" y="572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2,402</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149969</xdr:rowOff>
    </xdr:from>
    <xdr:to>
      <xdr:col>27</xdr:col>
      <xdr:colOff>161925</xdr:colOff>
      <xdr:row>34</xdr:row>
      <xdr:rowOff>80119</xdr:rowOff>
    </xdr:to>
    <xdr:sp macro="" textlink="">
      <xdr:nvSpPr>
        <xdr:cNvPr id="779" name="円/楕円 778"/>
        <xdr:cNvSpPr/>
      </xdr:nvSpPr>
      <xdr:spPr>
        <a:xfrm>
          <a:off x="18605500" y="580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96646</xdr:rowOff>
    </xdr:from>
    <xdr:ext cx="469744" cy="259045"/>
    <xdr:sp macro="" textlink="">
      <xdr:nvSpPr>
        <xdr:cNvPr id="780" name="テキスト ボックス 779"/>
        <xdr:cNvSpPr txBox="1"/>
      </xdr:nvSpPr>
      <xdr:spPr>
        <a:xfrm>
          <a:off x="18421427" y="558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民生費は、住民一人当たり１７８，０１２円となっており、年々増加傾向にあるほか、類似団体と比較して一人当たりコストが高い状況となっている。これは、民生費のうち児童福祉行政に要する経費である児童福祉費について、子ども医療費助成を拡充したことや社会福祉行政に要する経費である社会福祉費について、対象者の増等による自立支援給付事業費の増加が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行財政改革プラン・プログラムの実施や歳出全般にわたる効率化・合理化を進め、財政構造健全化のための取組みを継続して実施していることにより、実質収支額は継続的に黒字を確保している。また、新ごみ処理施設建設事業や情報システム開発・修正事業といった大規模事業が終了したことなどもあり、平成２７年度は財政調整基金の取り崩しを回避しており、実質単年度収支も黒字となった。今後も、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lt"/>
              <a:ea typeface="+mn-ea"/>
              <a:cs typeface="+mn-cs"/>
            </a:rPr>
            <a:t>　病院事業会計及び自動車運送事業会計において、利用者の減少等により、病院事業会計は</a:t>
          </a:r>
          <a:r>
            <a:rPr lang="en-US" altLang="ja-JP" sz="1200" b="0" i="0" baseline="0">
              <a:solidFill>
                <a:schemeClr val="dk1"/>
              </a:solidFill>
              <a:effectLst/>
              <a:latin typeface="+mn-lt"/>
              <a:ea typeface="+mn-ea"/>
              <a:cs typeface="+mn-cs"/>
            </a:rPr>
            <a:t>2</a:t>
          </a:r>
          <a:r>
            <a:rPr lang="ja-JP" altLang="ja-JP" sz="1200" b="0" i="0" baseline="0">
              <a:solidFill>
                <a:schemeClr val="dk1"/>
              </a:solidFill>
              <a:effectLst/>
              <a:latin typeface="+mn-lt"/>
              <a:ea typeface="+mn-ea"/>
              <a:cs typeface="+mn-cs"/>
            </a:rPr>
            <a:t>年連続、自動車運送事業会計は</a:t>
          </a:r>
          <a:r>
            <a:rPr lang="ja-JP" altLang="en-US" sz="1200" b="0" i="0" baseline="0">
              <a:solidFill>
                <a:schemeClr val="dk1"/>
              </a:solidFill>
              <a:effectLst/>
              <a:latin typeface="+mn-lt"/>
              <a:ea typeface="+mn-ea"/>
              <a:cs typeface="+mn-cs"/>
            </a:rPr>
            <a:t>ここ</a:t>
          </a:r>
          <a:r>
            <a:rPr lang="ja-JP" altLang="ja-JP" sz="1200" b="0" i="0" baseline="0">
              <a:solidFill>
                <a:schemeClr val="dk1"/>
              </a:solidFill>
              <a:effectLst/>
              <a:latin typeface="+mn-lt"/>
              <a:ea typeface="+mn-ea"/>
              <a:cs typeface="+mn-cs"/>
            </a:rPr>
            <a:t>数年赤字が続いている</a:t>
          </a:r>
          <a:r>
            <a:rPr lang="ja-JP" altLang="en-US" sz="1200" b="0" i="0" baseline="0">
              <a:solidFill>
                <a:schemeClr val="dk1"/>
              </a:solidFill>
              <a:effectLst/>
              <a:latin typeface="+mn-lt"/>
              <a:ea typeface="+mn-ea"/>
              <a:cs typeface="+mn-cs"/>
            </a:rPr>
            <a:t>状況である</a:t>
          </a:r>
          <a:r>
            <a:rPr lang="ja-JP" altLang="ja-JP" sz="1200" b="0" i="0" baseline="0">
              <a:solidFill>
                <a:schemeClr val="dk1"/>
              </a:solidFill>
              <a:effectLst/>
              <a:latin typeface="+mn-lt"/>
              <a:ea typeface="+mn-ea"/>
              <a:cs typeface="+mn-cs"/>
            </a:rPr>
            <a:t>。</a:t>
          </a:r>
          <a:r>
            <a:rPr lang="ja-JP" altLang="ja-JP" sz="1200" b="0">
              <a:solidFill>
                <a:schemeClr val="dk1"/>
              </a:solidFill>
              <a:effectLst/>
              <a:latin typeface="+mn-lt"/>
              <a:ea typeface="+mn-ea"/>
              <a:cs typeface="+mn-cs"/>
            </a:rPr>
            <a:t/>
          </a:r>
          <a:br>
            <a:rPr lang="ja-JP" altLang="ja-JP" sz="1200" b="0">
              <a:solidFill>
                <a:schemeClr val="dk1"/>
              </a:solidFill>
              <a:effectLst/>
              <a:latin typeface="+mn-lt"/>
              <a:ea typeface="+mn-ea"/>
              <a:cs typeface="+mn-cs"/>
            </a:rPr>
          </a:br>
          <a:r>
            <a:rPr lang="ja-JP" altLang="ja-JP" sz="1200" b="0">
              <a:solidFill>
                <a:schemeClr val="dk1"/>
              </a:solidFill>
              <a:effectLst/>
              <a:latin typeface="+mn-lt"/>
              <a:ea typeface="+mn-ea"/>
              <a:cs typeface="+mn-cs"/>
            </a:rPr>
            <a:t>　また、国民健康保険事業特別会計については、高齢化の進展や高度医療の普及などにより保険給付費が増加したことに加え、被保険者数の減少などの影響により保険税収入が減少したことにより、資金不足（赤字）となった</a:t>
          </a:r>
          <a:r>
            <a:rPr lang="ja-JP" altLang="ja-JP" sz="1200" b="0" i="0" baseline="0">
              <a:solidFill>
                <a:schemeClr val="dk1"/>
              </a:solidFill>
              <a:effectLst/>
              <a:latin typeface="+mn-lt"/>
              <a:ea typeface="+mn-ea"/>
              <a:cs typeface="+mn-cs"/>
            </a:rPr>
            <a:t>が、一般会計やその他の公営企業等を含む連結ベースでの実質収支は黒字となっている。なお、母子寡婦福祉資金貸付金特別会計の赤字部分については、純計上収支均衡となっている。</a:t>
          </a:r>
          <a:endParaRPr lang="ja-JP" altLang="ja-JP" sz="1200">
            <a:effectLst/>
          </a:endParaRPr>
        </a:p>
        <a:p>
          <a:pPr rtl="0"/>
          <a:r>
            <a:rPr lang="ja-JP" altLang="ja-JP" sz="1200" b="0" i="0" baseline="0">
              <a:solidFill>
                <a:schemeClr val="dk1"/>
              </a:solidFill>
              <a:effectLst/>
              <a:latin typeface="+mn-lt"/>
              <a:ea typeface="+mn-ea"/>
              <a:cs typeface="+mn-cs"/>
            </a:rPr>
            <a:t>　公営企業及び準公営企業については、公営企業の基本に則り、中期的な経営計画に基づき、積極的な収入確保と経費削減による経営基盤の強化を図ることにより自律的な経営が原則となっており、その結果として一般会計からの負担が適正な水準となるように見直すこととしている。</a:t>
          </a:r>
          <a:endParaRPr lang="ja-JP" altLang="ja-JP" sz="1200">
            <a:effectLst/>
          </a:endParaRPr>
        </a:p>
        <a:p>
          <a:pPr rtl="0"/>
          <a:r>
            <a:rPr lang="ja-JP" altLang="ja-JP" sz="1200" b="0" i="0" baseline="0">
              <a:solidFill>
                <a:schemeClr val="dk1"/>
              </a:solidFill>
              <a:effectLst/>
              <a:latin typeface="+mn-lt"/>
              <a:ea typeface="+mn-ea"/>
              <a:cs typeface="+mn-cs"/>
            </a:rPr>
            <a:t>　水道事業会計は、事業のコスト削減をはじめ、起債償還額のピークを超えたことに伴う歳出減少により実質収支が黒字で、標準財政規模に占める割合が最も大きい。</a:t>
          </a:r>
          <a:endParaRPr lang="ja-JP" altLang="ja-JP" sz="1200">
            <a:effectLst/>
          </a:endParaRPr>
        </a:p>
        <a:p>
          <a:pPr rtl="0"/>
          <a:r>
            <a:rPr lang="ja-JP" altLang="ja-JP" sz="1200" b="0" i="0" baseline="0">
              <a:solidFill>
                <a:schemeClr val="dk1"/>
              </a:solidFill>
              <a:effectLst/>
              <a:latin typeface="+mn-lt"/>
              <a:ea typeface="+mn-ea"/>
              <a:cs typeface="+mn-cs"/>
            </a:rPr>
            <a:t>　次に割合が大きい一般会計も、補助費や建設事業費、人件費等の経費削減や交付税措置のある有利な起債の活用により、年々その比率が増加している。今後も行財政改革プランに基づき、補助金･負担金の見直しと財源の確保、公債費の適正化、公営企業・準公営企業の見直しなどにより、行政の効率化に努め財政の健全化を図っていく。</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119782627</v>
      </c>
      <c r="BO4" s="409"/>
      <c r="BP4" s="409"/>
      <c r="BQ4" s="409"/>
      <c r="BR4" s="409"/>
      <c r="BS4" s="409"/>
      <c r="BT4" s="409"/>
      <c r="BU4" s="410"/>
      <c r="BV4" s="408">
        <v>128995082</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3.8</v>
      </c>
      <c r="CU4" s="586"/>
      <c r="CV4" s="586"/>
      <c r="CW4" s="586"/>
      <c r="CX4" s="586"/>
      <c r="CY4" s="586"/>
      <c r="CZ4" s="586"/>
      <c r="DA4" s="587"/>
      <c r="DB4" s="585">
        <v>3.6</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116677099</v>
      </c>
      <c r="BO5" s="414"/>
      <c r="BP5" s="414"/>
      <c r="BQ5" s="414"/>
      <c r="BR5" s="414"/>
      <c r="BS5" s="414"/>
      <c r="BT5" s="414"/>
      <c r="BU5" s="415"/>
      <c r="BV5" s="413">
        <v>125475857</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89.9</v>
      </c>
      <c r="CU5" s="384"/>
      <c r="CV5" s="384"/>
      <c r="CW5" s="384"/>
      <c r="CX5" s="384"/>
      <c r="CY5" s="384"/>
      <c r="CZ5" s="384"/>
      <c r="DA5" s="385"/>
      <c r="DB5" s="383">
        <v>91.1</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3105528</v>
      </c>
      <c r="BO6" s="414"/>
      <c r="BP6" s="414"/>
      <c r="BQ6" s="414"/>
      <c r="BR6" s="414"/>
      <c r="BS6" s="414"/>
      <c r="BT6" s="414"/>
      <c r="BU6" s="415"/>
      <c r="BV6" s="413">
        <v>3519225</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96.6</v>
      </c>
      <c r="CU6" s="560"/>
      <c r="CV6" s="560"/>
      <c r="CW6" s="560"/>
      <c r="CX6" s="560"/>
      <c r="CY6" s="560"/>
      <c r="CZ6" s="560"/>
      <c r="DA6" s="561"/>
      <c r="DB6" s="559">
        <v>98.3</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508005</v>
      </c>
      <c r="BO7" s="414"/>
      <c r="BP7" s="414"/>
      <c r="BQ7" s="414"/>
      <c r="BR7" s="414"/>
      <c r="BS7" s="414"/>
      <c r="BT7" s="414"/>
      <c r="BU7" s="415"/>
      <c r="BV7" s="413">
        <v>981522</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68829891</v>
      </c>
      <c r="CU7" s="414"/>
      <c r="CV7" s="414"/>
      <c r="CW7" s="414"/>
      <c r="CX7" s="414"/>
      <c r="CY7" s="414"/>
      <c r="CZ7" s="414"/>
      <c r="DA7" s="415"/>
      <c r="DB7" s="413">
        <v>69734099</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2597523</v>
      </c>
      <c r="BO8" s="414"/>
      <c r="BP8" s="414"/>
      <c r="BQ8" s="414"/>
      <c r="BR8" s="414"/>
      <c r="BS8" s="414"/>
      <c r="BT8" s="414"/>
      <c r="BU8" s="415"/>
      <c r="BV8" s="413">
        <v>2537703</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0.54</v>
      </c>
      <c r="CU8" s="523"/>
      <c r="CV8" s="523"/>
      <c r="CW8" s="523"/>
      <c r="CX8" s="523"/>
      <c r="CY8" s="523"/>
      <c r="CZ8" s="523"/>
      <c r="DA8" s="524"/>
      <c r="DB8" s="522">
        <v>0.53</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287648</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59820</v>
      </c>
      <c r="BO9" s="414"/>
      <c r="BP9" s="414"/>
      <c r="BQ9" s="414"/>
      <c r="BR9" s="414"/>
      <c r="BS9" s="414"/>
      <c r="BT9" s="414"/>
      <c r="BU9" s="415"/>
      <c r="BV9" s="413">
        <v>942287</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21.2</v>
      </c>
      <c r="CU9" s="384"/>
      <c r="CV9" s="384"/>
      <c r="CW9" s="384"/>
      <c r="CX9" s="384"/>
      <c r="CY9" s="384"/>
      <c r="CZ9" s="384"/>
      <c r="DA9" s="385"/>
      <c r="DB9" s="383">
        <v>20.2</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299520</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4764</v>
      </c>
      <c r="BO10" s="414"/>
      <c r="BP10" s="414"/>
      <c r="BQ10" s="414"/>
      <c r="BR10" s="414"/>
      <c r="BS10" s="414"/>
      <c r="BT10" s="414"/>
      <c r="BU10" s="415"/>
      <c r="BV10" s="413">
        <v>7885</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106</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293066</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v>4000000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292194</v>
      </c>
      <c r="S13" s="515"/>
      <c r="T13" s="515"/>
      <c r="U13" s="515"/>
      <c r="V13" s="516"/>
      <c r="W13" s="502" t="s">
        <v>120</v>
      </c>
      <c r="X13" s="426"/>
      <c r="Y13" s="426"/>
      <c r="Z13" s="426"/>
      <c r="AA13" s="426"/>
      <c r="AB13" s="427"/>
      <c r="AC13" s="389">
        <v>4382</v>
      </c>
      <c r="AD13" s="390"/>
      <c r="AE13" s="390"/>
      <c r="AF13" s="390"/>
      <c r="AG13" s="391"/>
      <c r="AH13" s="389">
        <v>5724</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64584</v>
      </c>
      <c r="BO13" s="414"/>
      <c r="BP13" s="414"/>
      <c r="BQ13" s="414"/>
      <c r="BR13" s="414"/>
      <c r="BS13" s="414"/>
      <c r="BT13" s="414"/>
      <c r="BU13" s="415"/>
      <c r="BV13" s="413">
        <v>-3049828</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14.2</v>
      </c>
      <c r="CU13" s="384"/>
      <c r="CV13" s="384"/>
      <c r="CW13" s="384"/>
      <c r="CX13" s="384"/>
      <c r="CY13" s="384"/>
      <c r="CZ13" s="384"/>
      <c r="DA13" s="385"/>
      <c r="DB13" s="383">
        <v>13.8</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295898</v>
      </c>
      <c r="S14" s="515"/>
      <c r="T14" s="515"/>
      <c r="U14" s="515"/>
      <c r="V14" s="516"/>
      <c r="W14" s="517"/>
      <c r="X14" s="429"/>
      <c r="Y14" s="429"/>
      <c r="Z14" s="429"/>
      <c r="AA14" s="429"/>
      <c r="AB14" s="430"/>
      <c r="AC14" s="507">
        <v>3.4</v>
      </c>
      <c r="AD14" s="508"/>
      <c r="AE14" s="508"/>
      <c r="AF14" s="508"/>
      <c r="AG14" s="509"/>
      <c r="AH14" s="507">
        <v>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119.3</v>
      </c>
      <c r="CU14" s="486"/>
      <c r="CV14" s="486"/>
      <c r="CW14" s="486"/>
      <c r="CX14" s="486"/>
      <c r="CY14" s="486"/>
      <c r="CZ14" s="486"/>
      <c r="DA14" s="487"/>
      <c r="DB14" s="518">
        <v>126.2</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295062</v>
      </c>
      <c r="S15" s="515"/>
      <c r="T15" s="515"/>
      <c r="U15" s="515"/>
      <c r="V15" s="516"/>
      <c r="W15" s="502" t="s">
        <v>127</v>
      </c>
      <c r="X15" s="426"/>
      <c r="Y15" s="426"/>
      <c r="Z15" s="426"/>
      <c r="AA15" s="426"/>
      <c r="AB15" s="427"/>
      <c r="AC15" s="389">
        <v>19341</v>
      </c>
      <c r="AD15" s="390"/>
      <c r="AE15" s="390"/>
      <c r="AF15" s="390"/>
      <c r="AG15" s="391"/>
      <c r="AH15" s="389">
        <v>23147</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30001504</v>
      </c>
      <c r="BO15" s="409"/>
      <c r="BP15" s="409"/>
      <c r="BQ15" s="409"/>
      <c r="BR15" s="409"/>
      <c r="BS15" s="409"/>
      <c r="BT15" s="409"/>
      <c r="BU15" s="410"/>
      <c r="BV15" s="408">
        <v>29244175</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15.2</v>
      </c>
      <c r="AD16" s="508"/>
      <c r="AE16" s="508"/>
      <c r="AF16" s="508"/>
      <c r="AG16" s="509"/>
      <c r="AH16" s="507">
        <v>16.2</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54728167</v>
      </c>
      <c r="BO16" s="414"/>
      <c r="BP16" s="414"/>
      <c r="BQ16" s="414"/>
      <c r="BR16" s="414"/>
      <c r="BS16" s="414"/>
      <c r="BT16" s="414"/>
      <c r="BU16" s="415"/>
      <c r="BV16" s="413">
        <v>55109519</v>
      </c>
      <c r="BW16" s="414"/>
      <c r="BX16" s="414"/>
      <c r="BY16" s="414"/>
      <c r="BZ16" s="414"/>
      <c r="CA16" s="414"/>
      <c r="CB16" s="414"/>
      <c r="CC16" s="415"/>
      <c r="CD16" s="152"/>
      <c r="CE16" s="411" t="s">
        <v>133</v>
      </c>
      <c r="CF16" s="411"/>
      <c r="CG16" s="411"/>
      <c r="CH16" s="411"/>
      <c r="CI16" s="411"/>
      <c r="CJ16" s="411"/>
      <c r="CK16" s="411"/>
      <c r="CL16" s="411"/>
      <c r="CM16" s="411"/>
      <c r="CN16" s="411"/>
      <c r="CO16" s="411"/>
      <c r="CP16" s="411"/>
      <c r="CQ16" s="411"/>
      <c r="CR16" s="411"/>
      <c r="CS16" s="412"/>
      <c r="CT16" s="383">
        <v>8.1999999999999993</v>
      </c>
      <c r="CU16" s="384"/>
      <c r="CV16" s="384"/>
      <c r="CW16" s="384"/>
      <c r="CX16" s="384"/>
      <c r="CY16" s="384"/>
      <c r="CZ16" s="384"/>
      <c r="DA16" s="385"/>
      <c r="DB16" s="383">
        <v>12.3</v>
      </c>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131</v>
      </c>
      <c r="S17" s="500"/>
      <c r="T17" s="500"/>
      <c r="U17" s="500"/>
      <c r="V17" s="501"/>
      <c r="W17" s="502" t="s">
        <v>135</v>
      </c>
      <c r="X17" s="426"/>
      <c r="Y17" s="426"/>
      <c r="Z17" s="426"/>
      <c r="AA17" s="426"/>
      <c r="AB17" s="427"/>
      <c r="AC17" s="389">
        <v>103571</v>
      </c>
      <c r="AD17" s="390"/>
      <c r="AE17" s="390"/>
      <c r="AF17" s="390"/>
      <c r="AG17" s="391"/>
      <c r="AH17" s="389">
        <v>111754</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38203671</v>
      </c>
      <c r="BO17" s="414"/>
      <c r="BP17" s="414"/>
      <c r="BQ17" s="414"/>
      <c r="BR17" s="414"/>
      <c r="BS17" s="414"/>
      <c r="BT17" s="414"/>
      <c r="BU17" s="415"/>
      <c r="BV17" s="413">
        <v>37727719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824.61</v>
      </c>
      <c r="M18" s="478"/>
      <c r="N18" s="478"/>
      <c r="O18" s="478"/>
      <c r="P18" s="478"/>
      <c r="Q18" s="478"/>
      <c r="R18" s="479"/>
      <c r="S18" s="479"/>
      <c r="T18" s="479"/>
      <c r="U18" s="479"/>
      <c r="V18" s="480"/>
      <c r="W18" s="494"/>
      <c r="X18" s="495"/>
      <c r="Y18" s="495"/>
      <c r="Z18" s="495"/>
      <c r="AA18" s="495"/>
      <c r="AB18" s="503"/>
      <c r="AC18" s="377">
        <v>81.400000000000006</v>
      </c>
      <c r="AD18" s="378"/>
      <c r="AE18" s="378"/>
      <c r="AF18" s="378"/>
      <c r="AG18" s="481"/>
      <c r="AH18" s="377">
        <v>78.2</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65089934</v>
      </c>
      <c r="BO18" s="414"/>
      <c r="BP18" s="414"/>
      <c r="BQ18" s="414"/>
      <c r="BR18" s="414"/>
      <c r="BS18" s="414"/>
      <c r="BT18" s="414"/>
      <c r="BU18" s="415"/>
      <c r="BV18" s="413">
        <v>65769928</v>
      </c>
      <c r="BW18" s="414"/>
      <c r="BX18" s="414"/>
      <c r="BY18" s="414"/>
      <c r="BZ18" s="414"/>
      <c r="CA18" s="414"/>
      <c r="CB18" s="414"/>
      <c r="CC18" s="415"/>
      <c r="CD18" s="152"/>
      <c r="CE18" s="411" t="s">
        <v>139</v>
      </c>
      <c r="CF18" s="411"/>
      <c r="CG18" s="411"/>
      <c r="CH18" s="411"/>
      <c r="CI18" s="411"/>
      <c r="CJ18" s="411"/>
      <c r="CK18" s="411"/>
      <c r="CL18" s="411"/>
      <c r="CM18" s="411"/>
      <c r="CN18" s="411"/>
      <c r="CO18" s="411"/>
      <c r="CP18" s="411"/>
      <c r="CQ18" s="411"/>
      <c r="CR18" s="411"/>
      <c r="CS18" s="412"/>
      <c r="CT18" s="383">
        <v>4.5999999999999996</v>
      </c>
      <c r="CU18" s="384"/>
      <c r="CV18" s="384"/>
      <c r="CW18" s="384"/>
      <c r="CX18" s="384"/>
      <c r="CY18" s="384"/>
      <c r="CZ18" s="384"/>
      <c r="DA18" s="385"/>
      <c r="DB18" s="383">
        <v>3.4</v>
      </c>
      <c r="DC18" s="384"/>
      <c r="DD18" s="384"/>
      <c r="DE18" s="384"/>
      <c r="DF18" s="384"/>
      <c r="DG18" s="384"/>
      <c r="DH18" s="384"/>
      <c r="DI18" s="385"/>
      <c r="DJ18" s="137"/>
      <c r="DK18" s="137"/>
      <c r="DL18" s="137"/>
      <c r="DM18" s="137"/>
      <c r="DN18" s="137"/>
      <c r="DO18" s="137"/>
    </row>
    <row r="19" spans="1:119" ht="18.75" customHeight="1" thickBot="1" x14ac:dyDescent="0.2">
      <c r="A19" s="138"/>
      <c r="B19" s="475" t="s">
        <v>140</v>
      </c>
      <c r="C19" s="476"/>
      <c r="D19" s="476"/>
      <c r="E19" s="477"/>
      <c r="F19" s="477"/>
      <c r="G19" s="477"/>
      <c r="H19" s="477"/>
      <c r="I19" s="477"/>
      <c r="J19" s="477"/>
      <c r="K19" s="477"/>
      <c r="L19" s="483">
        <v>349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77620135</v>
      </c>
      <c r="BO19" s="414"/>
      <c r="BP19" s="414"/>
      <c r="BQ19" s="414"/>
      <c r="BR19" s="414"/>
      <c r="BS19" s="414"/>
      <c r="BT19" s="414"/>
      <c r="BU19" s="415"/>
      <c r="BV19" s="413">
        <v>82103765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142</v>
      </c>
      <c r="C20" s="476"/>
      <c r="D20" s="476"/>
      <c r="E20" s="477"/>
      <c r="F20" s="477"/>
      <c r="G20" s="477"/>
      <c r="H20" s="477"/>
      <c r="I20" s="477"/>
      <c r="J20" s="477"/>
      <c r="K20" s="477"/>
      <c r="L20" s="483">
        <v>118234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158848913</v>
      </c>
      <c r="BO23" s="414"/>
      <c r="BP23" s="414"/>
      <c r="BQ23" s="414"/>
      <c r="BR23" s="414"/>
      <c r="BS23" s="414"/>
      <c r="BT23" s="414"/>
      <c r="BU23" s="415"/>
      <c r="BV23" s="413">
        <v>164825717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151</v>
      </c>
      <c r="F24" s="387"/>
      <c r="G24" s="387"/>
      <c r="H24" s="387"/>
      <c r="I24" s="387"/>
      <c r="J24" s="387"/>
      <c r="K24" s="388"/>
      <c r="L24" s="389">
        <v>1</v>
      </c>
      <c r="M24" s="390"/>
      <c r="N24" s="390"/>
      <c r="O24" s="390"/>
      <c r="P24" s="391"/>
      <c r="Q24" s="389">
        <v>8500</v>
      </c>
      <c r="R24" s="390"/>
      <c r="S24" s="390"/>
      <c r="T24" s="390"/>
      <c r="U24" s="390"/>
      <c r="V24" s="391"/>
      <c r="W24" s="455"/>
      <c r="X24" s="446"/>
      <c r="Y24" s="447"/>
      <c r="Z24" s="386" t="s">
        <v>152</v>
      </c>
      <c r="AA24" s="387"/>
      <c r="AB24" s="387"/>
      <c r="AC24" s="387"/>
      <c r="AD24" s="387"/>
      <c r="AE24" s="387"/>
      <c r="AF24" s="387"/>
      <c r="AG24" s="388"/>
      <c r="AH24" s="389">
        <v>1380</v>
      </c>
      <c r="AI24" s="390"/>
      <c r="AJ24" s="390"/>
      <c r="AK24" s="390"/>
      <c r="AL24" s="391"/>
      <c r="AM24" s="389">
        <v>4384260</v>
      </c>
      <c r="AN24" s="390"/>
      <c r="AO24" s="390"/>
      <c r="AP24" s="390"/>
      <c r="AQ24" s="390"/>
      <c r="AR24" s="391"/>
      <c r="AS24" s="389">
        <v>3177</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95101644</v>
      </c>
      <c r="BO24" s="414"/>
      <c r="BP24" s="414"/>
      <c r="BQ24" s="414"/>
      <c r="BR24" s="414"/>
      <c r="BS24" s="414"/>
      <c r="BT24" s="414"/>
      <c r="BU24" s="415"/>
      <c r="BV24" s="413">
        <v>96150106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154</v>
      </c>
      <c r="F25" s="387"/>
      <c r="G25" s="387"/>
      <c r="H25" s="387"/>
      <c r="I25" s="387"/>
      <c r="J25" s="387"/>
      <c r="K25" s="388"/>
      <c r="L25" s="389">
        <v>2</v>
      </c>
      <c r="M25" s="390"/>
      <c r="N25" s="390"/>
      <c r="O25" s="390"/>
      <c r="P25" s="391"/>
      <c r="Q25" s="389">
        <v>7486</v>
      </c>
      <c r="R25" s="390"/>
      <c r="S25" s="390"/>
      <c r="T25" s="390"/>
      <c r="U25" s="390"/>
      <c r="V25" s="391"/>
      <c r="W25" s="455"/>
      <c r="X25" s="446"/>
      <c r="Y25" s="447"/>
      <c r="Z25" s="386" t="s">
        <v>155</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31867254</v>
      </c>
      <c r="BO25" s="409"/>
      <c r="BP25" s="409"/>
      <c r="BQ25" s="409"/>
      <c r="BR25" s="409"/>
      <c r="BS25" s="409"/>
      <c r="BT25" s="409"/>
      <c r="BU25" s="410"/>
      <c r="BV25" s="408">
        <v>33371478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157</v>
      </c>
      <c r="F26" s="387"/>
      <c r="G26" s="387"/>
      <c r="H26" s="387"/>
      <c r="I26" s="387"/>
      <c r="J26" s="387"/>
      <c r="K26" s="388"/>
      <c r="L26" s="389">
        <v>1</v>
      </c>
      <c r="M26" s="390"/>
      <c r="N26" s="390"/>
      <c r="O26" s="390"/>
      <c r="P26" s="391"/>
      <c r="Q26" s="389">
        <v>6605</v>
      </c>
      <c r="R26" s="390"/>
      <c r="S26" s="390"/>
      <c r="T26" s="390"/>
      <c r="U26" s="390"/>
      <c r="V26" s="391"/>
      <c r="W26" s="455"/>
      <c r="X26" s="446"/>
      <c r="Y26" s="447"/>
      <c r="Z26" s="386" t="s">
        <v>158</v>
      </c>
      <c r="AA26" s="468"/>
      <c r="AB26" s="468"/>
      <c r="AC26" s="468"/>
      <c r="AD26" s="468"/>
      <c r="AE26" s="468"/>
      <c r="AF26" s="468"/>
      <c r="AG26" s="469"/>
      <c r="AH26" s="389">
        <v>196</v>
      </c>
      <c r="AI26" s="390"/>
      <c r="AJ26" s="390"/>
      <c r="AK26" s="390"/>
      <c r="AL26" s="391"/>
      <c r="AM26" s="389">
        <v>656012</v>
      </c>
      <c r="AN26" s="390"/>
      <c r="AO26" s="390"/>
      <c r="AP26" s="390"/>
      <c r="AQ26" s="390"/>
      <c r="AR26" s="391"/>
      <c r="AS26" s="389">
        <v>3347</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v>100000</v>
      </c>
      <c r="BO26" s="414"/>
      <c r="BP26" s="414"/>
      <c r="BQ26" s="414"/>
      <c r="BR26" s="414"/>
      <c r="BS26" s="414"/>
      <c r="BT26" s="414"/>
      <c r="BU26" s="415"/>
      <c r="BV26" s="413">
        <v>100000</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160</v>
      </c>
      <c r="F27" s="387"/>
      <c r="G27" s="387"/>
      <c r="H27" s="387"/>
      <c r="I27" s="387"/>
      <c r="J27" s="387"/>
      <c r="K27" s="388"/>
      <c r="L27" s="389">
        <v>1</v>
      </c>
      <c r="M27" s="390"/>
      <c r="N27" s="390"/>
      <c r="O27" s="390"/>
      <c r="P27" s="391"/>
      <c r="Q27" s="389">
        <v>6462</v>
      </c>
      <c r="R27" s="390"/>
      <c r="S27" s="390"/>
      <c r="T27" s="390"/>
      <c r="U27" s="390"/>
      <c r="V27" s="391"/>
      <c r="W27" s="455"/>
      <c r="X27" s="446"/>
      <c r="Y27" s="447"/>
      <c r="Z27" s="386" t="s">
        <v>161</v>
      </c>
      <c r="AA27" s="387"/>
      <c r="AB27" s="387"/>
      <c r="AC27" s="387"/>
      <c r="AD27" s="387"/>
      <c r="AE27" s="387"/>
      <c r="AF27" s="387"/>
      <c r="AG27" s="388"/>
      <c r="AH27" s="389">
        <v>22</v>
      </c>
      <c r="AI27" s="390"/>
      <c r="AJ27" s="390"/>
      <c r="AK27" s="390"/>
      <c r="AL27" s="391"/>
      <c r="AM27" s="389">
        <v>87692</v>
      </c>
      <c r="AN27" s="390"/>
      <c r="AO27" s="390"/>
      <c r="AP27" s="390"/>
      <c r="AQ27" s="390"/>
      <c r="AR27" s="391"/>
      <c r="AS27" s="389">
        <v>3986</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t="s">
        <v>117</v>
      </c>
      <c r="BO27" s="417"/>
      <c r="BP27" s="417"/>
      <c r="BQ27" s="417"/>
      <c r="BR27" s="417"/>
      <c r="BS27" s="417"/>
      <c r="BT27" s="417"/>
      <c r="BU27" s="418"/>
      <c r="BV27" s="416">
        <v>115707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163</v>
      </c>
      <c r="F28" s="387"/>
      <c r="G28" s="387"/>
      <c r="H28" s="387"/>
      <c r="I28" s="387"/>
      <c r="J28" s="387"/>
      <c r="K28" s="388"/>
      <c r="L28" s="389">
        <v>1</v>
      </c>
      <c r="M28" s="390"/>
      <c r="N28" s="390"/>
      <c r="O28" s="390"/>
      <c r="P28" s="391"/>
      <c r="Q28" s="389">
        <v>5922</v>
      </c>
      <c r="R28" s="390"/>
      <c r="S28" s="390"/>
      <c r="T28" s="390"/>
      <c r="U28" s="390"/>
      <c r="V28" s="391"/>
      <c r="W28" s="455"/>
      <c r="X28" s="446"/>
      <c r="Y28" s="447"/>
      <c r="Z28" s="386" t="s">
        <v>164</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4271907</v>
      </c>
      <c r="BO28" s="409"/>
      <c r="BP28" s="409"/>
      <c r="BQ28" s="409"/>
      <c r="BR28" s="409"/>
      <c r="BS28" s="409"/>
      <c r="BT28" s="409"/>
      <c r="BU28" s="410"/>
      <c r="BV28" s="408">
        <v>2967143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167</v>
      </c>
      <c r="F29" s="387"/>
      <c r="G29" s="387"/>
      <c r="H29" s="387"/>
      <c r="I29" s="387"/>
      <c r="J29" s="387"/>
      <c r="K29" s="388"/>
      <c r="L29" s="389">
        <v>33</v>
      </c>
      <c r="M29" s="390"/>
      <c r="N29" s="390"/>
      <c r="O29" s="390"/>
      <c r="P29" s="391"/>
      <c r="Q29" s="389">
        <v>5697</v>
      </c>
      <c r="R29" s="390"/>
      <c r="S29" s="390"/>
      <c r="T29" s="390"/>
      <c r="U29" s="390"/>
      <c r="V29" s="391"/>
      <c r="W29" s="456"/>
      <c r="X29" s="457"/>
      <c r="Y29" s="458"/>
      <c r="Z29" s="386" t="s">
        <v>168</v>
      </c>
      <c r="AA29" s="387"/>
      <c r="AB29" s="387"/>
      <c r="AC29" s="387"/>
      <c r="AD29" s="387"/>
      <c r="AE29" s="387"/>
      <c r="AF29" s="387"/>
      <c r="AG29" s="388"/>
      <c r="AH29" s="389">
        <v>1402</v>
      </c>
      <c r="AI29" s="390"/>
      <c r="AJ29" s="390"/>
      <c r="AK29" s="390"/>
      <c r="AL29" s="391"/>
      <c r="AM29" s="389">
        <v>4471952</v>
      </c>
      <c r="AN29" s="390"/>
      <c r="AO29" s="390"/>
      <c r="AP29" s="390"/>
      <c r="AQ29" s="390"/>
      <c r="AR29" s="391"/>
      <c r="AS29" s="389">
        <v>3190</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3016453</v>
      </c>
      <c r="BO29" s="414"/>
      <c r="BP29" s="414"/>
      <c r="BQ29" s="414"/>
      <c r="BR29" s="414"/>
      <c r="BS29" s="414"/>
      <c r="BT29" s="414"/>
      <c r="BU29" s="415"/>
      <c r="BV29" s="413">
        <v>3013504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98.9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5934207</v>
      </c>
      <c r="BO30" s="417"/>
      <c r="BP30" s="417"/>
      <c r="BQ30" s="417"/>
      <c r="BR30" s="417"/>
      <c r="BS30" s="417"/>
      <c r="BT30" s="417"/>
      <c r="BU30" s="418"/>
      <c r="BV30" s="416">
        <v>5812233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競輪事業特別会計</v>
      </c>
      <c r="X34" s="372"/>
      <c r="Y34" s="372"/>
      <c r="Z34" s="372"/>
      <c r="AA34" s="372"/>
      <c r="AB34" s="372"/>
      <c r="AC34" s="372"/>
      <c r="AD34" s="372"/>
      <c r="AE34" s="372"/>
      <c r="AF34" s="372"/>
      <c r="AG34" s="372"/>
      <c r="AH34" s="372"/>
      <c r="AI34" s="372"/>
      <c r="AJ34" s="372"/>
      <c r="AK34" s="372"/>
      <c r="AL34" s="165"/>
      <c r="AM34" s="373">
        <f>IF(AO34="","",MAX(C34:D43,U34:V43)+1)</f>
        <v>9</v>
      </c>
      <c r="AN34" s="373"/>
      <c r="AO34" s="372" t="str">
        <f>IF('各会計、関係団体の財政状況及び健全化判断比率'!B33="","",'各会計、関係団体の財政状況及び健全化判断比率'!B33)</f>
        <v>病院事業会計</v>
      </c>
      <c r="AP34" s="372"/>
      <c r="AQ34" s="372"/>
      <c r="AR34" s="372"/>
      <c r="AS34" s="372"/>
      <c r="AT34" s="372"/>
      <c r="AU34" s="372"/>
      <c r="AV34" s="372"/>
      <c r="AW34" s="372"/>
      <c r="AX34" s="372"/>
      <c r="AY34" s="372"/>
      <c r="AZ34" s="372"/>
      <c r="BA34" s="372"/>
      <c r="BB34" s="372"/>
      <c r="BC34" s="372"/>
      <c r="BD34" s="165"/>
      <c r="BE34" s="373">
        <f>IF(BG34="","",MAX(C34:D43,U34:V43,AM34:AN43)+1)</f>
        <v>12</v>
      </c>
      <c r="BF34" s="373"/>
      <c r="BG34" s="372" t="str">
        <f>IF('各会計、関係団体の財政状況及び健全化判断比率'!B36="","",'各会計、関係団体の財政状況及び健全化判断比率'!B36)</f>
        <v>中央卸売市場特別会計</v>
      </c>
      <c r="BH34" s="372"/>
      <c r="BI34" s="372"/>
      <c r="BJ34" s="372"/>
      <c r="BK34" s="372"/>
      <c r="BL34" s="372"/>
      <c r="BM34" s="372"/>
      <c r="BN34" s="372"/>
      <c r="BO34" s="372"/>
      <c r="BP34" s="372"/>
      <c r="BQ34" s="372"/>
      <c r="BR34" s="372"/>
      <c r="BS34" s="372"/>
      <c r="BT34" s="372"/>
      <c r="BU34" s="372"/>
      <c r="BV34" s="165"/>
      <c r="BW34" s="373">
        <f>IF(BY34="","",MAX(C34:D43,U34:V43,AM34:AN43,BE34:BF43)+1)</f>
        <v>16</v>
      </c>
      <c r="BX34" s="373"/>
      <c r="BY34" s="372" t="str">
        <f>IF('各会計、関係団体の財政状況及び健全化判断比率'!B68="","",'各会計、関係団体の財政状況及び健全化判断比率'!B68)</f>
        <v>青森地域広域事務組合</v>
      </c>
      <c r="BZ34" s="372"/>
      <c r="CA34" s="372"/>
      <c r="CB34" s="372"/>
      <c r="CC34" s="372"/>
      <c r="CD34" s="372"/>
      <c r="CE34" s="372"/>
      <c r="CF34" s="372"/>
      <c r="CG34" s="372"/>
      <c r="CH34" s="372"/>
      <c r="CI34" s="372"/>
      <c r="CJ34" s="372"/>
      <c r="CK34" s="372"/>
      <c r="CL34" s="372"/>
      <c r="CM34" s="372"/>
      <c r="CN34" s="165"/>
      <c r="CO34" s="373">
        <f>IF(CQ34="","",MAX(C34:D43,U34:V43,AM34:AN43,BE34:BF43,BW34:BX43)+1)</f>
        <v>24</v>
      </c>
      <c r="CP34" s="373"/>
      <c r="CQ34" s="372" t="str">
        <f>IF('各会計、関係団体の財政状況及び健全化判断比率'!BS7="","",'各会計、関係団体の財政状況及び健全化判断比率'!BS7)</f>
        <v>青森市土地開発公社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公共用地取得事業特別会計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国民健康保険事業特別会計</v>
      </c>
      <c r="X35" s="372"/>
      <c r="Y35" s="372"/>
      <c r="Z35" s="372"/>
      <c r="AA35" s="372"/>
      <c r="AB35" s="372"/>
      <c r="AC35" s="372"/>
      <c r="AD35" s="372"/>
      <c r="AE35" s="372"/>
      <c r="AF35" s="372"/>
      <c r="AG35" s="372"/>
      <c r="AH35" s="372"/>
      <c r="AI35" s="372"/>
      <c r="AJ35" s="372"/>
      <c r="AK35" s="372"/>
      <c r="AL35" s="165"/>
      <c r="AM35" s="373">
        <f t="shared" ref="AM35:AM43" si="0">IF(AO35="","",AM34+1)</f>
        <v>10</v>
      </c>
      <c r="AN35" s="373"/>
      <c r="AO35" s="372" t="str">
        <f>IF('各会計、関係団体の財政状況及び健全化判断比率'!B34="","",'各会計、関係団体の財政状況及び健全化判断比率'!B34)</f>
        <v>水道事業会計</v>
      </c>
      <c r="AP35" s="372"/>
      <c r="AQ35" s="372"/>
      <c r="AR35" s="372"/>
      <c r="AS35" s="372"/>
      <c r="AT35" s="372"/>
      <c r="AU35" s="372"/>
      <c r="AV35" s="372"/>
      <c r="AW35" s="372"/>
      <c r="AX35" s="372"/>
      <c r="AY35" s="372"/>
      <c r="AZ35" s="372"/>
      <c r="BA35" s="372"/>
      <c r="BB35" s="372"/>
      <c r="BC35" s="372"/>
      <c r="BD35" s="165"/>
      <c r="BE35" s="373">
        <f t="shared" ref="BE35:BE43" si="1">IF(BG35="","",BE34+1)</f>
        <v>13</v>
      </c>
      <c r="BF35" s="373"/>
      <c r="BG35" s="372" t="str">
        <f>IF('各会計、関係団体の財政状況及び健全化判断比率'!B37="","",'各会計、関係団体の財政状況及び健全化判断比率'!B37)</f>
        <v>下水道事業特別会計</v>
      </c>
      <c r="BH35" s="372"/>
      <c r="BI35" s="372"/>
      <c r="BJ35" s="372"/>
      <c r="BK35" s="372"/>
      <c r="BL35" s="372"/>
      <c r="BM35" s="372"/>
      <c r="BN35" s="372"/>
      <c r="BO35" s="372"/>
      <c r="BP35" s="372"/>
      <c r="BQ35" s="372"/>
      <c r="BR35" s="372"/>
      <c r="BS35" s="372"/>
      <c r="BT35" s="372"/>
      <c r="BU35" s="372"/>
      <c r="BV35" s="165"/>
      <c r="BW35" s="373">
        <f t="shared" ref="BW35:BW43" si="2">IF(BY35="","",BW34+1)</f>
        <v>17</v>
      </c>
      <c r="BX35" s="373"/>
      <c r="BY35" s="372" t="str">
        <f>IF('各会計、関係団体の財政状況及び健全化判断比率'!B69="","",'各会計、関係団体の財政状況及び健全化判断比率'!B69)</f>
        <v>津軽広域水道企業団津軽事業部</v>
      </c>
      <c r="BZ35" s="372"/>
      <c r="CA35" s="372"/>
      <c r="CB35" s="372"/>
      <c r="CC35" s="372"/>
      <c r="CD35" s="372"/>
      <c r="CE35" s="372"/>
      <c r="CF35" s="372"/>
      <c r="CG35" s="372"/>
      <c r="CH35" s="372"/>
      <c r="CI35" s="372"/>
      <c r="CJ35" s="372"/>
      <c r="CK35" s="372"/>
      <c r="CL35" s="372"/>
      <c r="CM35" s="372"/>
      <c r="CN35" s="165"/>
      <c r="CO35" s="373">
        <f t="shared" ref="CO35:CO43" si="3">IF(CQ35="","",CO34+1)</f>
        <v>25</v>
      </c>
      <c r="CP35" s="373"/>
      <c r="CQ35" s="372" t="str">
        <f>IF('各会計、関係団体の財政状況及び健全化判断比率'!BS8="","",'各会計、関係団体の財政状況及び健全化判断比率'!BS8)</f>
        <v>青森市観光レクリエーション振興</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母子寡婦福祉資金貸付金特別会計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介護保険事業特別会計</v>
      </c>
      <c r="X36" s="372"/>
      <c r="Y36" s="372"/>
      <c r="Z36" s="372"/>
      <c r="AA36" s="372"/>
      <c r="AB36" s="372"/>
      <c r="AC36" s="372"/>
      <c r="AD36" s="372"/>
      <c r="AE36" s="372"/>
      <c r="AF36" s="372"/>
      <c r="AG36" s="372"/>
      <c r="AH36" s="372"/>
      <c r="AI36" s="372"/>
      <c r="AJ36" s="372"/>
      <c r="AK36" s="372"/>
      <c r="AL36" s="165"/>
      <c r="AM36" s="373">
        <f t="shared" si="0"/>
        <v>11</v>
      </c>
      <c r="AN36" s="373"/>
      <c r="AO36" s="372" t="str">
        <f>IF('各会計、関係団体の財政状況及び健全化判断比率'!B35="","",'各会計、関係団体の財政状況及び健全化判断比率'!B35)</f>
        <v>自動車運送事業会計</v>
      </c>
      <c r="AP36" s="372"/>
      <c r="AQ36" s="372"/>
      <c r="AR36" s="372"/>
      <c r="AS36" s="372"/>
      <c r="AT36" s="372"/>
      <c r="AU36" s="372"/>
      <c r="AV36" s="372"/>
      <c r="AW36" s="372"/>
      <c r="AX36" s="372"/>
      <c r="AY36" s="372"/>
      <c r="AZ36" s="372"/>
      <c r="BA36" s="372"/>
      <c r="BB36" s="372"/>
      <c r="BC36" s="372"/>
      <c r="BD36" s="165"/>
      <c r="BE36" s="373">
        <f t="shared" si="1"/>
        <v>14</v>
      </c>
      <c r="BF36" s="373"/>
      <c r="BG36" s="372" t="str">
        <f>IF('各会計、関係団体の財政状況及び健全化判断比率'!B38="","",'各会計、関係団体の財政状況及び健全化判断比率'!B38)</f>
        <v>農業集落排水事業特別会計</v>
      </c>
      <c r="BH36" s="372"/>
      <c r="BI36" s="372"/>
      <c r="BJ36" s="372"/>
      <c r="BK36" s="372"/>
      <c r="BL36" s="372"/>
      <c r="BM36" s="372"/>
      <c r="BN36" s="372"/>
      <c r="BO36" s="372"/>
      <c r="BP36" s="372"/>
      <c r="BQ36" s="372"/>
      <c r="BR36" s="372"/>
      <c r="BS36" s="372"/>
      <c r="BT36" s="372"/>
      <c r="BU36" s="372"/>
      <c r="BV36" s="165"/>
      <c r="BW36" s="373">
        <f t="shared" si="2"/>
        <v>18</v>
      </c>
      <c r="BX36" s="373"/>
      <c r="BY36" s="372" t="str">
        <f>IF('各会計、関係団体の財政状況及び健全化判断比率'!B70="","",'各会計、関係団体の財政状況及び健全化判断比率'!B70)</f>
        <v>黒石地区清掃施設組合</v>
      </c>
      <c r="BZ36" s="372"/>
      <c r="CA36" s="372"/>
      <c r="CB36" s="372"/>
      <c r="CC36" s="372"/>
      <c r="CD36" s="372"/>
      <c r="CE36" s="372"/>
      <c r="CF36" s="372"/>
      <c r="CG36" s="372"/>
      <c r="CH36" s="372"/>
      <c r="CI36" s="372"/>
      <c r="CJ36" s="372"/>
      <c r="CK36" s="372"/>
      <c r="CL36" s="372"/>
      <c r="CM36" s="372"/>
      <c r="CN36" s="165"/>
      <c r="CO36" s="373">
        <f t="shared" si="3"/>
        <v>26</v>
      </c>
      <c r="CP36" s="373"/>
      <c r="CQ36" s="372" t="str">
        <f>IF('各会計、関係団体の財政状況及び健全化判断比率'!BS9="","",'各会計、関係団体の財政状況及び健全化判断比率'!BS9)</f>
        <v>財団法人シルバー人材センター</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7</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15</v>
      </c>
      <c r="BF37" s="373"/>
      <c r="BG37" s="372" t="str">
        <f>IF('各会計、関係団体の財政状況及び健全化判断比率'!B39="","",'各会計、関係団体の財政状況及び健全化判断比率'!B39)</f>
        <v>宅地造成事業特別会計</v>
      </c>
      <c r="BH37" s="372"/>
      <c r="BI37" s="372"/>
      <c r="BJ37" s="372"/>
      <c r="BK37" s="372"/>
      <c r="BL37" s="372"/>
      <c r="BM37" s="372"/>
      <c r="BN37" s="372"/>
      <c r="BO37" s="372"/>
      <c r="BP37" s="372"/>
      <c r="BQ37" s="372"/>
      <c r="BR37" s="372"/>
      <c r="BS37" s="372"/>
      <c r="BT37" s="372"/>
      <c r="BU37" s="372"/>
      <c r="BV37" s="165"/>
      <c r="BW37" s="373">
        <f t="shared" si="2"/>
        <v>19</v>
      </c>
      <c r="BX37" s="373"/>
      <c r="BY37" s="372" t="str">
        <f>IF('各会計、関係団体の財政状況及び健全化判断比率'!B71="","",'各会計、関係団体の財政状況及び健全化判断比率'!B71)</f>
        <v>南黒地方福祉事務組合</v>
      </c>
      <c r="BZ37" s="372"/>
      <c r="CA37" s="372"/>
      <c r="CB37" s="372"/>
      <c r="CC37" s="372"/>
      <c r="CD37" s="372"/>
      <c r="CE37" s="372"/>
      <c r="CF37" s="372"/>
      <c r="CG37" s="372"/>
      <c r="CH37" s="372"/>
      <c r="CI37" s="372"/>
      <c r="CJ37" s="372"/>
      <c r="CK37" s="372"/>
      <c r="CL37" s="372"/>
      <c r="CM37" s="372"/>
      <c r="CN37" s="165"/>
      <c r="CO37" s="373">
        <f t="shared" si="3"/>
        <v>27</v>
      </c>
      <c r="CP37" s="373"/>
      <c r="CQ37" s="372" t="str">
        <f>IF('各会計、関係団体の財政状況及び健全化判断比率'!BS10="","",'各会計、関係団体の財政状況及び健全化判断比率'!BS10)</f>
        <v>財団法人青森市文化スポーツ振興公社</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8</v>
      </c>
      <c r="V38" s="373"/>
      <c r="W38" s="372" t="str">
        <f>IF('各会計、関係団体の財政状況及び健全化判断比率'!B32="","",'各会計、関係団体の財政状況及び健全化判断比率'!B32)</f>
        <v>駐車場事業特別会計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20</v>
      </c>
      <c r="BX38" s="373"/>
      <c r="BY38" s="372" t="str">
        <f>IF('各会計、関係団体の財政状況及び健全化判断比率'!B72="","",'各会計、関係団体の財政状況及び健全化判断比率'!B72)</f>
        <v>青森県後期高齢者医療連合会（一般会計）</v>
      </c>
      <c r="BZ38" s="372"/>
      <c r="CA38" s="372"/>
      <c r="CB38" s="372"/>
      <c r="CC38" s="372"/>
      <c r="CD38" s="372"/>
      <c r="CE38" s="372"/>
      <c r="CF38" s="372"/>
      <c r="CG38" s="372"/>
      <c r="CH38" s="372"/>
      <c r="CI38" s="372"/>
      <c r="CJ38" s="372"/>
      <c r="CK38" s="372"/>
      <c r="CL38" s="372"/>
      <c r="CM38" s="372"/>
      <c r="CN38" s="165"/>
      <c r="CO38" s="373">
        <f t="shared" si="3"/>
        <v>28</v>
      </c>
      <c r="CP38" s="373"/>
      <c r="CQ38" s="372" t="str">
        <f>IF('各会計、関係団体の財政状況及び健全化判断比率'!BS11="","",'各会計、関係団体の財政状況及び健全化判断比率'!BS11)</f>
        <v>青森駅前再開発ビル株式会社</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21</v>
      </c>
      <c r="BX39" s="373"/>
      <c r="BY39" s="372" t="str">
        <f>IF('各会計、関係団体の財政状況及び健全化判断比率'!B73="","",'各会計、関係団体の財政状況及び健全化判断比率'!B73)</f>
        <v>青森県後期高齢者医療連合会（特別会計）</v>
      </c>
      <c r="BZ39" s="372"/>
      <c r="CA39" s="372"/>
      <c r="CB39" s="372"/>
      <c r="CC39" s="372"/>
      <c r="CD39" s="372"/>
      <c r="CE39" s="372"/>
      <c r="CF39" s="372"/>
      <c r="CG39" s="372"/>
      <c r="CH39" s="372"/>
      <c r="CI39" s="372"/>
      <c r="CJ39" s="372"/>
      <c r="CK39" s="372"/>
      <c r="CL39" s="372"/>
      <c r="CM39" s="372"/>
      <c r="CN39" s="165"/>
      <c r="CO39" s="373">
        <f t="shared" si="3"/>
        <v>29</v>
      </c>
      <c r="CP39" s="373"/>
      <c r="CQ39" s="372" t="str">
        <f>IF('各会計、関係団体の財政状況及び健全化判断比率'!BS12="","",'各会計、関係団体の財政状況及び健全化判断比率'!BS12)</f>
        <v>株式会社ソフトアカデミーあおもり</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22</v>
      </c>
      <c r="BX40" s="373"/>
      <c r="BY40" s="372" t="str">
        <f>IF('各会計、関係団体の財政状況及び健全化判断比率'!B74="","",'各会計、関係団体の財政状況及び健全化判断比率'!B74)</f>
        <v>青森県市長会館管理組合</v>
      </c>
      <c r="BZ40" s="372"/>
      <c r="CA40" s="372"/>
      <c r="CB40" s="372"/>
      <c r="CC40" s="372"/>
      <c r="CD40" s="372"/>
      <c r="CE40" s="372"/>
      <c r="CF40" s="372"/>
      <c r="CG40" s="372"/>
      <c r="CH40" s="372"/>
      <c r="CI40" s="372"/>
      <c r="CJ40" s="372"/>
      <c r="CK40" s="372"/>
      <c r="CL40" s="372"/>
      <c r="CM40" s="372"/>
      <c r="CN40" s="165"/>
      <c r="CO40" s="373">
        <f t="shared" si="3"/>
        <v>30</v>
      </c>
      <c r="CP40" s="373"/>
      <c r="CQ40" s="372" t="str">
        <f>IF('各会計、関係団体の財政状況及び健全化判断比率'!BS13="","",'各会計、関係団体の財政状況及び健全化判断比率'!BS13)</f>
        <v>株式会社アップルヒル</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23</v>
      </c>
      <c r="BX41" s="373"/>
      <c r="BY41" s="372" t="str">
        <f>IF('各会計、関係団体の財政状況及び健全化判断比率'!B75="","",'各会計、関係団体の財政状況及び健全化判断比率'!B75)</f>
        <v>青森県交通災害共済組合</v>
      </c>
      <c r="BZ41" s="372"/>
      <c r="CA41" s="372"/>
      <c r="CB41" s="372"/>
      <c r="CC41" s="372"/>
      <c r="CD41" s="372"/>
      <c r="CE41" s="372"/>
      <c r="CF41" s="372"/>
      <c r="CG41" s="372"/>
      <c r="CH41" s="372"/>
      <c r="CI41" s="372"/>
      <c r="CJ41" s="372"/>
      <c r="CK41" s="372"/>
      <c r="CL41" s="372"/>
      <c r="CM41" s="372"/>
      <c r="CN41" s="165"/>
      <c r="CO41" s="373">
        <f t="shared" si="3"/>
        <v>31</v>
      </c>
      <c r="CP41" s="373"/>
      <c r="CQ41" s="372" t="str">
        <f>IF('各会計、関係団体の財政状況及び健全化判断比率'!BS14="","",'各会計、関係団体の財政状況及び健全化判断比率'!BS14)</f>
        <v>青森学術文化振興財団</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f t="shared" si="3"/>
        <v>32</v>
      </c>
      <c r="CP42" s="373"/>
      <c r="CQ42" s="372" t="str">
        <f>IF('各会計、関係団体の財政状況及び健全化判断比率'!BS15="","",'各会計、関係団体の財政状況及び健全化判断比率'!BS15)</f>
        <v>公立大学法人青森公立大学</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1" t="s">
        <v>529</v>
      </c>
      <c r="D34" s="1181"/>
      <c r="E34" s="1182"/>
      <c r="F34" s="32">
        <v>0.74</v>
      </c>
      <c r="G34" s="33">
        <v>0.7</v>
      </c>
      <c r="H34" s="33">
        <v>0.56000000000000005</v>
      </c>
      <c r="I34" s="33" t="s">
        <v>530</v>
      </c>
      <c r="J34" s="34" t="s">
        <v>531</v>
      </c>
      <c r="K34" s="22"/>
      <c r="L34" s="22"/>
      <c r="M34" s="22"/>
      <c r="N34" s="22"/>
      <c r="O34" s="22"/>
      <c r="P34" s="22"/>
    </row>
    <row r="35" spans="1:16" ht="39" customHeight="1" x14ac:dyDescent="0.15">
      <c r="A35" s="22"/>
      <c r="B35" s="35"/>
      <c r="C35" s="1175" t="s">
        <v>532</v>
      </c>
      <c r="D35" s="1176"/>
      <c r="E35" s="1177"/>
      <c r="F35" s="36" t="s">
        <v>533</v>
      </c>
      <c r="G35" s="37" t="s">
        <v>534</v>
      </c>
      <c r="H35" s="37">
        <v>0.45</v>
      </c>
      <c r="I35" s="37">
        <v>0.41</v>
      </c>
      <c r="J35" s="38" t="s">
        <v>535</v>
      </c>
      <c r="K35" s="22"/>
      <c r="L35" s="22"/>
      <c r="M35" s="22"/>
      <c r="N35" s="22"/>
      <c r="O35" s="22"/>
      <c r="P35" s="22"/>
    </row>
    <row r="36" spans="1:16" ht="39" customHeight="1" x14ac:dyDescent="0.15">
      <c r="A36" s="22"/>
      <c r="B36" s="35"/>
      <c r="C36" s="1175" t="s">
        <v>536</v>
      </c>
      <c r="D36" s="1176"/>
      <c r="E36" s="1177"/>
      <c r="F36" s="36" t="s">
        <v>537</v>
      </c>
      <c r="G36" s="37" t="s">
        <v>538</v>
      </c>
      <c r="H36" s="37" t="s">
        <v>539</v>
      </c>
      <c r="I36" s="37" t="s">
        <v>540</v>
      </c>
      <c r="J36" s="38" t="s">
        <v>541</v>
      </c>
      <c r="K36" s="22"/>
      <c r="L36" s="22"/>
      <c r="M36" s="22"/>
      <c r="N36" s="22"/>
      <c r="O36" s="22"/>
      <c r="P36" s="22"/>
    </row>
    <row r="37" spans="1:16" ht="39" customHeight="1" x14ac:dyDescent="0.15">
      <c r="A37" s="22"/>
      <c r="B37" s="35"/>
      <c r="C37" s="1175" t="s">
        <v>542</v>
      </c>
      <c r="D37" s="1176"/>
      <c r="E37" s="1177"/>
      <c r="F37" s="36">
        <v>0.01</v>
      </c>
      <c r="G37" s="37">
        <v>0</v>
      </c>
      <c r="H37" s="37">
        <v>0</v>
      </c>
      <c r="I37" s="37">
        <v>0</v>
      </c>
      <c r="J37" s="38" t="s">
        <v>543</v>
      </c>
      <c r="K37" s="22"/>
      <c r="L37" s="22"/>
      <c r="M37" s="22"/>
      <c r="N37" s="22"/>
      <c r="O37" s="22"/>
      <c r="P37" s="22"/>
    </row>
    <row r="38" spans="1:16" ht="39" customHeight="1" x14ac:dyDescent="0.15">
      <c r="A38" s="22"/>
      <c r="B38" s="35"/>
      <c r="C38" s="1175" t="s">
        <v>544</v>
      </c>
      <c r="D38" s="1176"/>
      <c r="E38" s="1177"/>
      <c r="F38" s="36">
        <v>7.18</v>
      </c>
      <c r="G38" s="37">
        <v>7.76</v>
      </c>
      <c r="H38" s="37">
        <v>9.48</v>
      </c>
      <c r="I38" s="37">
        <v>11.59</v>
      </c>
      <c r="J38" s="38">
        <v>11.07</v>
      </c>
      <c r="K38" s="22"/>
      <c r="L38" s="22"/>
      <c r="M38" s="22"/>
      <c r="N38" s="22"/>
      <c r="O38" s="22"/>
      <c r="P38" s="22"/>
    </row>
    <row r="39" spans="1:16" ht="39" customHeight="1" x14ac:dyDescent="0.15">
      <c r="A39" s="22"/>
      <c r="B39" s="35"/>
      <c r="C39" s="1175" t="s">
        <v>545</v>
      </c>
      <c r="D39" s="1176"/>
      <c r="E39" s="1177"/>
      <c r="F39" s="36">
        <v>2.5299999999999998</v>
      </c>
      <c r="G39" s="37">
        <v>2.2000000000000002</v>
      </c>
      <c r="H39" s="37">
        <v>2.2799999999999998</v>
      </c>
      <c r="I39" s="37">
        <v>3.63</v>
      </c>
      <c r="J39" s="38">
        <v>3.8</v>
      </c>
      <c r="K39" s="22"/>
      <c r="L39" s="22"/>
      <c r="M39" s="22"/>
      <c r="N39" s="22"/>
      <c r="O39" s="22"/>
      <c r="P39" s="22"/>
    </row>
    <row r="40" spans="1:16" ht="39" customHeight="1" x14ac:dyDescent="0.15">
      <c r="A40" s="22"/>
      <c r="B40" s="35"/>
      <c r="C40" s="1175" t="s">
        <v>546</v>
      </c>
      <c r="D40" s="1176"/>
      <c r="E40" s="1177"/>
      <c r="F40" s="36">
        <v>0</v>
      </c>
      <c r="G40" s="37">
        <v>0</v>
      </c>
      <c r="H40" s="37">
        <v>0</v>
      </c>
      <c r="I40" s="37">
        <v>0</v>
      </c>
      <c r="J40" s="38">
        <v>0.75</v>
      </c>
      <c r="K40" s="22"/>
      <c r="L40" s="22"/>
      <c r="M40" s="22"/>
      <c r="N40" s="22"/>
      <c r="O40" s="22"/>
      <c r="P40" s="22"/>
    </row>
    <row r="41" spans="1:16" ht="39" customHeight="1" x14ac:dyDescent="0.15">
      <c r="A41" s="22"/>
      <c r="B41" s="35"/>
      <c r="C41" s="1175" t="s">
        <v>547</v>
      </c>
      <c r="D41" s="1176"/>
      <c r="E41" s="1177"/>
      <c r="F41" s="36">
        <v>0.56000000000000005</v>
      </c>
      <c r="G41" s="37">
        <v>0.53</v>
      </c>
      <c r="H41" s="37">
        <v>0.55000000000000004</v>
      </c>
      <c r="I41" s="37">
        <v>0.55000000000000004</v>
      </c>
      <c r="J41" s="38">
        <v>0.56000000000000005</v>
      </c>
      <c r="K41" s="22"/>
      <c r="L41" s="22"/>
      <c r="M41" s="22"/>
      <c r="N41" s="22"/>
      <c r="O41" s="22"/>
      <c r="P41" s="22"/>
    </row>
    <row r="42" spans="1:16" ht="39" customHeight="1" x14ac:dyDescent="0.15">
      <c r="A42" s="22"/>
      <c r="B42" s="39"/>
      <c r="C42" s="1175" t="s">
        <v>548</v>
      </c>
      <c r="D42" s="1176"/>
      <c r="E42" s="1177"/>
      <c r="F42" s="36" t="s">
        <v>481</v>
      </c>
      <c r="G42" s="37" t="s">
        <v>481</v>
      </c>
      <c r="H42" s="37" t="s">
        <v>481</v>
      </c>
      <c r="I42" s="37" t="s">
        <v>481</v>
      </c>
      <c r="J42" s="38" t="s">
        <v>481</v>
      </c>
      <c r="K42" s="22"/>
      <c r="L42" s="22"/>
      <c r="M42" s="22"/>
      <c r="N42" s="22"/>
      <c r="O42" s="22"/>
      <c r="P42" s="22"/>
    </row>
    <row r="43" spans="1:16" ht="39" customHeight="1" thickBot="1" x14ac:dyDescent="0.2">
      <c r="A43" s="22"/>
      <c r="B43" s="40"/>
      <c r="C43" s="1178" t="s">
        <v>549</v>
      </c>
      <c r="D43" s="1179"/>
      <c r="E43" s="1180"/>
      <c r="F43" s="41">
        <v>0.33</v>
      </c>
      <c r="G43" s="42">
        <v>0.44</v>
      </c>
      <c r="H43" s="42">
        <v>0.32</v>
      </c>
      <c r="I43" s="42">
        <v>1.1100000000000001</v>
      </c>
      <c r="J43" s="43">
        <v>0.67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16178</v>
      </c>
      <c r="L45" s="60">
        <v>16734</v>
      </c>
      <c r="M45" s="60">
        <v>20796</v>
      </c>
      <c r="N45" s="60">
        <v>16997</v>
      </c>
      <c r="O45" s="61">
        <v>16876</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x14ac:dyDescent="0.15">
      <c r="A48" s="48"/>
      <c r="B48" s="1193"/>
      <c r="C48" s="1194"/>
      <c r="D48" s="62"/>
      <c r="E48" s="1185" t="s">
        <v>14</v>
      </c>
      <c r="F48" s="1185"/>
      <c r="G48" s="1185"/>
      <c r="H48" s="1185"/>
      <c r="I48" s="1185"/>
      <c r="J48" s="1186"/>
      <c r="K48" s="63">
        <v>2345</v>
      </c>
      <c r="L48" s="64">
        <v>2532</v>
      </c>
      <c r="M48" s="64">
        <v>2643</v>
      </c>
      <c r="N48" s="64">
        <v>2785</v>
      </c>
      <c r="O48" s="65">
        <v>3002</v>
      </c>
      <c r="P48" s="48"/>
      <c r="Q48" s="48"/>
      <c r="R48" s="48"/>
      <c r="S48" s="48"/>
      <c r="T48" s="48"/>
      <c r="U48" s="48"/>
    </row>
    <row r="49" spans="1:21" ht="30.75" customHeight="1" x14ac:dyDescent="0.15">
      <c r="A49" s="48"/>
      <c r="B49" s="1193"/>
      <c r="C49" s="1194"/>
      <c r="D49" s="62"/>
      <c r="E49" s="1185" t="s">
        <v>15</v>
      </c>
      <c r="F49" s="1185"/>
      <c r="G49" s="1185"/>
      <c r="H49" s="1185"/>
      <c r="I49" s="1185"/>
      <c r="J49" s="1186"/>
      <c r="K49" s="63">
        <v>617</v>
      </c>
      <c r="L49" s="64">
        <v>602</v>
      </c>
      <c r="M49" s="64">
        <v>448</v>
      </c>
      <c r="N49" s="64">
        <v>262</v>
      </c>
      <c r="O49" s="65">
        <v>149</v>
      </c>
      <c r="P49" s="48"/>
      <c r="Q49" s="48"/>
      <c r="R49" s="48"/>
      <c r="S49" s="48"/>
      <c r="T49" s="48"/>
      <c r="U49" s="48"/>
    </row>
    <row r="50" spans="1:21" ht="30.75" customHeight="1" x14ac:dyDescent="0.15">
      <c r="A50" s="48"/>
      <c r="B50" s="1193"/>
      <c r="C50" s="1194"/>
      <c r="D50" s="62"/>
      <c r="E50" s="1185" t="s">
        <v>16</v>
      </c>
      <c r="F50" s="1185"/>
      <c r="G50" s="1185"/>
      <c r="H50" s="1185"/>
      <c r="I50" s="1185"/>
      <c r="J50" s="1186"/>
      <c r="K50" s="63">
        <v>81</v>
      </c>
      <c r="L50" s="64">
        <v>38</v>
      </c>
      <c r="M50" s="64">
        <v>38</v>
      </c>
      <c r="N50" s="64">
        <v>39</v>
      </c>
      <c r="O50" s="65">
        <v>45</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0</v>
      </c>
      <c r="M51" s="64">
        <v>0</v>
      </c>
      <c r="N51" s="64">
        <v>0</v>
      </c>
      <c r="O51" s="65" t="s">
        <v>481</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11429</v>
      </c>
      <c r="L52" s="64">
        <v>11804</v>
      </c>
      <c r="M52" s="64">
        <v>15742</v>
      </c>
      <c r="N52" s="64">
        <v>12141</v>
      </c>
      <c r="O52" s="65">
        <v>11436</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7792</v>
      </c>
      <c r="L53" s="69">
        <v>8102</v>
      </c>
      <c r="M53" s="69">
        <v>8183</v>
      </c>
      <c r="N53" s="69">
        <v>7942</v>
      </c>
      <c r="O53" s="70">
        <v>8636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520</v>
      </c>
      <c r="J40" s="79" t="s">
        <v>521</v>
      </c>
      <c r="K40" s="79" t="s">
        <v>522</v>
      </c>
      <c r="L40" s="79" t="s">
        <v>523</v>
      </c>
      <c r="M40" s="80" t="s">
        <v>524</v>
      </c>
    </row>
    <row r="41" spans="2:13" ht="27.75" customHeight="1" x14ac:dyDescent="0.15">
      <c r="B41" s="1211" t="s">
        <v>23</v>
      </c>
      <c r="C41" s="1212"/>
      <c r="D41" s="81"/>
      <c r="E41" s="1213" t="s">
        <v>24</v>
      </c>
      <c r="F41" s="1213"/>
      <c r="G41" s="1213"/>
      <c r="H41" s="1214"/>
      <c r="I41" s="82">
        <v>174839</v>
      </c>
      <c r="J41" s="83">
        <v>171080</v>
      </c>
      <c r="K41" s="83">
        <v>167042</v>
      </c>
      <c r="L41" s="83">
        <v>164826</v>
      </c>
      <c r="M41" s="84">
        <v>158849</v>
      </c>
    </row>
    <row r="42" spans="2:13" ht="27.75" customHeight="1" x14ac:dyDescent="0.15">
      <c r="B42" s="1201"/>
      <c r="C42" s="1202"/>
      <c r="D42" s="85"/>
      <c r="E42" s="1205" t="s">
        <v>25</v>
      </c>
      <c r="F42" s="1205"/>
      <c r="G42" s="1205"/>
      <c r="H42" s="1206"/>
      <c r="I42" s="86">
        <v>17960</v>
      </c>
      <c r="J42" s="87">
        <v>16980</v>
      </c>
      <c r="K42" s="87">
        <v>7145</v>
      </c>
      <c r="L42" s="87">
        <v>3731</v>
      </c>
      <c r="M42" s="88">
        <v>3681</v>
      </c>
    </row>
    <row r="43" spans="2:13" ht="27.75" customHeight="1" x14ac:dyDescent="0.15">
      <c r="B43" s="1201"/>
      <c r="C43" s="1202"/>
      <c r="D43" s="85"/>
      <c r="E43" s="1205" t="s">
        <v>26</v>
      </c>
      <c r="F43" s="1205"/>
      <c r="G43" s="1205"/>
      <c r="H43" s="1206"/>
      <c r="I43" s="86">
        <v>30654</v>
      </c>
      <c r="J43" s="87">
        <v>29405</v>
      </c>
      <c r="K43" s="87">
        <v>29903</v>
      </c>
      <c r="L43" s="87">
        <v>30577</v>
      </c>
      <c r="M43" s="88">
        <v>32109</v>
      </c>
    </row>
    <row r="44" spans="2:13" ht="27.75" customHeight="1" x14ac:dyDescent="0.15">
      <c r="B44" s="1201"/>
      <c r="C44" s="1202"/>
      <c r="D44" s="85"/>
      <c r="E44" s="1205" t="s">
        <v>27</v>
      </c>
      <c r="F44" s="1205"/>
      <c r="G44" s="1205"/>
      <c r="H44" s="1206"/>
      <c r="I44" s="86">
        <v>1705</v>
      </c>
      <c r="J44" s="87">
        <v>1461</v>
      </c>
      <c r="K44" s="87">
        <v>1219</v>
      </c>
      <c r="L44" s="87">
        <v>1897</v>
      </c>
      <c r="M44" s="88">
        <v>1891</v>
      </c>
    </row>
    <row r="45" spans="2:13" ht="27.75" customHeight="1" x14ac:dyDescent="0.15">
      <c r="B45" s="1201"/>
      <c r="C45" s="1202"/>
      <c r="D45" s="85"/>
      <c r="E45" s="1205" t="s">
        <v>28</v>
      </c>
      <c r="F45" s="1205"/>
      <c r="G45" s="1205"/>
      <c r="H45" s="1206"/>
      <c r="I45" s="86">
        <v>16581</v>
      </c>
      <c r="J45" s="87">
        <v>16230</v>
      </c>
      <c r="K45" s="87">
        <v>15918</v>
      </c>
      <c r="L45" s="87">
        <v>14678</v>
      </c>
      <c r="M45" s="88">
        <v>14427</v>
      </c>
    </row>
    <row r="46" spans="2:13" ht="27.75" customHeight="1" x14ac:dyDescent="0.15">
      <c r="B46" s="1201"/>
      <c r="C46" s="1202"/>
      <c r="D46" s="85"/>
      <c r="E46" s="1205" t="s">
        <v>29</v>
      </c>
      <c r="F46" s="1205"/>
      <c r="G46" s="1205"/>
      <c r="H46" s="1206"/>
      <c r="I46" s="86" t="s">
        <v>481</v>
      </c>
      <c r="J46" s="87" t="s">
        <v>481</v>
      </c>
      <c r="K46" s="87" t="s">
        <v>481</v>
      </c>
      <c r="L46" s="87" t="s">
        <v>481</v>
      </c>
      <c r="M46" s="88" t="s">
        <v>481</v>
      </c>
    </row>
    <row r="47" spans="2:13" ht="27.75" customHeight="1" x14ac:dyDescent="0.15">
      <c r="B47" s="1201"/>
      <c r="C47" s="1202"/>
      <c r="D47" s="85"/>
      <c r="E47" s="1205" t="s">
        <v>30</v>
      </c>
      <c r="F47" s="1205"/>
      <c r="G47" s="1205"/>
      <c r="H47" s="1206"/>
      <c r="I47" s="86" t="s">
        <v>481</v>
      </c>
      <c r="J47" s="87" t="s">
        <v>481</v>
      </c>
      <c r="K47" s="87" t="s">
        <v>481</v>
      </c>
      <c r="L47" s="87" t="s">
        <v>481</v>
      </c>
      <c r="M47" s="88" t="s">
        <v>481</v>
      </c>
    </row>
    <row r="48" spans="2:13" ht="27.75" customHeight="1" x14ac:dyDescent="0.15">
      <c r="B48" s="1203"/>
      <c r="C48" s="1204"/>
      <c r="D48" s="85"/>
      <c r="E48" s="1205" t="s">
        <v>31</v>
      </c>
      <c r="F48" s="1205"/>
      <c r="G48" s="1205"/>
      <c r="H48" s="1206"/>
      <c r="I48" s="86" t="s">
        <v>481</v>
      </c>
      <c r="J48" s="87" t="s">
        <v>481</v>
      </c>
      <c r="K48" s="87" t="s">
        <v>481</v>
      </c>
      <c r="L48" s="87" t="s">
        <v>481</v>
      </c>
      <c r="M48" s="88" t="s">
        <v>481</v>
      </c>
    </row>
    <row r="49" spans="2:13" ht="27.75" customHeight="1" x14ac:dyDescent="0.15">
      <c r="B49" s="1199" t="s">
        <v>32</v>
      </c>
      <c r="C49" s="1200"/>
      <c r="D49" s="89"/>
      <c r="E49" s="1205" t="s">
        <v>33</v>
      </c>
      <c r="F49" s="1205"/>
      <c r="G49" s="1205"/>
      <c r="H49" s="1206"/>
      <c r="I49" s="86">
        <v>14165</v>
      </c>
      <c r="J49" s="87">
        <v>18981</v>
      </c>
      <c r="K49" s="87">
        <v>12690</v>
      </c>
      <c r="L49" s="87">
        <v>8805</v>
      </c>
      <c r="M49" s="88">
        <v>10866</v>
      </c>
    </row>
    <row r="50" spans="2:13" ht="27.75" customHeight="1" x14ac:dyDescent="0.15">
      <c r="B50" s="1201"/>
      <c r="C50" s="1202"/>
      <c r="D50" s="85"/>
      <c r="E50" s="1205" t="s">
        <v>34</v>
      </c>
      <c r="F50" s="1205"/>
      <c r="G50" s="1205"/>
      <c r="H50" s="1206"/>
      <c r="I50" s="86">
        <v>11170</v>
      </c>
      <c r="J50" s="87">
        <v>7334</v>
      </c>
      <c r="K50" s="87">
        <v>4528</v>
      </c>
      <c r="L50" s="87">
        <v>3236</v>
      </c>
      <c r="M50" s="88">
        <v>3662</v>
      </c>
    </row>
    <row r="51" spans="2:13" ht="27.75" customHeight="1" x14ac:dyDescent="0.15">
      <c r="B51" s="1203"/>
      <c r="C51" s="1204"/>
      <c r="D51" s="85"/>
      <c r="E51" s="1205" t="s">
        <v>35</v>
      </c>
      <c r="F51" s="1205"/>
      <c r="G51" s="1205"/>
      <c r="H51" s="1206"/>
      <c r="I51" s="86">
        <v>131780</v>
      </c>
      <c r="J51" s="87">
        <v>129469</v>
      </c>
      <c r="K51" s="87">
        <v>129622</v>
      </c>
      <c r="L51" s="87">
        <v>130337</v>
      </c>
      <c r="M51" s="88">
        <v>127464</v>
      </c>
    </row>
    <row r="52" spans="2:13" ht="27.75" customHeight="1" thickBot="1" x14ac:dyDescent="0.2">
      <c r="B52" s="1207" t="s">
        <v>36</v>
      </c>
      <c r="C52" s="1208"/>
      <c r="D52" s="90"/>
      <c r="E52" s="1209" t="s">
        <v>37</v>
      </c>
      <c r="F52" s="1209"/>
      <c r="G52" s="1209"/>
      <c r="H52" s="1210"/>
      <c r="I52" s="91">
        <v>84623</v>
      </c>
      <c r="J52" s="92">
        <v>79371</v>
      </c>
      <c r="K52" s="92">
        <v>74388</v>
      </c>
      <c r="L52" s="92">
        <v>73332</v>
      </c>
      <c r="M52" s="93">
        <v>68966</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85" zoomScale="85" zoomScaleNormal="85" zoomScaleSheetLayoutView="55" workbookViewId="0">
      <selection activeCell="G65" sqref="G65:O69"/>
    </sheetView>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580</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580</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579</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575</v>
      </c>
      <c r="I42" s="352"/>
      <c r="J42" s="352"/>
      <c r="K42" s="352"/>
      <c r="L42" s="244"/>
      <c r="M42" s="244"/>
      <c r="N42" s="244"/>
      <c r="O42" s="244"/>
    </row>
    <row r="43" spans="2:17" ht="13.5" x14ac:dyDescent="0.15">
      <c r="B43" s="248"/>
      <c r="C43" s="244"/>
      <c r="D43" s="244"/>
      <c r="E43" s="244"/>
      <c r="F43" s="244"/>
      <c r="G43" s="1251"/>
      <c r="H43" s="1220"/>
      <c r="I43" s="1220"/>
      <c r="J43" s="1220"/>
      <c r="K43" s="1220"/>
      <c r="L43" s="1220"/>
      <c r="M43" s="1220"/>
      <c r="N43" s="1220"/>
      <c r="O43" s="1221"/>
    </row>
    <row r="44" spans="2:17" ht="13.5" x14ac:dyDescent="0.15">
      <c r="B44" s="248"/>
      <c r="C44" s="244"/>
      <c r="D44" s="244"/>
      <c r="E44" s="244"/>
      <c r="F44" s="244"/>
      <c r="G44" s="1222"/>
      <c r="H44" s="1223"/>
      <c r="I44" s="1223"/>
      <c r="J44" s="1223"/>
      <c r="K44" s="1223"/>
      <c r="L44" s="1223"/>
      <c r="M44" s="1223"/>
      <c r="N44" s="1223"/>
      <c r="O44" s="1224"/>
    </row>
    <row r="45" spans="2:17" ht="13.5" x14ac:dyDescent="0.15">
      <c r="B45" s="248"/>
      <c r="C45" s="244"/>
      <c r="D45" s="244"/>
      <c r="E45" s="244"/>
      <c r="F45" s="244"/>
      <c r="G45" s="1222"/>
      <c r="H45" s="1223"/>
      <c r="I45" s="1223"/>
      <c r="J45" s="1223"/>
      <c r="K45" s="1223"/>
      <c r="L45" s="1223"/>
      <c r="M45" s="1223"/>
      <c r="N45" s="1223"/>
      <c r="O45" s="1224"/>
    </row>
    <row r="46" spans="2:17" ht="13.5" x14ac:dyDescent="0.15">
      <c r="B46" s="248"/>
      <c r="C46" s="244"/>
      <c r="D46" s="244"/>
      <c r="E46" s="244"/>
      <c r="F46" s="244"/>
      <c r="G46" s="1222"/>
      <c r="H46" s="1223"/>
      <c r="I46" s="1223"/>
      <c r="J46" s="1223"/>
      <c r="K46" s="1223"/>
      <c r="L46" s="1223"/>
      <c r="M46" s="1223"/>
      <c r="N46" s="1223"/>
      <c r="O46" s="1224"/>
    </row>
    <row r="47" spans="2:17" ht="13.5" x14ac:dyDescent="0.15">
      <c r="B47" s="248"/>
      <c r="C47" s="244"/>
      <c r="D47" s="244"/>
      <c r="E47" s="244"/>
      <c r="F47" s="244"/>
      <c r="G47" s="1225"/>
      <c r="H47" s="1226"/>
      <c r="I47" s="1226"/>
      <c r="J47" s="1226"/>
      <c r="K47" s="1226"/>
      <c r="L47" s="1226"/>
      <c r="M47" s="1226"/>
      <c r="N47" s="1226"/>
      <c r="O47" s="1227"/>
    </row>
    <row r="48" spans="2:17" ht="13.5" x14ac:dyDescent="0.15">
      <c r="B48" s="248"/>
      <c r="C48" s="244"/>
      <c r="D48" s="244"/>
      <c r="E48" s="244"/>
      <c r="F48" s="244"/>
      <c r="G48" s="244"/>
      <c r="H48" s="363"/>
      <c r="I48" s="363"/>
      <c r="J48" s="363"/>
    </row>
    <row r="49" spans="1:17" ht="13.5" x14ac:dyDescent="0.15">
      <c r="B49" s="248"/>
      <c r="C49" s="244"/>
      <c r="D49" s="244"/>
      <c r="E49" s="244"/>
      <c r="F49" s="244"/>
      <c r="G49" s="243" t="s">
        <v>578</v>
      </c>
    </row>
    <row r="50" spans="1:17" ht="13.5" x14ac:dyDescent="0.15">
      <c r="B50" s="248"/>
      <c r="C50" s="244"/>
      <c r="D50" s="244"/>
      <c r="E50" s="244"/>
      <c r="F50" s="244"/>
      <c r="G50" s="1228"/>
      <c r="H50" s="1229"/>
      <c r="I50" s="1229"/>
      <c r="J50" s="1230"/>
      <c r="K50" s="345" t="s">
        <v>520</v>
      </c>
      <c r="L50" s="345" t="s">
        <v>521</v>
      </c>
      <c r="M50" s="345" t="s">
        <v>522</v>
      </c>
      <c r="N50" s="345" t="s">
        <v>523</v>
      </c>
      <c r="O50" s="345" t="s">
        <v>524</v>
      </c>
    </row>
    <row r="51" spans="1:17" ht="13.5" x14ac:dyDescent="0.15">
      <c r="B51" s="248"/>
      <c r="C51" s="244"/>
      <c r="D51" s="244"/>
      <c r="E51" s="244"/>
      <c r="F51" s="244"/>
      <c r="G51" s="1231" t="s">
        <v>573</v>
      </c>
      <c r="H51" s="1232"/>
      <c r="I51" s="1237" t="s">
        <v>571</v>
      </c>
      <c r="J51" s="1237"/>
      <c r="K51" s="1249"/>
      <c r="L51" s="1249"/>
      <c r="M51" s="1249"/>
      <c r="N51" s="1249"/>
      <c r="O51" s="1249"/>
    </row>
    <row r="52" spans="1:17" ht="13.5" x14ac:dyDescent="0.15">
      <c r="B52" s="248"/>
      <c r="C52" s="244"/>
      <c r="D52" s="244"/>
      <c r="E52" s="244"/>
      <c r="F52" s="244"/>
      <c r="G52" s="1233"/>
      <c r="H52" s="1234"/>
      <c r="I52" s="1238"/>
      <c r="J52" s="1238"/>
      <c r="K52" s="1215"/>
      <c r="L52" s="1215"/>
      <c r="M52" s="1215"/>
      <c r="N52" s="1215"/>
      <c r="O52" s="1215"/>
    </row>
    <row r="53" spans="1:17" ht="13.5" x14ac:dyDescent="0.15">
      <c r="A53" s="355"/>
      <c r="B53" s="248"/>
      <c r="C53" s="244"/>
      <c r="D53" s="244"/>
      <c r="E53" s="244"/>
      <c r="F53" s="244"/>
      <c r="G53" s="1233"/>
      <c r="H53" s="1234"/>
      <c r="I53" s="1240" t="s">
        <v>577</v>
      </c>
      <c r="J53" s="1240"/>
      <c r="K53" s="1250"/>
      <c r="L53" s="1250"/>
      <c r="M53" s="1250"/>
      <c r="N53" s="1250"/>
      <c r="O53" s="1250"/>
    </row>
    <row r="54" spans="1:17" ht="13.5" x14ac:dyDescent="0.15">
      <c r="A54" s="355"/>
      <c r="B54" s="248"/>
      <c r="C54" s="244"/>
      <c r="D54" s="244"/>
      <c r="E54" s="244"/>
      <c r="F54" s="244"/>
      <c r="G54" s="1235"/>
      <c r="H54" s="1236"/>
      <c r="I54" s="1240"/>
      <c r="J54" s="1240"/>
      <c r="K54" s="1242"/>
      <c r="L54" s="1242"/>
      <c r="M54" s="1242"/>
      <c r="N54" s="1242"/>
      <c r="O54" s="1242"/>
    </row>
    <row r="55" spans="1:17" ht="13.5" x14ac:dyDescent="0.15">
      <c r="A55" s="355"/>
      <c r="B55" s="248"/>
      <c r="C55" s="244"/>
      <c r="D55" s="244"/>
      <c r="E55" s="244"/>
      <c r="F55" s="244"/>
      <c r="G55" s="1243" t="s">
        <v>572</v>
      </c>
      <c r="H55" s="1244"/>
      <c r="I55" s="1240" t="s">
        <v>571</v>
      </c>
      <c r="J55" s="1240"/>
      <c r="K55" s="1249"/>
      <c r="L55" s="1249"/>
      <c r="M55" s="1249"/>
      <c r="N55" s="1249"/>
      <c r="O55" s="1249"/>
    </row>
    <row r="56" spans="1:17" ht="13.5" x14ac:dyDescent="0.15">
      <c r="A56" s="355"/>
      <c r="B56" s="248"/>
      <c r="C56" s="244"/>
      <c r="D56" s="244"/>
      <c r="E56" s="244"/>
      <c r="F56" s="244"/>
      <c r="G56" s="1245"/>
      <c r="H56" s="1246"/>
      <c r="I56" s="1240"/>
      <c r="J56" s="1240"/>
      <c r="K56" s="1215"/>
      <c r="L56" s="1215"/>
      <c r="M56" s="1215"/>
      <c r="N56" s="1215"/>
      <c r="O56" s="1215"/>
    </row>
    <row r="57" spans="1:17" s="355" customFormat="1" ht="13.5" x14ac:dyDescent="0.15">
      <c r="B57" s="356"/>
      <c r="C57" s="352"/>
      <c r="D57" s="352"/>
      <c r="E57" s="352"/>
      <c r="F57" s="352"/>
      <c r="G57" s="1245"/>
      <c r="H57" s="1246"/>
      <c r="I57" s="1217" t="s">
        <v>577</v>
      </c>
      <c r="J57" s="1217"/>
      <c r="K57" s="1250"/>
      <c r="L57" s="1250"/>
      <c r="M57" s="1250"/>
      <c r="N57" s="1250"/>
      <c r="O57" s="1250"/>
      <c r="P57" s="361"/>
      <c r="Q57" s="356"/>
    </row>
    <row r="58" spans="1:17" s="355" customFormat="1" ht="13.5" x14ac:dyDescent="0.15">
      <c r="A58" s="243"/>
      <c r="B58" s="356"/>
      <c r="C58" s="352"/>
      <c r="D58" s="352"/>
      <c r="E58" s="352"/>
      <c r="F58" s="352"/>
      <c r="G58" s="1247"/>
      <c r="H58" s="1248"/>
      <c r="I58" s="1217"/>
      <c r="J58" s="1217"/>
      <c r="K58" s="1242"/>
      <c r="L58" s="1242"/>
      <c r="M58" s="1242"/>
      <c r="N58" s="1242"/>
      <c r="O58" s="1242"/>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576</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575</v>
      </c>
      <c r="I64" s="352"/>
      <c r="J64" s="352"/>
      <c r="K64" s="352"/>
      <c r="L64" s="244"/>
      <c r="M64" s="244"/>
      <c r="N64" s="244"/>
      <c r="O64" s="244"/>
    </row>
    <row r="65" spans="2:30" ht="13.5" x14ac:dyDescent="0.15">
      <c r="B65" s="248"/>
      <c r="C65" s="244"/>
      <c r="D65" s="244"/>
      <c r="E65" s="244"/>
      <c r="F65" s="244"/>
      <c r="G65" s="1219" t="s">
        <v>581</v>
      </c>
      <c r="H65" s="1220"/>
      <c r="I65" s="1220"/>
      <c r="J65" s="1220"/>
      <c r="K65" s="1220"/>
      <c r="L65" s="1220"/>
      <c r="M65" s="1220"/>
      <c r="N65" s="1220"/>
      <c r="O65" s="1221"/>
    </row>
    <row r="66" spans="2:30" ht="13.5" x14ac:dyDescent="0.15">
      <c r="B66" s="248"/>
      <c r="C66" s="244"/>
      <c r="D66" s="244"/>
      <c r="E66" s="244"/>
      <c r="F66" s="244"/>
      <c r="G66" s="1222"/>
      <c r="H66" s="1223"/>
      <c r="I66" s="1223"/>
      <c r="J66" s="1223"/>
      <c r="K66" s="1223"/>
      <c r="L66" s="1223"/>
      <c r="M66" s="1223"/>
      <c r="N66" s="1223"/>
      <c r="O66" s="1224"/>
    </row>
    <row r="67" spans="2:30" ht="13.5" x14ac:dyDescent="0.15">
      <c r="B67" s="248"/>
      <c r="C67" s="244"/>
      <c r="D67" s="244"/>
      <c r="E67" s="244"/>
      <c r="F67" s="244"/>
      <c r="G67" s="1222"/>
      <c r="H67" s="1223"/>
      <c r="I67" s="1223"/>
      <c r="J67" s="1223"/>
      <c r="K67" s="1223"/>
      <c r="L67" s="1223"/>
      <c r="M67" s="1223"/>
      <c r="N67" s="1223"/>
      <c r="O67" s="1224"/>
    </row>
    <row r="68" spans="2:30" ht="13.5" x14ac:dyDescent="0.15">
      <c r="B68" s="248"/>
      <c r="C68" s="244"/>
      <c r="D68" s="244"/>
      <c r="E68" s="244"/>
      <c r="F68" s="244"/>
      <c r="G68" s="1222"/>
      <c r="H68" s="1223"/>
      <c r="I68" s="1223"/>
      <c r="J68" s="1223"/>
      <c r="K68" s="1223"/>
      <c r="L68" s="1223"/>
      <c r="M68" s="1223"/>
      <c r="N68" s="1223"/>
      <c r="O68" s="1224"/>
    </row>
    <row r="69" spans="2:30" ht="13.5" x14ac:dyDescent="0.15">
      <c r="B69" s="248"/>
      <c r="C69" s="244"/>
      <c r="D69" s="244"/>
      <c r="E69" s="244"/>
      <c r="F69" s="244"/>
      <c r="G69" s="1225"/>
      <c r="H69" s="1226"/>
      <c r="I69" s="1226"/>
      <c r="J69" s="1226"/>
      <c r="K69" s="1226"/>
      <c r="L69" s="1226"/>
      <c r="M69" s="1226"/>
      <c r="N69" s="1226"/>
      <c r="O69" s="1227"/>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574</v>
      </c>
      <c r="I71" s="349"/>
      <c r="J71" s="348"/>
      <c r="K71" s="348"/>
      <c r="L71" s="347"/>
      <c r="M71" s="348"/>
      <c r="N71" s="347"/>
      <c r="O71" s="346"/>
    </row>
    <row r="72" spans="2:30" ht="13.5" x14ac:dyDescent="0.15">
      <c r="B72" s="248"/>
      <c r="C72" s="244"/>
      <c r="D72" s="244"/>
      <c r="E72" s="244"/>
      <c r="F72" s="244"/>
      <c r="G72" s="1228"/>
      <c r="H72" s="1229"/>
      <c r="I72" s="1229"/>
      <c r="J72" s="1230"/>
      <c r="K72" s="345" t="s">
        <v>520</v>
      </c>
      <c r="L72" s="345" t="s">
        <v>521</v>
      </c>
      <c r="M72" s="345" t="s">
        <v>522</v>
      </c>
      <c r="N72" s="345" t="s">
        <v>523</v>
      </c>
      <c r="O72" s="345" t="s">
        <v>524</v>
      </c>
    </row>
    <row r="73" spans="2:30" ht="13.5" x14ac:dyDescent="0.15">
      <c r="B73" s="248"/>
      <c r="C73" s="244"/>
      <c r="D73" s="244"/>
      <c r="E73" s="244"/>
      <c r="F73" s="244"/>
      <c r="G73" s="1231" t="s">
        <v>573</v>
      </c>
      <c r="H73" s="1232"/>
      <c r="I73" s="1237" t="s">
        <v>571</v>
      </c>
      <c r="J73" s="1237"/>
      <c r="K73" s="1239">
        <v>144.19999999999999</v>
      </c>
      <c r="L73" s="1239">
        <v>134.69999999999999</v>
      </c>
      <c r="M73" s="1215">
        <v>127.6</v>
      </c>
      <c r="N73" s="1215">
        <v>126.2</v>
      </c>
      <c r="O73" s="1215">
        <v>119.3</v>
      </c>
      <c r="S73" s="243">
        <v>9.9</v>
      </c>
    </row>
    <row r="74" spans="2:30" ht="13.5" x14ac:dyDescent="0.15">
      <c r="B74" s="248"/>
      <c r="C74" s="244"/>
      <c r="D74" s="244"/>
      <c r="E74" s="244"/>
      <c r="F74" s="244"/>
      <c r="G74" s="1233"/>
      <c r="H74" s="1234"/>
      <c r="I74" s="1238"/>
      <c r="J74" s="1238"/>
      <c r="K74" s="1239"/>
      <c r="L74" s="1239"/>
      <c r="M74" s="1215"/>
      <c r="N74" s="1215"/>
      <c r="O74" s="1215"/>
    </row>
    <row r="75" spans="2:30" ht="13.5" x14ac:dyDescent="0.15">
      <c r="B75" s="248"/>
      <c r="C75" s="244"/>
      <c r="D75" s="244"/>
      <c r="E75" s="244"/>
      <c r="F75" s="244"/>
      <c r="G75" s="1233"/>
      <c r="H75" s="1234"/>
      <c r="I75" s="1240" t="s">
        <v>570</v>
      </c>
      <c r="J75" s="1240"/>
      <c r="K75" s="1241">
        <v>13.3</v>
      </c>
      <c r="L75" s="1241">
        <v>13.3</v>
      </c>
      <c r="M75" s="1241">
        <v>13.6</v>
      </c>
      <c r="N75" s="1241">
        <v>13.8</v>
      </c>
      <c r="O75" s="1241">
        <v>14.2</v>
      </c>
      <c r="U75" s="243">
        <v>81.2</v>
      </c>
      <c r="W75" s="243">
        <v>87.2</v>
      </c>
      <c r="Y75" s="243">
        <v>99.8</v>
      </c>
      <c r="AA75" s="243">
        <v>109.5</v>
      </c>
      <c r="AC75" s="243">
        <v>115.2</v>
      </c>
    </row>
    <row r="76" spans="2:30" ht="13.5" x14ac:dyDescent="0.15">
      <c r="B76" s="248"/>
      <c r="C76" s="244"/>
      <c r="D76" s="244"/>
      <c r="E76" s="244"/>
      <c r="F76" s="244"/>
      <c r="G76" s="1235"/>
      <c r="H76" s="1236"/>
      <c r="I76" s="1240"/>
      <c r="J76" s="1240"/>
      <c r="K76" s="1242"/>
      <c r="L76" s="1242"/>
      <c r="M76" s="1242"/>
      <c r="N76" s="1242"/>
      <c r="O76" s="1242"/>
    </row>
    <row r="77" spans="2:30" ht="13.5" x14ac:dyDescent="0.15">
      <c r="B77" s="248"/>
      <c r="C77" s="244"/>
      <c r="D77" s="244"/>
      <c r="E77" s="244"/>
      <c r="F77" s="244"/>
      <c r="G77" s="1243" t="s">
        <v>572</v>
      </c>
      <c r="H77" s="1244"/>
      <c r="I77" s="1240" t="s">
        <v>571</v>
      </c>
      <c r="J77" s="1240"/>
      <c r="K77" s="1239">
        <v>74</v>
      </c>
      <c r="L77" s="1239">
        <v>62.7</v>
      </c>
      <c r="M77" s="1215">
        <v>54.4</v>
      </c>
      <c r="N77" s="1215">
        <v>47</v>
      </c>
      <c r="O77" s="1215">
        <v>41.4</v>
      </c>
      <c r="R77" s="243">
        <v>12.3</v>
      </c>
      <c r="T77" s="243">
        <v>11.1</v>
      </c>
    </row>
    <row r="78" spans="2:30" ht="13.5" x14ac:dyDescent="0.15">
      <c r="B78" s="248"/>
      <c r="C78" s="244"/>
      <c r="D78" s="244"/>
      <c r="E78" s="244"/>
      <c r="F78" s="244"/>
      <c r="G78" s="1245"/>
      <c r="H78" s="1246"/>
      <c r="I78" s="1240"/>
      <c r="J78" s="1240"/>
      <c r="K78" s="1239"/>
      <c r="L78" s="1239"/>
      <c r="M78" s="1215"/>
      <c r="N78" s="1215"/>
      <c r="O78" s="1215"/>
    </row>
    <row r="79" spans="2:30" ht="13.5" x14ac:dyDescent="0.15">
      <c r="B79" s="248"/>
      <c r="C79" s="244"/>
      <c r="D79" s="244"/>
      <c r="E79" s="244"/>
      <c r="F79" s="244"/>
      <c r="G79" s="1245"/>
      <c r="H79" s="1246"/>
      <c r="I79" s="1216" t="s">
        <v>570</v>
      </c>
      <c r="J79" s="1217"/>
      <c r="K79" s="1218">
        <v>9.1999999999999993</v>
      </c>
      <c r="L79" s="1218">
        <v>8.6</v>
      </c>
      <c r="M79" s="1218">
        <v>8.1</v>
      </c>
      <c r="N79" s="1218">
        <v>7.3</v>
      </c>
      <c r="O79" s="1218">
        <v>6.7</v>
      </c>
      <c r="V79" s="243">
        <v>53.5</v>
      </c>
      <c r="X79" s="243">
        <v>48.2</v>
      </c>
      <c r="Z79" s="243">
        <v>34.200000000000003</v>
      </c>
      <c r="AB79" s="243">
        <v>30.3</v>
      </c>
      <c r="AD79" s="243">
        <v>28.9</v>
      </c>
    </row>
    <row r="80" spans="2:30" ht="13.5" x14ac:dyDescent="0.15">
      <c r="B80" s="248"/>
      <c r="C80" s="244"/>
      <c r="D80" s="244"/>
      <c r="E80" s="244"/>
      <c r="F80" s="244"/>
      <c r="G80" s="1247"/>
      <c r="H80" s="1248"/>
      <c r="I80" s="1217"/>
      <c r="J80" s="1217"/>
      <c r="K80" s="1218"/>
      <c r="L80" s="1218"/>
      <c r="M80" s="1218"/>
      <c r="N80" s="1218"/>
      <c r="O80" s="1218"/>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N55:N56"/>
    <mergeCell ref="O55:O56"/>
    <mergeCell ref="I57:J58"/>
    <mergeCell ref="K57:K58"/>
    <mergeCell ref="L57:L58"/>
    <mergeCell ref="M57:M58"/>
    <mergeCell ref="N57:N58"/>
    <mergeCell ref="O57:O58"/>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37" zoomScale="25" zoomScaleNormal="2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100" zoomScale="40" zoomScaleNormal="4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519</v>
      </c>
      <c r="G2" s="111"/>
      <c r="H2" s="112"/>
    </row>
    <row r="3" spans="1:8" x14ac:dyDescent="0.15">
      <c r="A3" s="108" t="s">
        <v>512</v>
      </c>
      <c r="B3" s="113"/>
      <c r="C3" s="114"/>
      <c r="D3" s="115">
        <v>28181</v>
      </c>
      <c r="E3" s="116"/>
      <c r="F3" s="117">
        <v>43858</v>
      </c>
      <c r="G3" s="118"/>
      <c r="H3" s="119"/>
    </row>
    <row r="4" spans="1:8" x14ac:dyDescent="0.15">
      <c r="A4" s="120"/>
      <c r="B4" s="121"/>
      <c r="C4" s="122"/>
      <c r="D4" s="123">
        <v>15935</v>
      </c>
      <c r="E4" s="124"/>
      <c r="F4" s="125">
        <v>23714</v>
      </c>
      <c r="G4" s="126"/>
      <c r="H4" s="127"/>
    </row>
    <row r="5" spans="1:8" x14ac:dyDescent="0.15">
      <c r="A5" s="108" t="s">
        <v>514</v>
      </c>
      <c r="B5" s="113"/>
      <c r="C5" s="114"/>
      <c r="D5" s="115">
        <v>31569</v>
      </c>
      <c r="E5" s="116"/>
      <c r="F5" s="117">
        <v>41705</v>
      </c>
      <c r="G5" s="118"/>
      <c r="H5" s="119"/>
    </row>
    <row r="6" spans="1:8" x14ac:dyDescent="0.15">
      <c r="A6" s="120"/>
      <c r="B6" s="121"/>
      <c r="C6" s="122"/>
      <c r="D6" s="123">
        <v>10021</v>
      </c>
      <c r="E6" s="124"/>
      <c r="F6" s="125">
        <v>22742</v>
      </c>
      <c r="G6" s="126"/>
      <c r="H6" s="127"/>
    </row>
    <row r="7" spans="1:8" x14ac:dyDescent="0.15">
      <c r="A7" s="108" t="s">
        <v>515</v>
      </c>
      <c r="B7" s="113"/>
      <c r="C7" s="114"/>
      <c r="D7" s="115">
        <v>65679</v>
      </c>
      <c r="E7" s="116"/>
      <c r="F7" s="117">
        <v>47677</v>
      </c>
      <c r="G7" s="118"/>
      <c r="H7" s="119"/>
    </row>
    <row r="8" spans="1:8" x14ac:dyDescent="0.15">
      <c r="A8" s="120"/>
      <c r="B8" s="121"/>
      <c r="C8" s="122"/>
      <c r="D8" s="123">
        <v>20052</v>
      </c>
      <c r="E8" s="124"/>
      <c r="F8" s="125">
        <v>23360</v>
      </c>
      <c r="G8" s="126"/>
      <c r="H8" s="127"/>
    </row>
    <row r="9" spans="1:8" x14ac:dyDescent="0.15">
      <c r="A9" s="108" t="s">
        <v>516</v>
      </c>
      <c r="B9" s="113"/>
      <c r="C9" s="114"/>
      <c r="D9" s="115">
        <v>51159</v>
      </c>
      <c r="E9" s="116"/>
      <c r="F9" s="117">
        <v>51613</v>
      </c>
      <c r="G9" s="118"/>
      <c r="H9" s="119"/>
    </row>
    <row r="10" spans="1:8" x14ac:dyDescent="0.15">
      <c r="A10" s="120"/>
      <c r="B10" s="121"/>
      <c r="C10" s="122"/>
      <c r="D10" s="123">
        <v>28888</v>
      </c>
      <c r="E10" s="124"/>
      <c r="F10" s="125">
        <v>25872</v>
      </c>
      <c r="G10" s="126"/>
      <c r="H10" s="127"/>
    </row>
    <row r="11" spans="1:8" x14ac:dyDescent="0.15">
      <c r="A11" s="108" t="s">
        <v>517</v>
      </c>
      <c r="B11" s="113"/>
      <c r="C11" s="114"/>
      <c r="D11" s="115">
        <v>25040</v>
      </c>
      <c r="E11" s="116"/>
      <c r="F11" s="117">
        <v>50880</v>
      </c>
      <c r="G11" s="118"/>
      <c r="H11" s="119"/>
    </row>
    <row r="12" spans="1:8" x14ac:dyDescent="0.15">
      <c r="A12" s="120"/>
      <c r="B12" s="121"/>
      <c r="C12" s="128"/>
      <c r="D12" s="123">
        <v>8167</v>
      </c>
      <c r="E12" s="124"/>
      <c r="F12" s="125">
        <v>27819</v>
      </c>
      <c r="G12" s="126"/>
      <c r="H12" s="127"/>
    </row>
    <row r="13" spans="1:8" x14ac:dyDescent="0.15">
      <c r="A13" s="108"/>
      <c r="B13" s="113"/>
      <c r="C13" s="129"/>
      <c r="D13" s="130">
        <v>40326</v>
      </c>
      <c r="E13" s="131"/>
      <c r="F13" s="132">
        <v>47147</v>
      </c>
      <c r="G13" s="133"/>
      <c r="H13" s="119"/>
    </row>
    <row r="14" spans="1:8" x14ac:dyDescent="0.15">
      <c r="A14" s="120"/>
      <c r="B14" s="121"/>
      <c r="C14" s="122"/>
      <c r="D14" s="123">
        <v>16613</v>
      </c>
      <c r="E14" s="124"/>
      <c r="F14" s="125">
        <v>24701</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2.5499999999999998</v>
      </c>
      <c r="C19" s="134">
        <f>ROUND(VALUE(SUBSTITUTE(実質収支比率等に係る経年分析!G$48,"▲","-")),2)</f>
        <v>2.21</v>
      </c>
      <c r="D19" s="134">
        <f>ROUND(VALUE(SUBSTITUTE(実質収支比率等に係る経年分析!H$48,"▲","-")),2)</f>
        <v>2.29</v>
      </c>
      <c r="E19" s="134">
        <f>ROUND(VALUE(SUBSTITUTE(実質収支比率等に係る経年分析!I$48,"▲","-")),2)</f>
        <v>3.64</v>
      </c>
      <c r="F19" s="134">
        <f>ROUND(VALUE(SUBSTITUTE(実質収支比率等に係る経年分析!J$48,"▲","-")),2)</f>
        <v>3.77</v>
      </c>
    </row>
    <row r="20" spans="1:11" x14ac:dyDescent="0.15">
      <c r="A20" s="134" t="s">
        <v>42</v>
      </c>
      <c r="B20" s="134">
        <f>ROUND(VALUE(SUBSTITUTE(実質収支比率等に係る経年分析!F$47,"▲","-")),2)</f>
        <v>8.32</v>
      </c>
      <c r="C20" s="134">
        <f>ROUND(VALUE(SUBSTITUTE(実質収支比率等に係る経年分析!G$47,"▲","-")),2)</f>
        <v>9.5399999999999991</v>
      </c>
      <c r="D20" s="134">
        <f>ROUND(VALUE(SUBSTITUTE(実質収支比率等に係る経年分析!H$47,"▲","-")),2)</f>
        <v>8.84</v>
      </c>
      <c r="E20" s="134">
        <f>ROUND(VALUE(SUBSTITUTE(実質収支比率等に係る経年分析!I$47,"▲","-")),2)</f>
        <v>4.25</v>
      </c>
      <c r="F20" s="134">
        <f>ROUND(VALUE(SUBSTITUTE(実質収支比率等に係る経年分析!J$47,"▲","-")),2)</f>
        <v>6.21</v>
      </c>
    </row>
    <row r="21" spans="1:11" x14ac:dyDescent="0.15">
      <c r="A21" s="134" t="s">
        <v>43</v>
      </c>
      <c r="B21" s="134">
        <f>IF(ISNUMBER(VALUE(SUBSTITUTE(実質収支比率等に係る経年分析!F$49,"▲","-"))),ROUND(VALUE(SUBSTITUTE(実質収支比率等に係る経年分析!F$49,"▲","-")),2),NA())</f>
        <v>-2.2200000000000002</v>
      </c>
      <c r="C21" s="134">
        <f>IF(ISNUMBER(VALUE(SUBSTITUTE(実質収支比率等に係る経年分析!G$49,"▲","-"))),ROUND(VALUE(SUBSTITUTE(実質収支比率等に係る経年分析!G$49,"▲","-")),2),NA())</f>
        <v>-0.3</v>
      </c>
      <c r="D21" s="134">
        <f>IF(ISNUMBER(VALUE(SUBSTITUTE(実質収支比率等に係る経年分析!H$49,"▲","-"))),ROUND(VALUE(SUBSTITUTE(実質収支比率等に係る経年分析!H$49,"▲","-")),2),NA())</f>
        <v>-1.86</v>
      </c>
      <c r="E21" s="134">
        <f>IF(ISNUMBER(VALUE(SUBSTITUTE(実質収支比率等に係る経年分析!I$49,"▲","-"))),ROUND(VALUE(SUBSTITUTE(実質収支比率等に係る経年分析!I$49,"▲","-")),2),NA())</f>
        <v>-4.37</v>
      </c>
      <c r="F21" s="134">
        <f>IF(ISNUMBER(VALUE(SUBSTITUTE(実質収支比率等に係る経年分析!J$49,"▲","-"))),ROUND(VALUE(SUBSTITUTE(実質収支比率等に係る経年分析!J$49,"▲","-")),2),NA())</f>
        <v>0.09</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0.44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1.1100000000000001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0.67</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競輪事業特別会計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0.56000000000000005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0.53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0.55000000000000004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0.55000000000000004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0.56000000000000005</v>
      </c>
    </row>
    <row r="30" spans="1:11" x14ac:dyDescent="0.15">
      <c r="A30" s="135" t="str">
        <f>IF(連結実質赤字比率に係る赤字・黒字の構成分析!C$40="",NA(),連結実質赤字比率に係る赤字・黒字の構成分析!C$40)</f>
        <v>宅地造成事業特別会計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0.75</v>
      </c>
    </row>
    <row r="31" spans="1:11" x14ac:dyDescent="0.15">
      <c r="A31" s="135" t="str">
        <f>IF(連結実質赤字比率に係る赤字・黒字の構成分析!C$39="",NA(),連結実質赤字比率に係る赤字・黒字の構成分析!C$39)</f>
        <v>一般会計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2.5299999999999998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2.2000000000000002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2.2799999999999998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3.63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3.8</v>
      </c>
    </row>
    <row r="32" spans="1:11" x14ac:dyDescent="0.15">
      <c r="A32" s="135" t="str">
        <f>IF(連結実質赤字比率に係る赤字・黒字の構成分析!C$38="",NA(),連結実質赤字比率に係る赤字・黒字の構成分析!C$38)</f>
        <v>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7.76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9.48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11.59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11.07</v>
      </c>
    </row>
    <row r="33" spans="1:16" x14ac:dyDescent="0.15">
      <c r="A33" s="135" t="str">
        <f>IF(連結実質赤字比率に係る赤字・黒字の構成分析!C$37="",NA(),連結実質赤字比率に係る赤字・黒字の構成分析!C$37)</f>
        <v>母子寡婦福祉資金貸付金特別会計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f>IF(ROUND(VALUE(SUBSTITUTE(連結実質赤字比率に係る赤字・黒字の構成分析!J$37,"▲", "-")), 2) &lt; 0, ABS(ROUND(VALUE(SUBSTITUTE(連結実質赤字比率に係る赤字・黒字の構成分析!J$37,"▲", "-")), 2)), NA())</f>
        <v>0.02</v>
      </c>
      <c r="K33" s="135" t="e">
        <f>IF(ROUND(VALUE(SUBSTITUTE(連結実質赤字比率に係る赤字・黒字の構成分析!J$37,"▲", "-")), 2) &gt;= 0, ABS(ROUND(VALUE(SUBSTITUTE(連結実質赤字比率に係る赤字・黒字の構成分析!J$37,"▲", "-")), 2)), NA())</f>
        <v>#N/A</v>
      </c>
    </row>
    <row r="34" spans="1:16" x14ac:dyDescent="0.15">
      <c r="A34" s="135" t="str">
        <f>IF(連結実質赤字比率に係る赤字・黒字の構成分析!C$36="",NA(),連結実質赤字比率に係る赤字・黒字の構成分析!C$36)</f>
        <v>自動車運送事業会計</v>
      </c>
      <c r="B34" s="135">
        <f>IF(ROUND(VALUE(SUBSTITUTE(連結実質赤字比率に係る赤字・黒字の構成分析!F$36,"▲", "-")), 2) &lt; 0, ABS(ROUND(VALUE(SUBSTITUTE(連結実質赤字比率に係る赤字・黒字の構成分析!F$36,"▲", "-")), 2)), NA())</f>
        <v>0.5</v>
      </c>
      <c r="C34" s="135" t="e">
        <f>IF(ROUND(VALUE(SUBSTITUTE(連結実質赤字比率に係る赤字・黒字の構成分析!F$36,"▲", "-")), 2) &gt;= 0, ABS(ROUND(VALUE(SUBSTITUTE(連結実質赤字比率に係る赤字・黒字の構成分析!F$36,"▲", "-")), 2)), NA())</f>
        <v>#N/A</v>
      </c>
      <c r="D34" s="135">
        <f>IF(ROUND(VALUE(SUBSTITUTE(連結実質赤字比率に係る赤字・黒字の構成分析!G$36,"▲", "-")), 2) &lt; 0, ABS(ROUND(VALUE(SUBSTITUTE(連結実質赤字比率に係る赤字・黒字の構成分析!G$36,"▲", "-")), 2)), NA())</f>
        <v>0.48</v>
      </c>
      <c r="E34" s="135" t="e">
        <f>IF(ROUND(VALUE(SUBSTITUTE(連結実質赤字比率に係る赤字・黒字の構成分析!G$36,"▲", "-")), 2) &gt;= 0, ABS(ROUND(VALUE(SUBSTITUTE(連結実質赤字比率に係る赤字・黒字の構成分析!G$36,"▲", "-")), 2)), NA())</f>
        <v>#N/A</v>
      </c>
      <c r="F34" s="135">
        <f>IF(ROUND(VALUE(SUBSTITUTE(連結実質赤字比率に係る赤字・黒字の構成分析!H$36,"▲", "-")), 2) &lt; 0, ABS(ROUND(VALUE(SUBSTITUTE(連結実質赤字比率に係る赤字・黒字の構成分析!H$36,"▲", "-")), 2)), NA())</f>
        <v>0.39</v>
      </c>
      <c r="G34" s="135" t="e">
        <f>IF(ROUND(VALUE(SUBSTITUTE(連結実質赤字比率に係る赤字・黒字の構成分析!H$36,"▲", "-")), 2) &gt;= 0, ABS(ROUND(VALUE(SUBSTITUTE(連結実質赤字比率に係る赤字・黒字の構成分析!H$36,"▲", "-")), 2)), NA())</f>
        <v>#N/A</v>
      </c>
      <c r="H34" s="135">
        <f>IF(ROUND(VALUE(SUBSTITUTE(連結実質赤字比率に係る赤字・黒字の構成分析!I$36,"▲", "-")), 2) &lt; 0, ABS(ROUND(VALUE(SUBSTITUTE(連結実質赤字比率に係る赤字・黒字の構成分析!I$36,"▲", "-")), 2)), NA())</f>
        <v>0.36</v>
      </c>
      <c r="I34" s="135" t="e">
        <f>IF(ROUND(VALUE(SUBSTITUTE(連結実質赤字比率に係る赤字・黒字の構成分析!I$36,"▲", "-")), 2) &gt;= 0, ABS(ROUND(VALUE(SUBSTITUTE(連結実質赤字比率に係る赤字・黒字の構成分析!I$36,"▲", "-")), 2)), NA())</f>
        <v>#N/A</v>
      </c>
      <c r="J34" s="135">
        <f>IF(ROUND(VALUE(SUBSTITUTE(連結実質赤字比率に係る赤字・黒字の構成分析!J$36,"▲", "-")), 2) &lt; 0, ABS(ROUND(VALUE(SUBSTITUTE(連結実質赤字比率に係る赤字・黒字の構成分析!J$36,"▲", "-")), 2)), NA())</f>
        <v>0.23</v>
      </c>
      <c r="K34" s="135" t="e">
        <f>IF(ROUND(VALUE(SUBSTITUTE(連結実質赤字比率に係る赤字・黒字の構成分析!J$36,"▲", "-")), 2) &gt;= 0, ABS(ROUND(VALUE(SUBSTITUTE(連結実質赤字比率に係る赤字・黒字の構成分析!J$36,"▲", "-")), 2)), NA())</f>
        <v>#N/A</v>
      </c>
    </row>
    <row r="35" spans="1:16" x14ac:dyDescent="0.15">
      <c r="A35" s="135" t="str">
        <f>IF(連結実質赤字比率に係る赤字・黒字の構成分析!C$35="",NA(),連結実質赤字比率に係る赤字・黒字の構成分析!C$35)</f>
        <v>国民健康保険事業特別会計</v>
      </c>
      <c r="B35" s="135">
        <f>IF(ROUND(VALUE(SUBSTITUTE(連結実質赤字比率に係る赤字・黒字の構成分析!F$35,"▲", "-")), 2) &lt; 0, ABS(ROUND(VALUE(SUBSTITUTE(連結実質赤字比率に係る赤字・黒字の構成分析!F$35,"▲", "-")), 2)), NA())</f>
        <v>0.13</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0.68</v>
      </c>
      <c r="E35" s="135" t="e">
        <f>IF(ROUND(VALUE(SUBSTITUTE(連結実質赤字比率に係る赤字・黒字の構成分析!G$35,"▲", "-")), 2) &gt;= 0, ABS(ROUND(VALUE(SUBSTITUTE(連結実質赤字比率に係る赤字・黒字の構成分析!G$35,"▲", "-")), 2)), NA())</f>
        <v>#N/A</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0.45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0.41</v>
      </c>
      <c r="J35" s="135">
        <f>IF(ROUND(VALUE(SUBSTITUTE(連結実質赤字比率に係る赤字・黒字の構成分析!J$35,"▲", "-")), 2) &lt; 0, ABS(ROUND(VALUE(SUBSTITUTE(連結実質赤字比率に係る赤字・黒字の構成分析!J$35,"▲", "-")), 2)), NA())</f>
        <v>0.28999999999999998</v>
      </c>
      <c r="K35" s="135" t="e">
        <f>IF(ROUND(VALUE(SUBSTITUTE(連結実質赤字比率に係る赤字・黒字の構成分析!J$35,"▲", "-")), 2) &gt;= 0, ABS(ROUND(VALUE(SUBSTITUTE(連結実質赤字比率に係る赤字・黒字の構成分析!J$35,"▲", "-")), 2)), NA())</f>
        <v>#N/A</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0.74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0.56000000000000005</v>
      </c>
      <c r="H36" s="135">
        <f>IF(ROUND(VALUE(SUBSTITUTE(連結実質赤字比率に係る赤字・黒字の構成分析!I$34,"▲", "-")), 2) &lt; 0, ABS(ROUND(VALUE(SUBSTITUTE(連結実質赤字比率に係る赤字・黒字の構成分析!I$34,"▲", "-")), 2)), NA())</f>
        <v>0.49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0.69</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11429</v>
      </c>
      <c r="E42" s="136"/>
      <c r="F42" s="136"/>
      <c r="G42" s="136">
        <f>'実質公債費比率（分子）の構造'!L$52</f>
        <v>11804</v>
      </c>
      <c r="H42" s="136"/>
      <c r="I42" s="136"/>
      <c r="J42" s="136">
        <f>'実質公債費比率（分子）の構造'!M$52</f>
        <v>15742</v>
      </c>
      <c r="K42" s="136"/>
      <c r="L42" s="136"/>
      <c r="M42" s="136">
        <f>'実質公債費比率（分子）の構造'!N$52</f>
        <v>12141</v>
      </c>
      <c r="N42" s="136"/>
      <c r="O42" s="136"/>
      <c r="P42" s="136">
        <f>'実質公債費比率（分子）の構造'!O$52</f>
        <v>11436</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x14ac:dyDescent="0.15">
      <c r="A44" s="136" t="s">
        <v>52</v>
      </c>
      <c r="B44" s="136">
        <f>'実質公債費比率（分子）の構造'!K$50</f>
        <v>81</v>
      </c>
      <c r="C44" s="136"/>
      <c r="D44" s="136"/>
      <c r="E44" s="136">
        <f>'実質公債費比率（分子）の構造'!L$50</f>
        <v>38</v>
      </c>
      <c r="F44" s="136"/>
      <c r="G44" s="136"/>
      <c r="H44" s="136">
        <f>'実質公債費比率（分子）の構造'!M$50</f>
        <v>38</v>
      </c>
      <c r="I44" s="136"/>
      <c r="J44" s="136"/>
      <c r="K44" s="136">
        <f>'実質公債費比率（分子）の構造'!N$50</f>
        <v>39</v>
      </c>
      <c r="L44" s="136"/>
      <c r="M44" s="136"/>
      <c r="N44" s="136">
        <f>'実質公債費比率（分子）の構造'!O$50</f>
        <v>45</v>
      </c>
      <c r="O44" s="136"/>
      <c r="P44" s="136"/>
    </row>
    <row r="45" spans="1:16" x14ac:dyDescent="0.15">
      <c r="A45" s="136" t="s">
        <v>53</v>
      </c>
      <c r="B45" s="136">
        <f>'実質公債費比率（分子）の構造'!K$49</f>
        <v>617</v>
      </c>
      <c r="C45" s="136"/>
      <c r="D45" s="136"/>
      <c r="E45" s="136">
        <f>'実質公債費比率（分子）の構造'!L$49</f>
        <v>602</v>
      </c>
      <c r="F45" s="136"/>
      <c r="G45" s="136"/>
      <c r="H45" s="136">
        <f>'実質公債費比率（分子）の構造'!M$49</f>
        <v>448</v>
      </c>
      <c r="I45" s="136"/>
      <c r="J45" s="136"/>
      <c r="K45" s="136">
        <f>'実質公債費比率（分子）の構造'!N$49</f>
        <v>262</v>
      </c>
      <c r="L45" s="136"/>
      <c r="M45" s="136"/>
      <c r="N45" s="136">
        <f>'実質公債費比率（分子）の構造'!O$49</f>
        <v>149</v>
      </c>
      <c r="O45" s="136"/>
      <c r="P45" s="136"/>
    </row>
    <row r="46" spans="1:16" x14ac:dyDescent="0.15">
      <c r="A46" s="136" t="s">
        <v>54</v>
      </c>
      <c r="B46" s="136">
        <f>'実質公債費比率（分子）の構造'!K$48</f>
        <v>2345</v>
      </c>
      <c r="C46" s="136"/>
      <c r="D46" s="136"/>
      <c r="E46" s="136">
        <f>'実質公債費比率（分子）の構造'!L$48</f>
        <v>2532</v>
      </c>
      <c r="F46" s="136"/>
      <c r="G46" s="136"/>
      <c r="H46" s="136">
        <f>'実質公債費比率（分子）の構造'!M$48</f>
        <v>2643</v>
      </c>
      <c r="I46" s="136"/>
      <c r="J46" s="136"/>
      <c r="K46" s="136">
        <f>'実質公債費比率（分子）の構造'!N$48</f>
        <v>2785</v>
      </c>
      <c r="L46" s="136"/>
      <c r="M46" s="136"/>
      <c r="N46" s="136">
        <f>'実質公債費比率（分子）の構造'!O$48</f>
        <v>3002</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16178</v>
      </c>
      <c r="C49" s="136"/>
      <c r="D49" s="136"/>
      <c r="E49" s="136">
        <f>'実質公債費比率（分子）の構造'!L$45</f>
        <v>16734</v>
      </c>
      <c r="F49" s="136"/>
      <c r="G49" s="136"/>
      <c r="H49" s="136">
        <f>'実質公債費比率（分子）の構造'!M$45</f>
        <v>20796</v>
      </c>
      <c r="I49" s="136"/>
      <c r="J49" s="136"/>
      <c r="K49" s="136">
        <f>'実質公債費比率（分子）の構造'!N$45</f>
        <v>16997</v>
      </c>
      <c r="L49" s="136"/>
      <c r="M49" s="136"/>
      <c r="N49" s="136">
        <f>'実質公債費比率（分子）の構造'!O$45</f>
        <v>16876</v>
      </c>
      <c r="O49" s="136"/>
      <c r="P49" s="136"/>
    </row>
    <row r="50" spans="1:16" x14ac:dyDescent="0.15">
      <c r="A50" s="136" t="s">
        <v>58</v>
      </c>
      <c r="B50" s="136" t="e">
        <f>NA()</f>
        <v>#N/A</v>
      </c>
      <c r="C50" s="136">
        <f>IF(ISNUMBER('実質公債費比率（分子）の構造'!K$53),'実質公債費比率（分子）の構造'!K$53,NA())</f>
        <v>7792</v>
      </c>
      <c r="D50" s="136" t="e">
        <f>NA()</f>
        <v>#N/A</v>
      </c>
      <c r="E50" s="136" t="e">
        <f>NA()</f>
        <v>#N/A</v>
      </c>
      <c r="F50" s="136">
        <f>IF(ISNUMBER('実質公債費比率（分子）の構造'!L$53),'実質公債費比率（分子）の構造'!L$53,NA())</f>
        <v>8102</v>
      </c>
      <c r="G50" s="136" t="e">
        <f>NA()</f>
        <v>#N/A</v>
      </c>
      <c r="H50" s="136" t="e">
        <f>NA()</f>
        <v>#N/A</v>
      </c>
      <c r="I50" s="136">
        <f>IF(ISNUMBER('実質公債費比率（分子）の構造'!M$53),'実質公債費比率（分子）の構造'!M$53,NA())</f>
        <v>8183</v>
      </c>
      <c r="J50" s="136" t="e">
        <f>NA()</f>
        <v>#N/A</v>
      </c>
      <c r="K50" s="136" t="e">
        <f>NA()</f>
        <v>#N/A</v>
      </c>
      <c r="L50" s="136">
        <f>IF(ISNUMBER('実質公債費比率（分子）の構造'!N$53),'実質公債費比率（分子）の構造'!N$53,NA())</f>
        <v>7942</v>
      </c>
      <c r="M50" s="136" t="e">
        <f>NA()</f>
        <v>#N/A</v>
      </c>
      <c r="N50" s="136" t="e">
        <f>NA()</f>
        <v>#N/A</v>
      </c>
      <c r="O50" s="136">
        <f>IF(ISNUMBER('実質公債費比率（分子）の構造'!O$53),'実質公債費比率（分子）の構造'!O$53,NA())</f>
        <v>8636</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131780</v>
      </c>
      <c r="E56" s="135"/>
      <c r="F56" s="135"/>
      <c r="G56" s="135">
        <f>'将来負担比率（分子）の構造'!J$51</f>
        <v>129469</v>
      </c>
      <c r="H56" s="135"/>
      <c r="I56" s="135"/>
      <c r="J56" s="135">
        <f>'将来負担比率（分子）の構造'!K$51</f>
        <v>129622</v>
      </c>
      <c r="K56" s="135"/>
      <c r="L56" s="135"/>
      <c r="M56" s="135">
        <f>'将来負担比率（分子）の構造'!L$51</f>
        <v>130337</v>
      </c>
      <c r="N56" s="135"/>
      <c r="O56" s="135"/>
      <c r="P56" s="135">
        <f>'将来負担比率（分子）の構造'!M$51</f>
        <v>127464</v>
      </c>
    </row>
    <row r="57" spans="1:16" x14ac:dyDescent="0.15">
      <c r="A57" s="135" t="s">
        <v>34</v>
      </c>
      <c r="B57" s="135"/>
      <c r="C57" s="135"/>
      <c r="D57" s="135">
        <f>'将来負担比率（分子）の構造'!I$50</f>
        <v>11170</v>
      </c>
      <c r="E57" s="135"/>
      <c r="F57" s="135"/>
      <c r="G57" s="135">
        <f>'将来負担比率（分子）の構造'!J$50</f>
        <v>7334</v>
      </c>
      <c r="H57" s="135"/>
      <c r="I57" s="135"/>
      <c r="J57" s="135">
        <f>'将来負担比率（分子）の構造'!K$50</f>
        <v>4528</v>
      </c>
      <c r="K57" s="135"/>
      <c r="L57" s="135"/>
      <c r="M57" s="135">
        <f>'将来負担比率（分子）の構造'!L$50</f>
        <v>3236</v>
      </c>
      <c r="N57" s="135"/>
      <c r="O57" s="135"/>
      <c r="P57" s="135">
        <f>'将来負担比率（分子）の構造'!M$50</f>
        <v>3662</v>
      </c>
    </row>
    <row r="58" spans="1:16" x14ac:dyDescent="0.15">
      <c r="A58" s="135" t="s">
        <v>33</v>
      </c>
      <c r="B58" s="135"/>
      <c r="C58" s="135"/>
      <c r="D58" s="135">
        <f>'将来負担比率（分子）の構造'!I$49</f>
        <v>14165</v>
      </c>
      <c r="E58" s="135"/>
      <c r="F58" s="135"/>
      <c r="G58" s="135">
        <f>'将来負担比率（分子）の構造'!J$49</f>
        <v>18981</v>
      </c>
      <c r="H58" s="135"/>
      <c r="I58" s="135"/>
      <c r="J58" s="135">
        <f>'将来負担比率（分子）の構造'!K$49</f>
        <v>12690</v>
      </c>
      <c r="K58" s="135"/>
      <c r="L58" s="135"/>
      <c r="M58" s="135">
        <f>'将来負担比率（分子）の構造'!L$49</f>
        <v>8805</v>
      </c>
      <c r="N58" s="135"/>
      <c r="O58" s="135"/>
      <c r="P58" s="135">
        <f>'将来負担比率（分子）の構造'!M$49</f>
        <v>10866</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16581</v>
      </c>
      <c r="C62" s="135"/>
      <c r="D62" s="135"/>
      <c r="E62" s="135">
        <f>'将来負担比率（分子）の構造'!J$45</f>
        <v>16230</v>
      </c>
      <c r="F62" s="135"/>
      <c r="G62" s="135"/>
      <c r="H62" s="135">
        <f>'将来負担比率（分子）の構造'!K$45</f>
        <v>15918</v>
      </c>
      <c r="I62" s="135"/>
      <c r="J62" s="135"/>
      <c r="K62" s="135">
        <f>'将来負担比率（分子）の構造'!L$45</f>
        <v>14678</v>
      </c>
      <c r="L62" s="135"/>
      <c r="M62" s="135"/>
      <c r="N62" s="135">
        <f>'将来負担比率（分子）の構造'!M$45</f>
        <v>14427</v>
      </c>
      <c r="O62" s="135"/>
      <c r="P62" s="135"/>
    </row>
    <row r="63" spans="1:16" x14ac:dyDescent="0.15">
      <c r="A63" s="135" t="s">
        <v>27</v>
      </c>
      <c r="B63" s="135">
        <f>'将来負担比率（分子）の構造'!I$44</f>
        <v>1705</v>
      </c>
      <c r="C63" s="135"/>
      <c r="D63" s="135"/>
      <c r="E63" s="135">
        <f>'将来負担比率（分子）の構造'!J$44</f>
        <v>1461</v>
      </c>
      <c r="F63" s="135"/>
      <c r="G63" s="135"/>
      <c r="H63" s="135">
        <f>'将来負担比率（分子）の構造'!K$44</f>
        <v>1219</v>
      </c>
      <c r="I63" s="135"/>
      <c r="J63" s="135"/>
      <c r="K63" s="135">
        <f>'将来負担比率（分子）の構造'!L$44</f>
        <v>1897</v>
      </c>
      <c r="L63" s="135"/>
      <c r="M63" s="135"/>
      <c r="N63" s="135">
        <f>'将来負担比率（分子）の構造'!M$44</f>
        <v>1891</v>
      </c>
      <c r="O63" s="135"/>
      <c r="P63" s="135"/>
    </row>
    <row r="64" spans="1:16" x14ac:dyDescent="0.15">
      <c r="A64" s="135" t="s">
        <v>26</v>
      </c>
      <c r="B64" s="135">
        <f>'将来負担比率（分子）の構造'!I$43</f>
        <v>30654</v>
      </c>
      <c r="C64" s="135"/>
      <c r="D64" s="135"/>
      <c r="E64" s="135">
        <f>'将来負担比率（分子）の構造'!J$43</f>
        <v>29405</v>
      </c>
      <c r="F64" s="135"/>
      <c r="G64" s="135"/>
      <c r="H64" s="135">
        <f>'将来負担比率（分子）の構造'!K$43</f>
        <v>29903</v>
      </c>
      <c r="I64" s="135"/>
      <c r="J64" s="135"/>
      <c r="K64" s="135">
        <f>'将来負担比率（分子）の構造'!L$43</f>
        <v>30577</v>
      </c>
      <c r="L64" s="135"/>
      <c r="M64" s="135"/>
      <c r="N64" s="135">
        <f>'将来負担比率（分子）の構造'!M$43</f>
        <v>32109</v>
      </c>
      <c r="O64" s="135"/>
      <c r="P64" s="135"/>
    </row>
    <row r="65" spans="1:16" x14ac:dyDescent="0.15">
      <c r="A65" s="135" t="s">
        <v>25</v>
      </c>
      <c r="B65" s="135">
        <f>'将来負担比率（分子）の構造'!I$42</f>
        <v>17960</v>
      </c>
      <c r="C65" s="135"/>
      <c r="D65" s="135"/>
      <c r="E65" s="135">
        <f>'将来負担比率（分子）の構造'!J$42</f>
        <v>16980</v>
      </c>
      <c r="F65" s="135"/>
      <c r="G65" s="135"/>
      <c r="H65" s="135">
        <f>'将来負担比率（分子）の構造'!K$42</f>
        <v>7145</v>
      </c>
      <c r="I65" s="135"/>
      <c r="J65" s="135"/>
      <c r="K65" s="135">
        <f>'将来負担比率（分子）の構造'!L$42</f>
        <v>3731</v>
      </c>
      <c r="L65" s="135"/>
      <c r="M65" s="135"/>
      <c r="N65" s="135">
        <f>'将来負担比率（分子）の構造'!M$42</f>
        <v>3681</v>
      </c>
      <c r="O65" s="135"/>
      <c r="P65" s="135"/>
    </row>
    <row r="66" spans="1:16" x14ac:dyDescent="0.15">
      <c r="A66" s="135" t="s">
        <v>24</v>
      </c>
      <c r="B66" s="135">
        <f>'将来負担比率（分子）の構造'!I$41</f>
        <v>174839</v>
      </c>
      <c r="C66" s="135"/>
      <c r="D66" s="135"/>
      <c r="E66" s="135">
        <f>'将来負担比率（分子）の構造'!J$41</f>
        <v>171080</v>
      </c>
      <c r="F66" s="135"/>
      <c r="G66" s="135"/>
      <c r="H66" s="135">
        <f>'将来負担比率（分子）の構造'!K$41</f>
        <v>167042</v>
      </c>
      <c r="I66" s="135"/>
      <c r="J66" s="135"/>
      <c r="K66" s="135">
        <f>'将来負担比率（分子）の構造'!L$41</f>
        <v>164826</v>
      </c>
      <c r="L66" s="135"/>
      <c r="M66" s="135"/>
      <c r="N66" s="135">
        <f>'将来負担比率（分子）の構造'!M$41</f>
        <v>158849</v>
      </c>
      <c r="O66" s="135"/>
      <c r="P66" s="135"/>
    </row>
    <row r="67" spans="1:16" x14ac:dyDescent="0.15">
      <c r="A67" s="135" t="s">
        <v>62</v>
      </c>
      <c r="B67" s="135" t="e">
        <f>NA()</f>
        <v>#N/A</v>
      </c>
      <c r="C67" s="135">
        <f>IF(ISNUMBER('将来負担比率（分子）の構造'!I$52), IF('将来負担比率（分子）の構造'!I$52 &lt; 0, 0, '将来負担比率（分子）の構造'!I$52), NA())</f>
        <v>84623</v>
      </c>
      <c r="D67" s="135" t="e">
        <f>NA()</f>
        <v>#N/A</v>
      </c>
      <c r="E67" s="135" t="e">
        <f>NA()</f>
        <v>#N/A</v>
      </c>
      <c r="F67" s="135">
        <f>IF(ISNUMBER('将来負担比率（分子）の構造'!J$52), IF('将来負担比率（分子）の構造'!J$52 &lt; 0, 0, '将来負担比率（分子）の構造'!J$52), NA())</f>
        <v>79371</v>
      </c>
      <c r="G67" s="135" t="e">
        <f>NA()</f>
        <v>#N/A</v>
      </c>
      <c r="H67" s="135" t="e">
        <f>NA()</f>
        <v>#N/A</v>
      </c>
      <c r="I67" s="135">
        <f>IF(ISNUMBER('将来負担比率（分子）の構造'!K$52), IF('将来負担比率（分子）の構造'!K$52 &lt; 0, 0, '将来負担比率（分子）の構造'!K$52), NA())</f>
        <v>74388</v>
      </c>
      <c r="J67" s="135" t="e">
        <f>NA()</f>
        <v>#N/A</v>
      </c>
      <c r="K67" s="135" t="e">
        <f>NA()</f>
        <v>#N/A</v>
      </c>
      <c r="L67" s="135">
        <f>IF(ISNUMBER('将来負担比率（分子）の構造'!L$52), IF('将来負担比率（分子）の構造'!L$52 &lt; 0, 0, '将来負担比率（分子）の構造'!L$52), NA())</f>
        <v>73332</v>
      </c>
      <c r="M67" s="135" t="e">
        <f>NA()</f>
        <v>#N/A</v>
      </c>
      <c r="N67" s="135" t="e">
        <f>NA()</f>
        <v>#N/A</v>
      </c>
      <c r="O67" s="135">
        <f>IF(ISNUMBER('将来負担比率（分子）の構造'!M$52), IF('将来負担比率（分子）の構造'!M$52 &lt; 0, 0, '将来負担比率（分子）の構造'!M$52), NA())</f>
        <v>68966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206</v>
      </c>
      <c r="C5" s="706"/>
      <c r="D5" s="706"/>
      <c r="E5" s="706"/>
      <c r="F5" s="706"/>
      <c r="G5" s="706"/>
      <c r="H5" s="706"/>
      <c r="I5" s="706"/>
      <c r="J5" s="706"/>
      <c r="K5" s="706"/>
      <c r="L5" s="706"/>
      <c r="M5" s="706"/>
      <c r="N5" s="706"/>
      <c r="O5" s="706"/>
      <c r="P5" s="706"/>
      <c r="Q5" s="707"/>
      <c r="R5" s="668">
        <v>34486856</v>
      </c>
      <c r="S5" s="669"/>
      <c r="T5" s="669"/>
      <c r="U5" s="669"/>
      <c r="V5" s="669"/>
      <c r="W5" s="669"/>
      <c r="X5" s="669"/>
      <c r="Y5" s="716"/>
      <c r="Z5" s="729">
        <v>28.8</v>
      </c>
      <c r="AA5" s="729"/>
      <c r="AB5" s="729"/>
      <c r="AC5" s="729"/>
      <c r="AD5" s="730">
        <v>34486856</v>
      </c>
      <c r="AE5" s="730"/>
      <c r="AF5" s="730"/>
      <c r="AG5" s="730"/>
      <c r="AH5" s="730"/>
      <c r="AI5" s="730"/>
      <c r="AJ5" s="730"/>
      <c r="AK5" s="730"/>
      <c r="AL5" s="717">
        <v>51.2</v>
      </c>
      <c r="AM5" s="686"/>
      <c r="AN5" s="686"/>
      <c r="AO5" s="718"/>
      <c r="AP5" s="705" t="s">
        <v>207</v>
      </c>
      <c r="AQ5" s="706"/>
      <c r="AR5" s="706"/>
      <c r="AS5" s="706"/>
      <c r="AT5" s="706"/>
      <c r="AU5" s="706"/>
      <c r="AV5" s="706"/>
      <c r="AW5" s="706"/>
      <c r="AX5" s="706"/>
      <c r="AY5" s="706"/>
      <c r="AZ5" s="706"/>
      <c r="BA5" s="706"/>
      <c r="BB5" s="706"/>
      <c r="BC5" s="706"/>
      <c r="BD5" s="706"/>
      <c r="BE5" s="706"/>
      <c r="BF5" s="707"/>
      <c r="BG5" s="618">
        <v>34432615</v>
      </c>
      <c r="BH5" s="619"/>
      <c r="BI5" s="619"/>
      <c r="BJ5" s="619"/>
      <c r="BK5" s="619"/>
      <c r="BL5" s="619"/>
      <c r="BM5" s="619"/>
      <c r="BN5" s="620"/>
      <c r="BO5" s="671">
        <v>99.8</v>
      </c>
      <c r="BP5" s="671"/>
      <c r="BQ5" s="671"/>
      <c r="BR5" s="671"/>
      <c r="BS5" s="672">
        <v>2430838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852924</v>
      </c>
      <c r="S6" s="619"/>
      <c r="T6" s="619"/>
      <c r="U6" s="619"/>
      <c r="V6" s="619"/>
      <c r="W6" s="619"/>
      <c r="X6" s="619"/>
      <c r="Y6" s="620"/>
      <c r="Z6" s="671">
        <v>0.7</v>
      </c>
      <c r="AA6" s="671"/>
      <c r="AB6" s="671"/>
      <c r="AC6" s="671"/>
      <c r="AD6" s="672">
        <v>852924</v>
      </c>
      <c r="AE6" s="672"/>
      <c r="AF6" s="672"/>
      <c r="AG6" s="672"/>
      <c r="AH6" s="672"/>
      <c r="AI6" s="672"/>
      <c r="AJ6" s="672"/>
      <c r="AK6" s="672"/>
      <c r="AL6" s="641">
        <v>1.3</v>
      </c>
      <c r="AM6" s="673"/>
      <c r="AN6" s="673"/>
      <c r="AO6" s="674"/>
      <c r="AP6" s="615" t="s">
        <v>212</v>
      </c>
      <c r="AQ6" s="616"/>
      <c r="AR6" s="616"/>
      <c r="AS6" s="616"/>
      <c r="AT6" s="616"/>
      <c r="AU6" s="616"/>
      <c r="AV6" s="616"/>
      <c r="AW6" s="616"/>
      <c r="AX6" s="616"/>
      <c r="AY6" s="616"/>
      <c r="AZ6" s="616"/>
      <c r="BA6" s="616"/>
      <c r="BB6" s="616"/>
      <c r="BC6" s="616"/>
      <c r="BD6" s="616"/>
      <c r="BE6" s="616"/>
      <c r="BF6" s="617"/>
      <c r="BG6" s="618">
        <v>34432615</v>
      </c>
      <c r="BH6" s="619"/>
      <c r="BI6" s="619"/>
      <c r="BJ6" s="619"/>
      <c r="BK6" s="619"/>
      <c r="BL6" s="619"/>
      <c r="BM6" s="619"/>
      <c r="BN6" s="620"/>
      <c r="BO6" s="671">
        <v>99.8</v>
      </c>
      <c r="BP6" s="671"/>
      <c r="BQ6" s="671"/>
      <c r="BR6" s="671"/>
      <c r="BS6" s="672">
        <v>2430838</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679340</v>
      </c>
      <c r="CS6" s="619"/>
      <c r="CT6" s="619"/>
      <c r="CU6" s="619"/>
      <c r="CV6" s="619"/>
      <c r="CW6" s="619"/>
      <c r="CX6" s="619"/>
      <c r="CY6" s="620"/>
      <c r="CZ6" s="671">
        <v>0.6</v>
      </c>
      <c r="DA6" s="671"/>
      <c r="DB6" s="671"/>
      <c r="DC6" s="671"/>
      <c r="DD6" s="624" t="s">
        <v>214</v>
      </c>
      <c r="DE6" s="619"/>
      <c r="DF6" s="619"/>
      <c r="DG6" s="619"/>
      <c r="DH6" s="619"/>
      <c r="DI6" s="619"/>
      <c r="DJ6" s="619"/>
      <c r="DK6" s="619"/>
      <c r="DL6" s="619"/>
      <c r="DM6" s="619"/>
      <c r="DN6" s="619"/>
      <c r="DO6" s="619"/>
      <c r="DP6" s="620"/>
      <c r="DQ6" s="624">
        <v>679037</v>
      </c>
      <c r="DR6" s="619"/>
      <c r="DS6" s="619"/>
      <c r="DT6" s="619"/>
      <c r="DU6" s="619"/>
      <c r="DV6" s="619"/>
      <c r="DW6" s="619"/>
      <c r="DX6" s="619"/>
      <c r="DY6" s="619"/>
      <c r="DZ6" s="619"/>
      <c r="EA6" s="619"/>
      <c r="EB6" s="619"/>
      <c r="EC6" s="654"/>
    </row>
    <row r="7" spans="2:143" ht="11.25" customHeight="1" x14ac:dyDescent="0.15">
      <c r="B7" s="615" t="s">
        <v>215</v>
      </c>
      <c r="C7" s="616"/>
      <c r="D7" s="616"/>
      <c r="E7" s="616"/>
      <c r="F7" s="616"/>
      <c r="G7" s="616"/>
      <c r="H7" s="616"/>
      <c r="I7" s="616"/>
      <c r="J7" s="616"/>
      <c r="K7" s="616"/>
      <c r="L7" s="616"/>
      <c r="M7" s="616"/>
      <c r="N7" s="616"/>
      <c r="O7" s="616"/>
      <c r="P7" s="616"/>
      <c r="Q7" s="617"/>
      <c r="R7" s="618">
        <v>53804</v>
      </c>
      <c r="S7" s="619"/>
      <c r="T7" s="619"/>
      <c r="U7" s="619"/>
      <c r="V7" s="619"/>
      <c r="W7" s="619"/>
      <c r="X7" s="619"/>
      <c r="Y7" s="620"/>
      <c r="Z7" s="671">
        <v>0</v>
      </c>
      <c r="AA7" s="671"/>
      <c r="AB7" s="671"/>
      <c r="AC7" s="671"/>
      <c r="AD7" s="672">
        <v>53804</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15922197</v>
      </c>
      <c r="BH7" s="619"/>
      <c r="BI7" s="619"/>
      <c r="BJ7" s="619"/>
      <c r="BK7" s="619"/>
      <c r="BL7" s="619"/>
      <c r="BM7" s="619"/>
      <c r="BN7" s="620"/>
      <c r="BO7" s="671">
        <v>46.2</v>
      </c>
      <c r="BP7" s="671"/>
      <c r="BQ7" s="671"/>
      <c r="BR7" s="671"/>
      <c r="BS7" s="672">
        <v>513704</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9102136</v>
      </c>
      <c r="CS7" s="619"/>
      <c r="CT7" s="619"/>
      <c r="CU7" s="619"/>
      <c r="CV7" s="619"/>
      <c r="CW7" s="619"/>
      <c r="CX7" s="619"/>
      <c r="CY7" s="620"/>
      <c r="CZ7" s="671">
        <v>7.8</v>
      </c>
      <c r="DA7" s="671"/>
      <c r="DB7" s="671"/>
      <c r="DC7" s="671"/>
      <c r="DD7" s="624">
        <v>675935</v>
      </c>
      <c r="DE7" s="619"/>
      <c r="DF7" s="619"/>
      <c r="DG7" s="619"/>
      <c r="DH7" s="619"/>
      <c r="DI7" s="619"/>
      <c r="DJ7" s="619"/>
      <c r="DK7" s="619"/>
      <c r="DL7" s="619"/>
      <c r="DM7" s="619"/>
      <c r="DN7" s="619"/>
      <c r="DO7" s="619"/>
      <c r="DP7" s="620"/>
      <c r="DQ7" s="624">
        <v>6973105</v>
      </c>
      <c r="DR7" s="619"/>
      <c r="DS7" s="619"/>
      <c r="DT7" s="619"/>
      <c r="DU7" s="619"/>
      <c r="DV7" s="619"/>
      <c r="DW7" s="619"/>
      <c r="DX7" s="619"/>
      <c r="DY7" s="619"/>
      <c r="DZ7" s="619"/>
      <c r="EA7" s="619"/>
      <c r="EB7" s="619"/>
      <c r="EC7" s="654"/>
    </row>
    <row r="8" spans="2:143" ht="11.25" customHeight="1" x14ac:dyDescent="0.15">
      <c r="B8" s="615" t="s">
        <v>218</v>
      </c>
      <c r="C8" s="616"/>
      <c r="D8" s="616"/>
      <c r="E8" s="616"/>
      <c r="F8" s="616"/>
      <c r="G8" s="616"/>
      <c r="H8" s="616"/>
      <c r="I8" s="616"/>
      <c r="J8" s="616"/>
      <c r="K8" s="616"/>
      <c r="L8" s="616"/>
      <c r="M8" s="616"/>
      <c r="N8" s="616"/>
      <c r="O8" s="616"/>
      <c r="P8" s="616"/>
      <c r="Q8" s="617"/>
      <c r="R8" s="618">
        <v>100614</v>
      </c>
      <c r="S8" s="619"/>
      <c r="T8" s="619"/>
      <c r="U8" s="619"/>
      <c r="V8" s="619"/>
      <c r="W8" s="619"/>
      <c r="X8" s="619"/>
      <c r="Y8" s="620"/>
      <c r="Z8" s="671">
        <v>0.1</v>
      </c>
      <c r="AA8" s="671"/>
      <c r="AB8" s="671"/>
      <c r="AC8" s="671"/>
      <c r="AD8" s="672">
        <v>100614</v>
      </c>
      <c r="AE8" s="672"/>
      <c r="AF8" s="672"/>
      <c r="AG8" s="672"/>
      <c r="AH8" s="672"/>
      <c r="AI8" s="672"/>
      <c r="AJ8" s="672"/>
      <c r="AK8" s="672"/>
      <c r="AL8" s="641">
        <v>0.1</v>
      </c>
      <c r="AM8" s="673"/>
      <c r="AN8" s="673"/>
      <c r="AO8" s="674"/>
      <c r="AP8" s="615" t="s">
        <v>219</v>
      </c>
      <c r="AQ8" s="616"/>
      <c r="AR8" s="616"/>
      <c r="AS8" s="616"/>
      <c r="AT8" s="616"/>
      <c r="AU8" s="616"/>
      <c r="AV8" s="616"/>
      <c r="AW8" s="616"/>
      <c r="AX8" s="616"/>
      <c r="AY8" s="616"/>
      <c r="AZ8" s="616"/>
      <c r="BA8" s="616"/>
      <c r="BB8" s="616"/>
      <c r="BC8" s="616"/>
      <c r="BD8" s="616"/>
      <c r="BE8" s="616"/>
      <c r="BF8" s="617"/>
      <c r="BG8" s="618">
        <v>451557</v>
      </c>
      <c r="BH8" s="619"/>
      <c r="BI8" s="619"/>
      <c r="BJ8" s="619"/>
      <c r="BK8" s="619"/>
      <c r="BL8" s="619"/>
      <c r="BM8" s="619"/>
      <c r="BN8" s="620"/>
      <c r="BO8" s="671">
        <v>1.3</v>
      </c>
      <c r="BP8" s="671"/>
      <c r="BQ8" s="671"/>
      <c r="BR8" s="671"/>
      <c r="BS8" s="624" t="s">
        <v>108</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52169309</v>
      </c>
      <c r="CS8" s="619"/>
      <c r="CT8" s="619"/>
      <c r="CU8" s="619"/>
      <c r="CV8" s="619"/>
      <c r="CW8" s="619"/>
      <c r="CX8" s="619"/>
      <c r="CY8" s="620"/>
      <c r="CZ8" s="671">
        <v>44.7</v>
      </c>
      <c r="DA8" s="671"/>
      <c r="DB8" s="671"/>
      <c r="DC8" s="671"/>
      <c r="DD8" s="624">
        <v>312685</v>
      </c>
      <c r="DE8" s="619"/>
      <c r="DF8" s="619"/>
      <c r="DG8" s="619"/>
      <c r="DH8" s="619"/>
      <c r="DI8" s="619"/>
      <c r="DJ8" s="619"/>
      <c r="DK8" s="619"/>
      <c r="DL8" s="619"/>
      <c r="DM8" s="619"/>
      <c r="DN8" s="619"/>
      <c r="DO8" s="619"/>
      <c r="DP8" s="620"/>
      <c r="DQ8" s="624">
        <v>22526702</v>
      </c>
      <c r="DR8" s="619"/>
      <c r="DS8" s="619"/>
      <c r="DT8" s="619"/>
      <c r="DU8" s="619"/>
      <c r="DV8" s="619"/>
      <c r="DW8" s="619"/>
      <c r="DX8" s="619"/>
      <c r="DY8" s="619"/>
      <c r="DZ8" s="619"/>
      <c r="EA8" s="619"/>
      <c r="EB8" s="619"/>
      <c r="EC8" s="654"/>
    </row>
    <row r="9" spans="2:143" ht="11.25" customHeight="1" x14ac:dyDescent="0.15">
      <c r="B9" s="615" t="s">
        <v>221</v>
      </c>
      <c r="C9" s="616"/>
      <c r="D9" s="616"/>
      <c r="E9" s="616"/>
      <c r="F9" s="616"/>
      <c r="G9" s="616"/>
      <c r="H9" s="616"/>
      <c r="I9" s="616"/>
      <c r="J9" s="616"/>
      <c r="K9" s="616"/>
      <c r="L9" s="616"/>
      <c r="M9" s="616"/>
      <c r="N9" s="616"/>
      <c r="O9" s="616"/>
      <c r="P9" s="616"/>
      <c r="Q9" s="617"/>
      <c r="R9" s="618">
        <v>70311</v>
      </c>
      <c r="S9" s="619"/>
      <c r="T9" s="619"/>
      <c r="U9" s="619"/>
      <c r="V9" s="619"/>
      <c r="W9" s="619"/>
      <c r="X9" s="619"/>
      <c r="Y9" s="620"/>
      <c r="Z9" s="671">
        <v>0.1</v>
      </c>
      <c r="AA9" s="671"/>
      <c r="AB9" s="671"/>
      <c r="AC9" s="671"/>
      <c r="AD9" s="672">
        <v>70311</v>
      </c>
      <c r="AE9" s="672"/>
      <c r="AF9" s="672"/>
      <c r="AG9" s="672"/>
      <c r="AH9" s="672"/>
      <c r="AI9" s="672"/>
      <c r="AJ9" s="672"/>
      <c r="AK9" s="672"/>
      <c r="AL9" s="641">
        <v>0.1</v>
      </c>
      <c r="AM9" s="673"/>
      <c r="AN9" s="673"/>
      <c r="AO9" s="674"/>
      <c r="AP9" s="615" t="s">
        <v>222</v>
      </c>
      <c r="AQ9" s="616"/>
      <c r="AR9" s="616"/>
      <c r="AS9" s="616"/>
      <c r="AT9" s="616"/>
      <c r="AU9" s="616"/>
      <c r="AV9" s="616"/>
      <c r="AW9" s="616"/>
      <c r="AX9" s="616"/>
      <c r="AY9" s="616"/>
      <c r="AZ9" s="616"/>
      <c r="BA9" s="616"/>
      <c r="BB9" s="616"/>
      <c r="BC9" s="616"/>
      <c r="BD9" s="616"/>
      <c r="BE9" s="616"/>
      <c r="BF9" s="617"/>
      <c r="BG9" s="618">
        <v>11474204</v>
      </c>
      <c r="BH9" s="619"/>
      <c r="BI9" s="619"/>
      <c r="BJ9" s="619"/>
      <c r="BK9" s="619"/>
      <c r="BL9" s="619"/>
      <c r="BM9" s="619"/>
      <c r="BN9" s="620"/>
      <c r="BO9" s="671">
        <v>33.299999999999997</v>
      </c>
      <c r="BP9" s="671"/>
      <c r="BQ9" s="671"/>
      <c r="BR9" s="671"/>
      <c r="BS9" s="624" t="s">
        <v>108</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6527532</v>
      </c>
      <c r="CS9" s="619"/>
      <c r="CT9" s="619"/>
      <c r="CU9" s="619"/>
      <c r="CV9" s="619"/>
      <c r="CW9" s="619"/>
      <c r="CX9" s="619"/>
      <c r="CY9" s="620"/>
      <c r="CZ9" s="671">
        <v>5.6</v>
      </c>
      <c r="DA9" s="671"/>
      <c r="DB9" s="671"/>
      <c r="DC9" s="671"/>
      <c r="DD9" s="624">
        <v>143959</v>
      </c>
      <c r="DE9" s="619"/>
      <c r="DF9" s="619"/>
      <c r="DG9" s="619"/>
      <c r="DH9" s="619"/>
      <c r="DI9" s="619"/>
      <c r="DJ9" s="619"/>
      <c r="DK9" s="619"/>
      <c r="DL9" s="619"/>
      <c r="DM9" s="619"/>
      <c r="DN9" s="619"/>
      <c r="DO9" s="619"/>
      <c r="DP9" s="620"/>
      <c r="DQ9" s="624">
        <v>5627441</v>
      </c>
      <c r="DR9" s="619"/>
      <c r="DS9" s="619"/>
      <c r="DT9" s="619"/>
      <c r="DU9" s="619"/>
      <c r="DV9" s="619"/>
      <c r="DW9" s="619"/>
      <c r="DX9" s="619"/>
      <c r="DY9" s="619"/>
      <c r="DZ9" s="619"/>
      <c r="EA9" s="619"/>
      <c r="EB9" s="619"/>
      <c r="EC9" s="654"/>
    </row>
    <row r="10" spans="2:143" ht="11.25" customHeight="1" x14ac:dyDescent="0.15">
      <c r="B10" s="615" t="s">
        <v>224</v>
      </c>
      <c r="C10" s="616"/>
      <c r="D10" s="616"/>
      <c r="E10" s="616"/>
      <c r="F10" s="616"/>
      <c r="G10" s="616"/>
      <c r="H10" s="616"/>
      <c r="I10" s="616"/>
      <c r="J10" s="616"/>
      <c r="K10" s="616"/>
      <c r="L10" s="616"/>
      <c r="M10" s="616"/>
      <c r="N10" s="616"/>
      <c r="O10" s="616"/>
      <c r="P10" s="616"/>
      <c r="Q10" s="617"/>
      <c r="R10" s="618">
        <v>5630842</v>
      </c>
      <c r="S10" s="619"/>
      <c r="T10" s="619"/>
      <c r="U10" s="619"/>
      <c r="V10" s="619"/>
      <c r="W10" s="619"/>
      <c r="X10" s="619"/>
      <c r="Y10" s="620"/>
      <c r="Z10" s="671">
        <v>4.7</v>
      </c>
      <c r="AA10" s="671"/>
      <c r="AB10" s="671"/>
      <c r="AC10" s="671"/>
      <c r="AD10" s="672">
        <v>5630842</v>
      </c>
      <c r="AE10" s="672"/>
      <c r="AF10" s="672"/>
      <c r="AG10" s="672"/>
      <c r="AH10" s="672"/>
      <c r="AI10" s="672"/>
      <c r="AJ10" s="672"/>
      <c r="AK10" s="672"/>
      <c r="AL10" s="641">
        <v>8.4</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874209</v>
      </c>
      <c r="BH10" s="619"/>
      <c r="BI10" s="619"/>
      <c r="BJ10" s="619"/>
      <c r="BK10" s="619"/>
      <c r="BL10" s="619"/>
      <c r="BM10" s="619"/>
      <c r="BN10" s="620"/>
      <c r="BO10" s="671">
        <v>2.5</v>
      </c>
      <c r="BP10" s="671"/>
      <c r="BQ10" s="671"/>
      <c r="BR10" s="671"/>
      <c r="BS10" s="624" t="s">
        <v>108</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121593</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v>73904</v>
      </c>
      <c r="DR10" s="619"/>
      <c r="DS10" s="619"/>
      <c r="DT10" s="619"/>
      <c r="DU10" s="619"/>
      <c r="DV10" s="619"/>
      <c r="DW10" s="619"/>
      <c r="DX10" s="619"/>
      <c r="DY10" s="619"/>
      <c r="DZ10" s="619"/>
      <c r="EA10" s="619"/>
      <c r="EB10" s="619"/>
      <c r="EC10" s="654"/>
    </row>
    <row r="11" spans="2:143" ht="11.25" customHeight="1" x14ac:dyDescent="0.15">
      <c r="B11" s="615" t="s">
        <v>227</v>
      </c>
      <c r="C11" s="616"/>
      <c r="D11" s="616"/>
      <c r="E11" s="616"/>
      <c r="F11" s="616"/>
      <c r="G11" s="616"/>
      <c r="H11" s="616"/>
      <c r="I11" s="616"/>
      <c r="J11" s="616"/>
      <c r="K11" s="616"/>
      <c r="L11" s="616"/>
      <c r="M11" s="616"/>
      <c r="N11" s="616"/>
      <c r="O11" s="616"/>
      <c r="P11" s="616"/>
      <c r="Q11" s="617"/>
      <c r="R11" s="618">
        <v>25805</v>
      </c>
      <c r="S11" s="619"/>
      <c r="T11" s="619"/>
      <c r="U11" s="619"/>
      <c r="V11" s="619"/>
      <c r="W11" s="619"/>
      <c r="X11" s="619"/>
      <c r="Y11" s="620"/>
      <c r="Z11" s="671">
        <v>0</v>
      </c>
      <c r="AA11" s="671"/>
      <c r="AB11" s="671"/>
      <c r="AC11" s="671"/>
      <c r="AD11" s="672">
        <v>25805</v>
      </c>
      <c r="AE11" s="672"/>
      <c r="AF11" s="672"/>
      <c r="AG11" s="672"/>
      <c r="AH11" s="672"/>
      <c r="AI11" s="672"/>
      <c r="AJ11" s="672"/>
      <c r="AK11" s="672"/>
      <c r="AL11" s="641">
        <v>0</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3122227</v>
      </c>
      <c r="BH11" s="619"/>
      <c r="BI11" s="619"/>
      <c r="BJ11" s="619"/>
      <c r="BK11" s="619"/>
      <c r="BL11" s="619"/>
      <c r="BM11" s="619"/>
      <c r="BN11" s="620"/>
      <c r="BO11" s="671">
        <v>9.1</v>
      </c>
      <c r="BP11" s="671"/>
      <c r="BQ11" s="671"/>
      <c r="BR11" s="671"/>
      <c r="BS11" s="624">
        <v>513704</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1870127</v>
      </c>
      <c r="CS11" s="619"/>
      <c r="CT11" s="619"/>
      <c r="CU11" s="619"/>
      <c r="CV11" s="619"/>
      <c r="CW11" s="619"/>
      <c r="CX11" s="619"/>
      <c r="CY11" s="620"/>
      <c r="CZ11" s="671">
        <v>1.6</v>
      </c>
      <c r="DA11" s="671"/>
      <c r="DB11" s="671"/>
      <c r="DC11" s="671"/>
      <c r="DD11" s="624">
        <v>351603</v>
      </c>
      <c r="DE11" s="619"/>
      <c r="DF11" s="619"/>
      <c r="DG11" s="619"/>
      <c r="DH11" s="619"/>
      <c r="DI11" s="619"/>
      <c r="DJ11" s="619"/>
      <c r="DK11" s="619"/>
      <c r="DL11" s="619"/>
      <c r="DM11" s="619"/>
      <c r="DN11" s="619"/>
      <c r="DO11" s="619"/>
      <c r="DP11" s="620"/>
      <c r="DQ11" s="624">
        <v>1077305</v>
      </c>
      <c r="DR11" s="619"/>
      <c r="DS11" s="619"/>
      <c r="DT11" s="619"/>
      <c r="DU11" s="619"/>
      <c r="DV11" s="619"/>
      <c r="DW11" s="619"/>
      <c r="DX11" s="619"/>
      <c r="DY11" s="619"/>
      <c r="DZ11" s="619"/>
      <c r="EA11" s="619"/>
      <c r="EB11" s="619"/>
      <c r="EC11" s="654"/>
    </row>
    <row r="12" spans="2:143" ht="11.25" customHeight="1" x14ac:dyDescent="0.15">
      <c r="B12" s="615" t="s">
        <v>230</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15673743</v>
      </c>
      <c r="BH12" s="619"/>
      <c r="BI12" s="619"/>
      <c r="BJ12" s="619"/>
      <c r="BK12" s="619"/>
      <c r="BL12" s="619"/>
      <c r="BM12" s="619"/>
      <c r="BN12" s="620"/>
      <c r="BO12" s="671">
        <v>45.4</v>
      </c>
      <c r="BP12" s="671"/>
      <c r="BQ12" s="671"/>
      <c r="BR12" s="671"/>
      <c r="BS12" s="624">
        <v>1917134</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2444921</v>
      </c>
      <c r="CS12" s="619"/>
      <c r="CT12" s="619"/>
      <c r="CU12" s="619"/>
      <c r="CV12" s="619"/>
      <c r="CW12" s="619"/>
      <c r="CX12" s="619"/>
      <c r="CY12" s="620"/>
      <c r="CZ12" s="671">
        <v>2.1</v>
      </c>
      <c r="DA12" s="671"/>
      <c r="DB12" s="671"/>
      <c r="DC12" s="671"/>
      <c r="DD12" s="624">
        <v>110651</v>
      </c>
      <c r="DE12" s="619"/>
      <c r="DF12" s="619"/>
      <c r="DG12" s="619"/>
      <c r="DH12" s="619"/>
      <c r="DI12" s="619"/>
      <c r="DJ12" s="619"/>
      <c r="DK12" s="619"/>
      <c r="DL12" s="619"/>
      <c r="DM12" s="619"/>
      <c r="DN12" s="619"/>
      <c r="DO12" s="619"/>
      <c r="DP12" s="620"/>
      <c r="DQ12" s="624">
        <v>1752162</v>
      </c>
      <c r="DR12" s="619"/>
      <c r="DS12" s="619"/>
      <c r="DT12" s="619"/>
      <c r="DU12" s="619"/>
      <c r="DV12" s="619"/>
      <c r="DW12" s="619"/>
      <c r="DX12" s="619"/>
      <c r="DY12" s="619"/>
      <c r="DZ12" s="619"/>
      <c r="EA12" s="619"/>
      <c r="EB12" s="619"/>
      <c r="EC12" s="654"/>
    </row>
    <row r="13" spans="2:143" ht="11.25" customHeight="1" x14ac:dyDescent="0.15">
      <c r="B13" s="615" t="s">
        <v>233</v>
      </c>
      <c r="C13" s="616"/>
      <c r="D13" s="616"/>
      <c r="E13" s="616"/>
      <c r="F13" s="616"/>
      <c r="G13" s="616"/>
      <c r="H13" s="616"/>
      <c r="I13" s="616"/>
      <c r="J13" s="616"/>
      <c r="K13" s="616"/>
      <c r="L13" s="616"/>
      <c r="M13" s="616"/>
      <c r="N13" s="616"/>
      <c r="O13" s="616"/>
      <c r="P13" s="616"/>
      <c r="Q13" s="617"/>
      <c r="R13" s="618">
        <v>137236</v>
      </c>
      <c r="S13" s="619"/>
      <c r="T13" s="619"/>
      <c r="U13" s="619"/>
      <c r="V13" s="619"/>
      <c r="W13" s="619"/>
      <c r="X13" s="619"/>
      <c r="Y13" s="620"/>
      <c r="Z13" s="671">
        <v>0.1</v>
      </c>
      <c r="AA13" s="671"/>
      <c r="AB13" s="671"/>
      <c r="AC13" s="671"/>
      <c r="AD13" s="672">
        <v>137236</v>
      </c>
      <c r="AE13" s="672"/>
      <c r="AF13" s="672"/>
      <c r="AG13" s="672"/>
      <c r="AH13" s="672"/>
      <c r="AI13" s="672"/>
      <c r="AJ13" s="672"/>
      <c r="AK13" s="672"/>
      <c r="AL13" s="641">
        <v>0.2</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15502243</v>
      </c>
      <c r="BH13" s="619"/>
      <c r="BI13" s="619"/>
      <c r="BJ13" s="619"/>
      <c r="BK13" s="619"/>
      <c r="BL13" s="619"/>
      <c r="BM13" s="619"/>
      <c r="BN13" s="620"/>
      <c r="BO13" s="671">
        <v>45</v>
      </c>
      <c r="BP13" s="671"/>
      <c r="BQ13" s="671"/>
      <c r="BR13" s="671"/>
      <c r="BS13" s="624">
        <v>1917134</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11889228</v>
      </c>
      <c r="CS13" s="619"/>
      <c r="CT13" s="619"/>
      <c r="CU13" s="619"/>
      <c r="CV13" s="619"/>
      <c r="CW13" s="619"/>
      <c r="CX13" s="619"/>
      <c r="CY13" s="620"/>
      <c r="CZ13" s="671">
        <v>10.199999999999999</v>
      </c>
      <c r="DA13" s="671"/>
      <c r="DB13" s="671"/>
      <c r="DC13" s="671"/>
      <c r="DD13" s="624">
        <v>4288245</v>
      </c>
      <c r="DE13" s="619"/>
      <c r="DF13" s="619"/>
      <c r="DG13" s="619"/>
      <c r="DH13" s="619"/>
      <c r="DI13" s="619"/>
      <c r="DJ13" s="619"/>
      <c r="DK13" s="619"/>
      <c r="DL13" s="619"/>
      <c r="DM13" s="619"/>
      <c r="DN13" s="619"/>
      <c r="DO13" s="619"/>
      <c r="DP13" s="620"/>
      <c r="DQ13" s="624">
        <v>7509916</v>
      </c>
      <c r="DR13" s="619"/>
      <c r="DS13" s="619"/>
      <c r="DT13" s="619"/>
      <c r="DU13" s="619"/>
      <c r="DV13" s="619"/>
      <c r="DW13" s="619"/>
      <c r="DX13" s="619"/>
      <c r="DY13" s="619"/>
      <c r="DZ13" s="619"/>
      <c r="EA13" s="619"/>
      <c r="EB13" s="619"/>
      <c r="EC13" s="654"/>
    </row>
    <row r="14" spans="2:143" ht="11.25" customHeight="1" x14ac:dyDescent="0.15">
      <c r="B14" s="615" t="s">
        <v>236</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539286</v>
      </c>
      <c r="BH14" s="619"/>
      <c r="BI14" s="619"/>
      <c r="BJ14" s="619"/>
      <c r="BK14" s="619"/>
      <c r="BL14" s="619"/>
      <c r="BM14" s="619"/>
      <c r="BN14" s="620"/>
      <c r="BO14" s="671">
        <v>1.6</v>
      </c>
      <c r="BP14" s="671"/>
      <c r="BQ14" s="671"/>
      <c r="BR14" s="671"/>
      <c r="BS14" s="624" t="s">
        <v>108</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3804873</v>
      </c>
      <c r="CS14" s="619"/>
      <c r="CT14" s="619"/>
      <c r="CU14" s="619"/>
      <c r="CV14" s="619"/>
      <c r="CW14" s="619"/>
      <c r="CX14" s="619"/>
      <c r="CY14" s="620"/>
      <c r="CZ14" s="671">
        <v>3.3</v>
      </c>
      <c r="DA14" s="671"/>
      <c r="DB14" s="671"/>
      <c r="DC14" s="671"/>
      <c r="DD14" s="624">
        <v>1123</v>
      </c>
      <c r="DE14" s="619"/>
      <c r="DF14" s="619"/>
      <c r="DG14" s="619"/>
      <c r="DH14" s="619"/>
      <c r="DI14" s="619"/>
      <c r="DJ14" s="619"/>
      <c r="DK14" s="619"/>
      <c r="DL14" s="619"/>
      <c r="DM14" s="619"/>
      <c r="DN14" s="619"/>
      <c r="DO14" s="619"/>
      <c r="DP14" s="620"/>
      <c r="DQ14" s="624">
        <v>3710931</v>
      </c>
      <c r="DR14" s="619"/>
      <c r="DS14" s="619"/>
      <c r="DT14" s="619"/>
      <c r="DU14" s="619"/>
      <c r="DV14" s="619"/>
      <c r="DW14" s="619"/>
      <c r="DX14" s="619"/>
      <c r="DY14" s="619"/>
      <c r="DZ14" s="619"/>
      <c r="EA14" s="619"/>
      <c r="EB14" s="619"/>
      <c r="EC14" s="654"/>
    </row>
    <row r="15" spans="2:143" ht="11.25" customHeight="1" x14ac:dyDescent="0.15">
      <c r="B15" s="615" t="s">
        <v>239</v>
      </c>
      <c r="C15" s="616"/>
      <c r="D15" s="616"/>
      <c r="E15" s="616"/>
      <c r="F15" s="616"/>
      <c r="G15" s="616"/>
      <c r="H15" s="616"/>
      <c r="I15" s="616"/>
      <c r="J15" s="616"/>
      <c r="K15" s="616"/>
      <c r="L15" s="616"/>
      <c r="M15" s="616"/>
      <c r="N15" s="616"/>
      <c r="O15" s="616"/>
      <c r="P15" s="616"/>
      <c r="Q15" s="617"/>
      <c r="R15" s="618">
        <v>133563</v>
      </c>
      <c r="S15" s="619"/>
      <c r="T15" s="619"/>
      <c r="U15" s="619"/>
      <c r="V15" s="619"/>
      <c r="W15" s="619"/>
      <c r="X15" s="619"/>
      <c r="Y15" s="620"/>
      <c r="Z15" s="671">
        <v>0.1</v>
      </c>
      <c r="AA15" s="671"/>
      <c r="AB15" s="671"/>
      <c r="AC15" s="671"/>
      <c r="AD15" s="672">
        <v>133563</v>
      </c>
      <c r="AE15" s="672"/>
      <c r="AF15" s="672"/>
      <c r="AG15" s="672"/>
      <c r="AH15" s="672"/>
      <c r="AI15" s="672"/>
      <c r="AJ15" s="672"/>
      <c r="AK15" s="672"/>
      <c r="AL15" s="641">
        <v>0.2</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2296203</v>
      </c>
      <c r="BH15" s="619"/>
      <c r="BI15" s="619"/>
      <c r="BJ15" s="619"/>
      <c r="BK15" s="619"/>
      <c r="BL15" s="619"/>
      <c r="BM15" s="619"/>
      <c r="BN15" s="620"/>
      <c r="BO15" s="671">
        <v>6.7</v>
      </c>
      <c r="BP15" s="671"/>
      <c r="BQ15" s="671"/>
      <c r="BR15" s="671"/>
      <c r="BS15" s="624" t="s">
        <v>108</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10250641</v>
      </c>
      <c r="CS15" s="619"/>
      <c r="CT15" s="619"/>
      <c r="CU15" s="619"/>
      <c r="CV15" s="619"/>
      <c r="CW15" s="619"/>
      <c r="CX15" s="619"/>
      <c r="CY15" s="620"/>
      <c r="CZ15" s="671">
        <v>8.8000000000000007</v>
      </c>
      <c r="DA15" s="671"/>
      <c r="DB15" s="671"/>
      <c r="DC15" s="671"/>
      <c r="DD15" s="624">
        <v>1454119</v>
      </c>
      <c r="DE15" s="619"/>
      <c r="DF15" s="619"/>
      <c r="DG15" s="619"/>
      <c r="DH15" s="619"/>
      <c r="DI15" s="619"/>
      <c r="DJ15" s="619"/>
      <c r="DK15" s="619"/>
      <c r="DL15" s="619"/>
      <c r="DM15" s="619"/>
      <c r="DN15" s="619"/>
      <c r="DO15" s="619"/>
      <c r="DP15" s="620"/>
      <c r="DQ15" s="624">
        <v>7209065</v>
      </c>
      <c r="DR15" s="619"/>
      <c r="DS15" s="619"/>
      <c r="DT15" s="619"/>
      <c r="DU15" s="619"/>
      <c r="DV15" s="619"/>
      <c r="DW15" s="619"/>
      <c r="DX15" s="619"/>
      <c r="DY15" s="619"/>
      <c r="DZ15" s="619"/>
      <c r="EA15" s="619"/>
      <c r="EB15" s="619"/>
      <c r="EC15" s="654"/>
    </row>
    <row r="16" spans="2:143" ht="11.25" customHeight="1" x14ac:dyDescent="0.15">
      <c r="B16" s="615" t="s">
        <v>242</v>
      </c>
      <c r="C16" s="616"/>
      <c r="D16" s="616"/>
      <c r="E16" s="616"/>
      <c r="F16" s="616"/>
      <c r="G16" s="616"/>
      <c r="H16" s="616"/>
      <c r="I16" s="616"/>
      <c r="J16" s="616"/>
      <c r="K16" s="616"/>
      <c r="L16" s="616"/>
      <c r="M16" s="616"/>
      <c r="N16" s="616"/>
      <c r="O16" s="616"/>
      <c r="P16" s="616"/>
      <c r="Q16" s="617"/>
      <c r="R16" s="618">
        <v>27870162</v>
      </c>
      <c r="S16" s="619"/>
      <c r="T16" s="619"/>
      <c r="U16" s="619"/>
      <c r="V16" s="619"/>
      <c r="W16" s="619"/>
      <c r="X16" s="619"/>
      <c r="Y16" s="620"/>
      <c r="Z16" s="671">
        <v>23.3</v>
      </c>
      <c r="AA16" s="671"/>
      <c r="AB16" s="671"/>
      <c r="AC16" s="671"/>
      <c r="AD16" s="672">
        <v>25659260</v>
      </c>
      <c r="AE16" s="672"/>
      <c r="AF16" s="672"/>
      <c r="AG16" s="672"/>
      <c r="AH16" s="672"/>
      <c r="AI16" s="672"/>
      <c r="AJ16" s="672"/>
      <c r="AK16" s="672"/>
      <c r="AL16" s="641">
        <v>38.1</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v>315</v>
      </c>
      <c r="BH16" s="619"/>
      <c r="BI16" s="619"/>
      <c r="BJ16" s="619"/>
      <c r="BK16" s="619"/>
      <c r="BL16" s="619"/>
      <c r="BM16" s="619"/>
      <c r="BN16" s="620"/>
      <c r="BO16" s="671">
        <v>0</v>
      </c>
      <c r="BP16" s="671"/>
      <c r="BQ16" s="671"/>
      <c r="BR16" s="671"/>
      <c r="BS16" s="624" t="s">
        <v>108</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56401</v>
      </c>
      <c r="CS16" s="619"/>
      <c r="CT16" s="619"/>
      <c r="CU16" s="619"/>
      <c r="CV16" s="619"/>
      <c r="CW16" s="619"/>
      <c r="CX16" s="619"/>
      <c r="CY16" s="620"/>
      <c r="CZ16" s="671">
        <v>0</v>
      </c>
      <c r="DA16" s="671"/>
      <c r="DB16" s="671"/>
      <c r="DC16" s="671"/>
      <c r="DD16" s="624" t="s">
        <v>108</v>
      </c>
      <c r="DE16" s="619"/>
      <c r="DF16" s="619"/>
      <c r="DG16" s="619"/>
      <c r="DH16" s="619"/>
      <c r="DI16" s="619"/>
      <c r="DJ16" s="619"/>
      <c r="DK16" s="619"/>
      <c r="DL16" s="619"/>
      <c r="DM16" s="619"/>
      <c r="DN16" s="619"/>
      <c r="DO16" s="619"/>
      <c r="DP16" s="620"/>
      <c r="DQ16" s="624">
        <v>1927</v>
      </c>
      <c r="DR16" s="619"/>
      <c r="DS16" s="619"/>
      <c r="DT16" s="619"/>
      <c r="DU16" s="619"/>
      <c r="DV16" s="619"/>
      <c r="DW16" s="619"/>
      <c r="DX16" s="619"/>
      <c r="DY16" s="619"/>
      <c r="DZ16" s="619"/>
      <c r="EA16" s="619"/>
      <c r="EB16" s="619"/>
      <c r="EC16" s="654"/>
    </row>
    <row r="17" spans="2:133" ht="11.25" customHeight="1" x14ac:dyDescent="0.15">
      <c r="B17" s="615" t="s">
        <v>245</v>
      </c>
      <c r="C17" s="616"/>
      <c r="D17" s="616"/>
      <c r="E17" s="616"/>
      <c r="F17" s="616"/>
      <c r="G17" s="616"/>
      <c r="H17" s="616"/>
      <c r="I17" s="616"/>
      <c r="J17" s="616"/>
      <c r="K17" s="616"/>
      <c r="L17" s="616"/>
      <c r="M17" s="616"/>
      <c r="N17" s="616"/>
      <c r="O17" s="616"/>
      <c r="P17" s="616"/>
      <c r="Q17" s="617"/>
      <c r="R17" s="618">
        <v>25659260</v>
      </c>
      <c r="S17" s="619"/>
      <c r="T17" s="619"/>
      <c r="U17" s="619"/>
      <c r="V17" s="619"/>
      <c r="W17" s="619"/>
      <c r="X17" s="619"/>
      <c r="Y17" s="620"/>
      <c r="Z17" s="671">
        <v>21.4</v>
      </c>
      <c r="AA17" s="671"/>
      <c r="AB17" s="671"/>
      <c r="AC17" s="671"/>
      <c r="AD17" s="672">
        <v>25659260</v>
      </c>
      <c r="AE17" s="672"/>
      <c r="AF17" s="672"/>
      <c r="AG17" s="672"/>
      <c r="AH17" s="672"/>
      <c r="AI17" s="672"/>
      <c r="AJ17" s="672"/>
      <c r="AK17" s="672"/>
      <c r="AL17" s="641">
        <v>38.1</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v>871</v>
      </c>
      <c r="BH17" s="619"/>
      <c r="BI17" s="619"/>
      <c r="BJ17" s="619"/>
      <c r="BK17" s="619"/>
      <c r="BL17" s="619"/>
      <c r="BM17" s="619"/>
      <c r="BN17" s="620"/>
      <c r="BO17" s="671">
        <v>0</v>
      </c>
      <c r="BP17" s="671"/>
      <c r="BQ17" s="671"/>
      <c r="BR17" s="671"/>
      <c r="BS17" s="624" t="s">
        <v>108</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16879628</v>
      </c>
      <c r="CS17" s="619"/>
      <c r="CT17" s="619"/>
      <c r="CU17" s="619"/>
      <c r="CV17" s="619"/>
      <c r="CW17" s="619"/>
      <c r="CX17" s="619"/>
      <c r="CY17" s="620"/>
      <c r="CZ17" s="671">
        <v>14.5</v>
      </c>
      <c r="DA17" s="671"/>
      <c r="DB17" s="671"/>
      <c r="DC17" s="671"/>
      <c r="DD17" s="624" t="s">
        <v>108</v>
      </c>
      <c r="DE17" s="619"/>
      <c r="DF17" s="619"/>
      <c r="DG17" s="619"/>
      <c r="DH17" s="619"/>
      <c r="DI17" s="619"/>
      <c r="DJ17" s="619"/>
      <c r="DK17" s="619"/>
      <c r="DL17" s="619"/>
      <c r="DM17" s="619"/>
      <c r="DN17" s="619"/>
      <c r="DO17" s="619"/>
      <c r="DP17" s="620"/>
      <c r="DQ17" s="624">
        <v>16491742</v>
      </c>
      <c r="DR17" s="619"/>
      <c r="DS17" s="619"/>
      <c r="DT17" s="619"/>
      <c r="DU17" s="619"/>
      <c r="DV17" s="619"/>
      <c r="DW17" s="619"/>
      <c r="DX17" s="619"/>
      <c r="DY17" s="619"/>
      <c r="DZ17" s="619"/>
      <c r="EA17" s="619"/>
      <c r="EB17" s="619"/>
      <c r="EC17" s="654"/>
    </row>
    <row r="18" spans="2:133" ht="11.25" customHeight="1" x14ac:dyDescent="0.15">
      <c r="B18" s="615" t="s">
        <v>248</v>
      </c>
      <c r="C18" s="616"/>
      <c r="D18" s="616"/>
      <c r="E18" s="616"/>
      <c r="F18" s="616"/>
      <c r="G18" s="616"/>
      <c r="H18" s="616"/>
      <c r="I18" s="616"/>
      <c r="J18" s="616"/>
      <c r="K18" s="616"/>
      <c r="L18" s="616"/>
      <c r="M18" s="616"/>
      <c r="N18" s="616"/>
      <c r="O18" s="616"/>
      <c r="P18" s="616"/>
      <c r="Q18" s="617"/>
      <c r="R18" s="618">
        <v>2210326</v>
      </c>
      <c r="S18" s="619"/>
      <c r="T18" s="619"/>
      <c r="U18" s="619"/>
      <c r="V18" s="619"/>
      <c r="W18" s="619"/>
      <c r="X18" s="619"/>
      <c r="Y18" s="620"/>
      <c r="Z18" s="671">
        <v>1.8</v>
      </c>
      <c r="AA18" s="671"/>
      <c r="AB18" s="671"/>
      <c r="AC18" s="671"/>
      <c r="AD18" s="672" t="s">
        <v>108</v>
      </c>
      <c r="AE18" s="672"/>
      <c r="AF18" s="672"/>
      <c r="AG18" s="672"/>
      <c r="AH18" s="672"/>
      <c r="AI18" s="672"/>
      <c r="AJ18" s="672"/>
      <c r="AK18" s="672"/>
      <c r="AL18" s="641" t="s">
        <v>108</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v>881370</v>
      </c>
      <c r="CS18" s="619"/>
      <c r="CT18" s="619"/>
      <c r="CU18" s="619"/>
      <c r="CV18" s="619"/>
      <c r="CW18" s="619"/>
      <c r="CX18" s="619"/>
      <c r="CY18" s="620"/>
      <c r="CZ18" s="671">
        <v>0.8</v>
      </c>
      <c r="DA18" s="671"/>
      <c r="DB18" s="671"/>
      <c r="DC18" s="671"/>
      <c r="DD18" s="624" t="s">
        <v>108</v>
      </c>
      <c r="DE18" s="619"/>
      <c r="DF18" s="619"/>
      <c r="DG18" s="619"/>
      <c r="DH18" s="619"/>
      <c r="DI18" s="619"/>
      <c r="DJ18" s="619"/>
      <c r="DK18" s="619"/>
      <c r="DL18" s="619"/>
      <c r="DM18" s="619"/>
      <c r="DN18" s="619"/>
      <c r="DO18" s="619"/>
      <c r="DP18" s="620"/>
      <c r="DQ18" s="624">
        <v>881370</v>
      </c>
      <c r="DR18" s="619"/>
      <c r="DS18" s="619"/>
      <c r="DT18" s="619"/>
      <c r="DU18" s="619"/>
      <c r="DV18" s="619"/>
      <c r="DW18" s="619"/>
      <c r="DX18" s="619"/>
      <c r="DY18" s="619"/>
      <c r="DZ18" s="619"/>
      <c r="EA18" s="619"/>
      <c r="EB18" s="619"/>
      <c r="EC18" s="654"/>
    </row>
    <row r="19" spans="2:133" ht="11.25" customHeight="1" x14ac:dyDescent="0.15">
      <c r="B19" s="615" t="s">
        <v>251</v>
      </c>
      <c r="C19" s="616"/>
      <c r="D19" s="616"/>
      <c r="E19" s="616"/>
      <c r="F19" s="616"/>
      <c r="G19" s="616"/>
      <c r="H19" s="616"/>
      <c r="I19" s="616"/>
      <c r="J19" s="616"/>
      <c r="K19" s="616"/>
      <c r="L19" s="616"/>
      <c r="M19" s="616"/>
      <c r="N19" s="616"/>
      <c r="O19" s="616"/>
      <c r="P19" s="616"/>
      <c r="Q19" s="617"/>
      <c r="R19" s="618">
        <v>576</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54241</v>
      </c>
      <c r="BH19" s="619"/>
      <c r="BI19" s="619"/>
      <c r="BJ19" s="619"/>
      <c r="BK19" s="619"/>
      <c r="BL19" s="619"/>
      <c r="BM19" s="619"/>
      <c r="BN19" s="620"/>
      <c r="BO19" s="671">
        <v>0.2</v>
      </c>
      <c r="BP19" s="671"/>
      <c r="BQ19" s="671"/>
      <c r="BR19" s="671"/>
      <c r="BS19" s="624" t="s">
        <v>108</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254</v>
      </c>
      <c r="C20" s="616"/>
      <c r="D20" s="616"/>
      <c r="E20" s="616"/>
      <c r="F20" s="616"/>
      <c r="G20" s="616"/>
      <c r="H20" s="616"/>
      <c r="I20" s="616"/>
      <c r="J20" s="616"/>
      <c r="K20" s="616"/>
      <c r="L20" s="616"/>
      <c r="M20" s="616"/>
      <c r="N20" s="616"/>
      <c r="O20" s="616"/>
      <c r="P20" s="616"/>
      <c r="Q20" s="617"/>
      <c r="R20" s="618">
        <v>69362117</v>
      </c>
      <c r="S20" s="619"/>
      <c r="T20" s="619"/>
      <c r="U20" s="619"/>
      <c r="V20" s="619"/>
      <c r="W20" s="619"/>
      <c r="X20" s="619"/>
      <c r="Y20" s="620"/>
      <c r="Z20" s="671">
        <v>57.9</v>
      </c>
      <c r="AA20" s="671"/>
      <c r="AB20" s="671"/>
      <c r="AC20" s="671"/>
      <c r="AD20" s="672">
        <v>67151215</v>
      </c>
      <c r="AE20" s="672"/>
      <c r="AF20" s="672"/>
      <c r="AG20" s="672"/>
      <c r="AH20" s="672"/>
      <c r="AI20" s="672"/>
      <c r="AJ20" s="672"/>
      <c r="AK20" s="672"/>
      <c r="AL20" s="641">
        <v>99.6</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54241</v>
      </c>
      <c r="BH20" s="619"/>
      <c r="BI20" s="619"/>
      <c r="BJ20" s="619"/>
      <c r="BK20" s="619"/>
      <c r="BL20" s="619"/>
      <c r="BM20" s="619"/>
      <c r="BN20" s="620"/>
      <c r="BO20" s="671">
        <v>0.2</v>
      </c>
      <c r="BP20" s="671"/>
      <c r="BQ20" s="671"/>
      <c r="BR20" s="671"/>
      <c r="BS20" s="624" t="s">
        <v>108</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116677099</v>
      </c>
      <c r="CS20" s="619"/>
      <c r="CT20" s="619"/>
      <c r="CU20" s="619"/>
      <c r="CV20" s="619"/>
      <c r="CW20" s="619"/>
      <c r="CX20" s="619"/>
      <c r="CY20" s="620"/>
      <c r="CZ20" s="671">
        <v>100</v>
      </c>
      <c r="DA20" s="671"/>
      <c r="DB20" s="671"/>
      <c r="DC20" s="671"/>
      <c r="DD20" s="624">
        <v>7338320</v>
      </c>
      <c r="DE20" s="619"/>
      <c r="DF20" s="619"/>
      <c r="DG20" s="619"/>
      <c r="DH20" s="619"/>
      <c r="DI20" s="619"/>
      <c r="DJ20" s="619"/>
      <c r="DK20" s="619"/>
      <c r="DL20" s="619"/>
      <c r="DM20" s="619"/>
      <c r="DN20" s="619"/>
      <c r="DO20" s="619"/>
      <c r="DP20" s="620"/>
      <c r="DQ20" s="624">
        <v>74514607</v>
      </c>
      <c r="DR20" s="619"/>
      <c r="DS20" s="619"/>
      <c r="DT20" s="619"/>
      <c r="DU20" s="619"/>
      <c r="DV20" s="619"/>
      <c r="DW20" s="619"/>
      <c r="DX20" s="619"/>
      <c r="DY20" s="619"/>
      <c r="DZ20" s="619"/>
      <c r="EA20" s="619"/>
      <c r="EB20" s="619"/>
      <c r="EC20" s="654"/>
    </row>
    <row r="21" spans="2:133" ht="11.25" customHeight="1" x14ac:dyDescent="0.15">
      <c r="B21" s="615" t="s">
        <v>257</v>
      </c>
      <c r="C21" s="616"/>
      <c r="D21" s="616"/>
      <c r="E21" s="616"/>
      <c r="F21" s="616"/>
      <c r="G21" s="616"/>
      <c r="H21" s="616"/>
      <c r="I21" s="616"/>
      <c r="J21" s="616"/>
      <c r="K21" s="616"/>
      <c r="L21" s="616"/>
      <c r="M21" s="616"/>
      <c r="N21" s="616"/>
      <c r="O21" s="616"/>
      <c r="P21" s="616"/>
      <c r="Q21" s="617"/>
      <c r="R21" s="618">
        <v>42667</v>
      </c>
      <c r="S21" s="619"/>
      <c r="T21" s="619"/>
      <c r="U21" s="619"/>
      <c r="V21" s="619"/>
      <c r="W21" s="619"/>
      <c r="X21" s="619"/>
      <c r="Y21" s="620"/>
      <c r="Z21" s="671">
        <v>0</v>
      </c>
      <c r="AA21" s="671"/>
      <c r="AB21" s="671"/>
      <c r="AC21" s="671"/>
      <c r="AD21" s="672">
        <v>42667</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v>54241</v>
      </c>
      <c r="BH21" s="619"/>
      <c r="BI21" s="619"/>
      <c r="BJ21" s="619"/>
      <c r="BK21" s="619"/>
      <c r="BL21" s="619"/>
      <c r="BM21" s="619"/>
      <c r="BN21" s="620"/>
      <c r="BO21" s="671">
        <v>0.2</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259</v>
      </c>
      <c r="C22" s="616"/>
      <c r="D22" s="616"/>
      <c r="E22" s="616"/>
      <c r="F22" s="616"/>
      <c r="G22" s="616"/>
      <c r="H22" s="616"/>
      <c r="I22" s="616"/>
      <c r="J22" s="616"/>
      <c r="K22" s="616"/>
      <c r="L22" s="616"/>
      <c r="M22" s="616"/>
      <c r="N22" s="616"/>
      <c r="O22" s="616"/>
      <c r="P22" s="616"/>
      <c r="Q22" s="617"/>
      <c r="R22" s="618">
        <v>1344329</v>
      </c>
      <c r="S22" s="619"/>
      <c r="T22" s="619"/>
      <c r="U22" s="619"/>
      <c r="V22" s="619"/>
      <c r="W22" s="619"/>
      <c r="X22" s="619"/>
      <c r="Y22" s="620"/>
      <c r="Z22" s="671">
        <v>1.1000000000000001</v>
      </c>
      <c r="AA22" s="671"/>
      <c r="AB22" s="671"/>
      <c r="AC22" s="671"/>
      <c r="AD22" s="672" t="s">
        <v>108</v>
      </c>
      <c r="AE22" s="672"/>
      <c r="AF22" s="672"/>
      <c r="AG22" s="672"/>
      <c r="AH22" s="672"/>
      <c r="AI22" s="672"/>
      <c r="AJ22" s="672"/>
      <c r="AK22" s="672"/>
      <c r="AL22" s="641" t="s">
        <v>108</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262</v>
      </c>
      <c r="C23" s="616"/>
      <c r="D23" s="616"/>
      <c r="E23" s="616"/>
      <c r="F23" s="616"/>
      <c r="G23" s="616"/>
      <c r="H23" s="616"/>
      <c r="I23" s="616"/>
      <c r="J23" s="616"/>
      <c r="K23" s="616"/>
      <c r="L23" s="616"/>
      <c r="M23" s="616"/>
      <c r="N23" s="616"/>
      <c r="O23" s="616"/>
      <c r="P23" s="616"/>
      <c r="Q23" s="617"/>
      <c r="R23" s="618">
        <v>1208236</v>
      </c>
      <c r="S23" s="619"/>
      <c r="T23" s="619"/>
      <c r="U23" s="619"/>
      <c r="V23" s="619"/>
      <c r="W23" s="619"/>
      <c r="X23" s="619"/>
      <c r="Y23" s="620"/>
      <c r="Z23" s="671">
        <v>1</v>
      </c>
      <c r="AA23" s="671"/>
      <c r="AB23" s="671"/>
      <c r="AC23" s="671"/>
      <c r="AD23" s="672">
        <v>54331</v>
      </c>
      <c r="AE23" s="672"/>
      <c r="AF23" s="672"/>
      <c r="AG23" s="672"/>
      <c r="AH23" s="672"/>
      <c r="AI23" s="672"/>
      <c r="AJ23" s="672"/>
      <c r="AK23" s="672"/>
      <c r="AL23" s="641">
        <v>0.1</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x14ac:dyDescent="0.15">
      <c r="B24" s="615" t="s">
        <v>269</v>
      </c>
      <c r="C24" s="616"/>
      <c r="D24" s="616"/>
      <c r="E24" s="616"/>
      <c r="F24" s="616"/>
      <c r="G24" s="616"/>
      <c r="H24" s="616"/>
      <c r="I24" s="616"/>
      <c r="J24" s="616"/>
      <c r="K24" s="616"/>
      <c r="L24" s="616"/>
      <c r="M24" s="616"/>
      <c r="N24" s="616"/>
      <c r="O24" s="616"/>
      <c r="P24" s="616"/>
      <c r="Q24" s="617"/>
      <c r="R24" s="618">
        <v>625590</v>
      </c>
      <c r="S24" s="619"/>
      <c r="T24" s="619"/>
      <c r="U24" s="619"/>
      <c r="V24" s="619"/>
      <c r="W24" s="619"/>
      <c r="X24" s="619"/>
      <c r="Y24" s="620"/>
      <c r="Z24" s="671">
        <v>0.5</v>
      </c>
      <c r="AA24" s="671"/>
      <c r="AB24" s="671"/>
      <c r="AC24" s="671"/>
      <c r="AD24" s="672" t="s">
        <v>108</v>
      </c>
      <c r="AE24" s="672"/>
      <c r="AF24" s="672"/>
      <c r="AG24" s="672"/>
      <c r="AH24" s="672"/>
      <c r="AI24" s="672"/>
      <c r="AJ24" s="672"/>
      <c r="AK24" s="672"/>
      <c r="AL24" s="641" t="s">
        <v>108</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68728488</v>
      </c>
      <c r="CS24" s="669"/>
      <c r="CT24" s="669"/>
      <c r="CU24" s="669"/>
      <c r="CV24" s="669"/>
      <c r="CW24" s="669"/>
      <c r="CX24" s="669"/>
      <c r="CY24" s="716"/>
      <c r="CZ24" s="720">
        <v>58.9</v>
      </c>
      <c r="DA24" s="721"/>
      <c r="DB24" s="721"/>
      <c r="DC24" s="722"/>
      <c r="DD24" s="715">
        <v>39985045</v>
      </c>
      <c r="DE24" s="669"/>
      <c r="DF24" s="669"/>
      <c r="DG24" s="669"/>
      <c r="DH24" s="669"/>
      <c r="DI24" s="669"/>
      <c r="DJ24" s="669"/>
      <c r="DK24" s="716"/>
      <c r="DL24" s="715">
        <v>39286730</v>
      </c>
      <c r="DM24" s="669"/>
      <c r="DN24" s="669"/>
      <c r="DO24" s="669"/>
      <c r="DP24" s="669"/>
      <c r="DQ24" s="669"/>
      <c r="DR24" s="669"/>
      <c r="DS24" s="669"/>
      <c r="DT24" s="669"/>
      <c r="DU24" s="669"/>
      <c r="DV24" s="716"/>
      <c r="DW24" s="717">
        <v>54.3</v>
      </c>
      <c r="DX24" s="686"/>
      <c r="DY24" s="686"/>
      <c r="DZ24" s="686"/>
      <c r="EA24" s="686"/>
      <c r="EB24" s="686"/>
      <c r="EC24" s="718"/>
    </row>
    <row r="25" spans="2:133" ht="11.25" customHeight="1" x14ac:dyDescent="0.15">
      <c r="B25" s="615" t="s">
        <v>272</v>
      </c>
      <c r="C25" s="616"/>
      <c r="D25" s="616"/>
      <c r="E25" s="616"/>
      <c r="F25" s="616"/>
      <c r="G25" s="616"/>
      <c r="H25" s="616"/>
      <c r="I25" s="616"/>
      <c r="J25" s="616"/>
      <c r="K25" s="616"/>
      <c r="L25" s="616"/>
      <c r="M25" s="616"/>
      <c r="N25" s="616"/>
      <c r="O25" s="616"/>
      <c r="P25" s="616"/>
      <c r="Q25" s="617"/>
      <c r="R25" s="618">
        <v>24854759</v>
      </c>
      <c r="S25" s="619"/>
      <c r="T25" s="619"/>
      <c r="U25" s="619"/>
      <c r="V25" s="619"/>
      <c r="W25" s="619"/>
      <c r="X25" s="619"/>
      <c r="Y25" s="620"/>
      <c r="Z25" s="671">
        <v>20.7</v>
      </c>
      <c r="AA25" s="671"/>
      <c r="AB25" s="671"/>
      <c r="AC25" s="671"/>
      <c r="AD25" s="672" t="s">
        <v>108</v>
      </c>
      <c r="AE25" s="672"/>
      <c r="AF25" s="672"/>
      <c r="AG25" s="672"/>
      <c r="AH25" s="672"/>
      <c r="AI25" s="672"/>
      <c r="AJ25" s="672"/>
      <c r="AK25" s="672"/>
      <c r="AL25" s="641" t="s">
        <v>108</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11993667</v>
      </c>
      <c r="CS25" s="637"/>
      <c r="CT25" s="637"/>
      <c r="CU25" s="637"/>
      <c r="CV25" s="637"/>
      <c r="CW25" s="637"/>
      <c r="CX25" s="637"/>
      <c r="CY25" s="638"/>
      <c r="CZ25" s="621">
        <v>10.3</v>
      </c>
      <c r="DA25" s="639"/>
      <c r="DB25" s="639"/>
      <c r="DC25" s="640"/>
      <c r="DD25" s="624">
        <v>10877380</v>
      </c>
      <c r="DE25" s="637"/>
      <c r="DF25" s="637"/>
      <c r="DG25" s="637"/>
      <c r="DH25" s="637"/>
      <c r="DI25" s="637"/>
      <c r="DJ25" s="637"/>
      <c r="DK25" s="638"/>
      <c r="DL25" s="624">
        <v>10678470</v>
      </c>
      <c r="DM25" s="637"/>
      <c r="DN25" s="637"/>
      <c r="DO25" s="637"/>
      <c r="DP25" s="637"/>
      <c r="DQ25" s="637"/>
      <c r="DR25" s="637"/>
      <c r="DS25" s="637"/>
      <c r="DT25" s="637"/>
      <c r="DU25" s="637"/>
      <c r="DV25" s="638"/>
      <c r="DW25" s="641">
        <v>14.8</v>
      </c>
      <c r="DX25" s="642"/>
      <c r="DY25" s="642"/>
      <c r="DZ25" s="642"/>
      <c r="EA25" s="642"/>
      <c r="EB25" s="642"/>
      <c r="EC25" s="643"/>
    </row>
    <row r="26" spans="2:133" ht="11.25" customHeight="1" x14ac:dyDescent="0.15">
      <c r="B26" s="712" t="s">
        <v>275</v>
      </c>
      <c r="C26" s="713"/>
      <c r="D26" s="713"/>
      <c r="E26" s="713"/>
      <c r="F26" s="713"/>
      <c r="G26" s="713"/>
      <c r="H26" s="713"/>
      <c r="I26" s="713"/>
      <c r="J26" s="713"/>
      <c r="K26" s="713"/>
      <c r="L26" s="713"/>
      <c r="M26" s="713"/>
      <c r="N26" s="713"/>
      <c r="O26" s="713"/>
      <c r="P26" s="713"/>
      <c r="Q26" s="714"/>
      <c r="R26" s="618">
        <v>4055</v>
      </c>
      <c r="S26" s="619"/>
      <c r="T26" s="619"/>
      <c r="U26" s="619"/>
      <c r="V26" s="619"/>
      <c r="W26" s="619"/>
      <c r="X26" s="619"/>
      <c r="Y26" s="620"/>
      <c r="Z26" s="671">
        <v>0</v>
      </c>
      <c r="AA26" s="671"/>
      <c r="AB26" s="671"/>
      <c r="AC26" s="671"/>
      <c r="AD26" s="672">
        <v>4055</v>
      </c>
      <c r="AE26" s="672"/>
      <c r="AF26" s="672"/>
      <c r="AG26" s="672"/>
      <c r="AH26" s="672"/>
      <c r="AI26" s="672"/>
      <c r="AJ26" s="672"/>
      <c r="AK26" s="672"/>
      <c r="AL26" s="641">
        <v>0</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8202332</v>
      </c>
      <c r="CS26" s="619"/>
      <c r="CT26" s="619"/>
      <c r="CU26" s="619"/>
      <c r="CV26" s="619"/>
      <c r="CW26" s="619"/>
      <c r="CX26" s="619"/>
      <c r="CY26" s="620"/>
      <c r="CZ26" s="621">
        <v>7</v>
      </c>
      <c r="DA26" s="639"/>
      <c r="DB26" s="639"/>
      <c r="DC26" s="640"/>
      <c r="DD26" s="624">
        <v>7569755</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x14ac:dyDescent="0.15">
      <c r="B27" s="615" t="s">
        <v>278</v>
      </c>
      <c r="C27" s="616"/>
      <c r="D27" s="616"/>
      <c r="E27" s="616"/>
      <c r="F27" s="616"/>
      <c r="G27" s="616"/>
      <c r="H27" s="616"/>
      <c r="I27" s="616"/>
      <c r="J27" s="616"/>
      <c r="K27" s="616"/>
      <c r="L27" s="616"/>
      <c r="M27" s="616"/>
      <c r="N27" s="616"/>
      <c r="O27" s="616"/>
      <c r="P27" s="616"/>
      <c r="Q27" s="617"/>
      <c r="R27" s="618">
        <v>7602827</v>
      </c>
      <c r="S27" s="619"/>
      <c r="T27" s="619"/>
      <c r="U27" s="619"/>
      <c r="V27" s="619"/>
      <c r="W27" s="619"/>
      <c r="X27" s="619"/>
      <c r="Y27" s="620"/>
      <c r="Z27" s="671">
        <v>6.3</v>
      </c>
      <c r="AA27" s="671"/>
      <c r="AB27" s="671"/>
      <c r="AC27" s="671"/>
      <c r="AD27" s="672" t="s">
        <v>108</v>
      </c>
      <c r="AE27" s="672"/>
      <c r="AF27" s="672"/>
      <c r="AG27" s="672"/>
      <c r="AH27" s="672"/>
      <c r="AI27" s="672"/>
      <c r="AJ27" s="672"/>
      <c r="AK27" s="672"/>
      <c r="AL27" s="641" t="s">
        <v>108</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34486856</v>
      </c>
      <c r="BH27" s="619"/>
      <c r="BI27" s="619"/>
      <c r="BJ27" s="619"/>
      <c r="BK27" s="619"/>
      <c r="BL27" s="619"/>
      <c r="BM27" s="619"/>
      <c r="BN27" s="620"/>
      <c r="BO27" s="671">
        <v>100</v>
      </c>
      <c r="BP27" s="671"/>
      <c r="BQ27" s="671"/>
      <c r="BR27" s="671"/>
      <c r="BS27" s="624">
        <v>2430838</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39855193</v>
      </c>
      <c r="CS27" s="637"/>
      <c r="CT27" s="637"/>
      <c r="CU27" s="637"/>
      <c r="CV27" s="637"/>
      <c r="CW27" s="637"/>
      <c r="CX27" s="637"/>
      <c r="CY27" s="638"/>
      <c r="CZ27" s="621">
        <v>34.200000000000003</v>
      </c>
      <c r="DA27" s="639"/>
      <c r="DB27" s="639"/>
      <c r="DC27" s="640"/>
      <c r="DD27" s="624">
        <v>12615923</v>
      </c>
      <c r="DE27" s="637"/>
      <c r="DF27" s="637"/>
      <c r="DG27" s="637"/>
      <c r="DH27" s="637"/>
      <c r="DI27" s="637"/>
      <c r="DJ27" s="637"/>
      <c r="DK27" s="638"/>
      <c r="DL27" s="624">
        <v>12139018</v>
      </c>
      <c r="DM27" s="637"/>
      <c r="DN27" s="637"/>
      <c r="DO27" s="637"/>
      <c r="DP27" s="637"/>
      <c r="DQ27" s="637"/>
      <c r="DR27" s="637"/>
      <c r="DS27" s="637"/>
      <c r="DT27" s="637"/>
      <c r="DU27" s="637"/>
      <c r="DV27" s="638"/>
      <c r="DW27" s="641">
        <v>16.8</v>
      </c>
      <c r="DX27" s="642"/>
      <c r="DY27" s="642"/>
      <c r="DZ27" s="642"/>
      <c r="EA27" s="642"/>
      <c r="EB27" s="642"/>
      <c r="EC27" s="643"/>
    </row>
    <row r="28" spans="2:133" ht="11.25" customHeight="1" x14ac:dyDescent="0.15">
      <c r="B28" s="615" t="s">
        <v>281</v>
      </c>
      <c r="C28" s="616"/>
      <c r="D28" s="616"/>
      <c r="E28" s="616"/>
      <c r="F28" s="616"/>
      <c r="G28" s="616"/>
      <c r="H28" s="616"/>
      <c r="I28" s="616"/>
      <c r="J28" s="616"/>
      <c r="K28" s="616"/>
      <c r="L28" s="616"/>
      <c r="M28" s="616"/>
      <c r="N28" s="616"/>
      <c r="O28" s="616"/>
      <c r="P28" s="616"/>
      <c r="Q28" s="617"/>
      <c r="R28" s="618">
        <v>137442</v>
      </c>
      <c r="S28" s="619"/>
      <c r="T28" s="619"/>
      <c r="U28" s="619"/>
      <c r="V28" s="619"/>
      <c r="W28" s="619"/>
      <c r="X28" s="619"/>
      <c r="Y28" s="620"/>
      <c r="Z28" s="671">
        <v>0.1</v>
      </c>
      <c r="AA28" s="671"/>
      <c r="AB28" s="671"/>
      <c r="AC28" s="671"/>
      <c r="AD28" s="672">
        <v>23574</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16879628</v>
      </c>
      <c r="CS28" s="619"/>
      <c r="CT28" s="619"/>
      <c r="CU28" s="619"/>
      <c r="CV28" s="619"/>
      <c r="CW28" s="619"/>
      <c r="CX28" s="619"/>
      <c r="CY28" s="620"/>
      <c r="CZ28" s="621">
        <v>14.5</v>
      </c>
      <c r="DA28" s="639"/>
      <c r="DB28" s="639"/>
      <c r="DC28" s="640"/>
      <c r="DD28" s="624">
        <v>16491742</v>
      </c>
      <c r="DE28" s="619"/>
      <c r="DF28" s="619"/>
      <c r="DG28" s="619"/>
      <c r="DH28" s="619"/>
      <c r="DI28" s="619"/>
      <c r="DJ28" s="619"/>
      <c r="DK28" s="620"/>
      <c r="DL28" s="624">
        <v>16469242</v>
      </c>
      <c r="DM28" s="619"/>
      <c r="DN28" s="619"/>
      <c r="DO28" s="619"/>
      <c r="DP28" s="619"/>
      <c r="DQ28" s="619"/>
      <c r="DR28" s="619"/>
      <c r="DS28" s="619"/>
      <c r="DT28" s="619"/>
      <c r="DU28" s="619"/>
      <c r="DV28" s="620"/>
      <c r="DW28" s="641">
        <v>22.8</v>
      </c>
      <c r="DX28" s="642"/>
      <c r="DY28" s="642"/>
      <c r="DZ28" s="642"/>
      <c r="EA28" s="642"/>
      <c r="EB28" s="642"/>
      <c r="EC28" s="643"/>
    </row>
    <row r="29" spans="2:133" ht="11.25" customHeight="1" x14ac:dyDescent="0.15">
      <c r="B29" s="615" t="s">
        <v>283</v>
      </c>
      <c r="C29" s="616"/>
      <c r="D29" s="616"/>
      <c r="E29" s="616"/>
      <c r="F29" s="616"/>
      <c r="G29" s="616"/>
      <c r="H29" s="616"/>
      <c r="I29" s="616"/>
      <c r="J29" s="616"/>
      <c r="K29" s="616"/>
      <c r="L29" s="616"/>
      <c r="M29" s="616"/>
      <c r="N29" s="616"/>
      <c r="O29" s="616"/>
      <c r="P29" s="616"/>
      <c r="Q29" s="617"/>
      <c r="R29" s="618">
        <v>122386</v>
      </c>
      <c r="S29" s="619"/>
      <c r="T29" s="619"/>
      <c r="U29" s="619"/>
      <c r="V29" s="619"/>
      <c r="W29" s="619"/>
      <c r="X29" s="619"/>
      <c r="Y29" s="620"/>
      <c r="Z29" s="671">
        <v>0.1</v>
      </c>
      <c r="AA29" s="671"/>
      <c r="AB29" s="671"/>
      <c r="AC29" s="671"/>
      <c r="AD29" s="672" t="s">
        <v>108</v>
      </c>
      <c r="AE29" s="672"/>
      <c r="AF29" s="672"/>
      <c r="AG29" s="672"/>
      <c r="AH29" s="672"/>
      <c r="AI29" s="672"/>
      <c r="AJ29" s="672"/>
      <c r="AK29" s="672"/>
      <c r="AL29" s="641" t="s">
        <v>108</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16876410</v>
      </c>
      <c r="CS29" s="637"/>
      <c r="CT29" s="637"/>
      <c r="CU29" s="637"/>
      <c r="CV29" s="637"/>
      <c r="CW29" s="637"/>
      <c r="CX29" s="637"/>
      <c r="CY29" s="638"/>
      <c r="CZ29" s="621">
        <v>14.5</v>
      </c>
      <c r="DA29" s="639"/>
      <c r="DB29" s="639"/>
      <c r="DC29" s="640"/>
      <c r="DD29" s="624">
        <v>16488524</v>
      </c>
      <c r="DE29" s="637"/>
      <c r="DF29" s="637"/>
      <c r="DG29" s="637"/>
      <c r="DH29" s="637"/>
      <c r="DI29" s="637"/>
      <c r="DJ29" s="637"/>
      <c r="DK29" s="638"/>
      <c r="DL29" s="624">
        <v>16466024</v>
      </c>
      <c r="DM29" s="637"/>
      <c r="DN29" s="637"/>
      <c r="DO29" s="637"/>
      <c r="DP29" s="637"/>
      <c r="DQ29" s="637"/>
      <c r="DR29" s="637"/>
      <c r="DS29" s="637"/>
      <c r="DT29" s="637"/>
      <c r="DU29" s="637"/>
      <c r="DV29" s="638"/>
      <c r="DW29" s="641">
        <v>22.8</v>
      </c>
      <c r="DX29" s="642"/>
      <c r="DY29" s="642"/>
      <c r="DZ29" s="642"/>
      <c r="EA29" s="642"/>
      <c r="EB29" s="642"/>
      <c r="EC29" s="643"/>
    </row>
    <row r="30" spans="2:133" ht="11.25" customHeight="1" x14ac:dyDescent="0.15">
      <c r="B30" s="615" t="s">
        <v>288</v>
      </c>
      <c r="C30" s="616"/>
      <c r="D30" s="616"/>
      <c r="E30" s="616"/>
      <c r="F30" s="616"/>
      <c r="G30" s="616"/>
      <c r="H30" s="616"/>
      <c r="I30" s="616"/>
      <c r="J30" s="616"/>
      <c r="K30" s="616"/>
      <c r="L30" s="616"/>
      <c r="M30" s="616"/>
      <c r="N30" s="616"/>
      <c r="O30" s="616"/>
      <c r="P30" s="616"/>
      <c r="Q30" s="617"/>
      <c r="R30" s="618">
        <v>263911</v>
      </c>
      <c r="S30" s="619"/>
      <c r="T30" s="619"/>
      <c r="U30" s="619"/>
      <c r="V30" s="619"/>
      <c r="W30" s="619"/>
      <c r="X30" s="619"/>
      <c r="Y30" s="620"/>
      <c r="Z30" s="671">
        <v>0.2</v>
      </c>
      <c r="AA30" s="671"/>
      <c r="AB30" s="671"/>
      <c r="AC30" s="671"/>
      <c r="AD30" s="672" t="s">
        <v>108</v>
      </c>
      <c r="AE30" s="672"/>
      <c r="AF30" s="672"/>
      <c r="AG30" s="672"/>
      <c r="AH30" s="672"/>
      <c r="AI30" s="672"/>
      <c r="AJ30" s="672"/>
      <c r="AK30" s="672"/>
      <c r="AL30" s="641" t="s">
        <v>108</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98.8</v>
      </c>
      <c r="BH30" s="685"/>
      <c r="BI30" s="685"/>
      <c r="BJ30" s="685"/>
      <c r="BK30" s="685"/>
      <c r="BL30" s="685"/>
      <c r="BM30" s="686">
        <v>92.9</v>
      </c>
      <c r="BN30" s="685"/>
      <c r="BO30" s="685"/>
      <c r="BP30" s="685"/>
      <c r="BQ30" s="687"/>
      <c r="BR30" s="684">
        <v>98.6</v>
      </c>
      <c r="BS30" s="685"/>
      <c r="BT30" s="685"/>
      <c r="BU30" s="685"/>
      <c r="BV30" s="685"/>
      <c r="BW30" s="685"/>
      <c r="BX30" s="686">
        <v>92.4</v>
      </c>
      <c r="BY30" s="685"/>
      <c r="BZ30" s="685"/>
      <c r="CA30" s="685"/>
      <c r="CB30" s="687"/>
      <c r="CD30" s="690"/>
      <c r="CE30" s="691"/>
      <c r="CF30" s="655" t="s">
        <v>291</v>
      </c>
      <c r="CG30" s="652"/>
      <c r="CH30" s="652"/>
      <c r="CI30" s="652"/>
      <c r="CJ30" s="652"/>
      <c r="CK30" s="652"/>
      <c r="CL30" s="652"/>
      <c r="CM30" s="652"/>
      <c r="CN30" s="652"/>
      <c r="CO30" s="652"/>
      <c r="CP30" s="652"/>
      <c r="CQ30" s="653"/>
      <c r="CR30" s="618">
        <v>14954864</v>
      </c>
      <c r="CS30" s="619"/>
      <c r="CT30" s="619"/>
      <c r="CU30" s="619"/>
      <c r="CV30" s="619"/>
      <c r="CW30" s="619"/>
      <c r="CX30" s="619"/>
      <c r="CY30" s="620"/>
      <c r="CZ30" s="621">
        <v>12.8</v>
      </c>
      <c r="DA30" s="639"/>
      <c r="DB30" s="639"/>
      <c r="DC30" s="640"/>
      <c r="DD30" s="624">
        <v>14604732</v>
      </c>
      <c r="DE30" s="619"/>
      <c r="DF30" s="619"/>
      <c r="DG30" s="619"/>
      <c r="DH30" s="619"/>
      <c r="DI30" s="619"/>
      <c r="DJ30" s="619"/>
      <c r="DK30" s="620"/>
      <c r="DL30" s="624">
        <v>14582232</v>
      </c>
      <c r="DM30" s="619"/>
      <c r="DN30" s="619"/>
      <c r="DO30" s="619"/>
      <c r="DP30" s="619"/>
      <c r="DQ30" s="619"/>
      <c r="DR30" s="619"/>
      <c r="DS30" s="619"/>
      <c r="DT30" s="619"/>
      <c r="DU30" s="619"/>
      <c r="DV30" s="620"/>
      <c r="DW30" s="641">
        <v>20.2</v>
      </c>
      <c r="DX30" s="642"/>
      <c r="DY30" s="642"/>
      <c r="DZ30" s="642"/>
      <c r="EA30" s="642"/>
      <c r="EB30" s="642"/>
      <c r="EC30" s="643"/>
    </row>
    <row r="31" spans="2:133" ht="11.25" customHeight="1" x14ac:dyDescent="0.15">
      <c r="B31" s="615" t="s">
        <v>292</v>
      </c>
      <c r="C31" s="616"/>
      <c r="D31" s="616"/>
      <c r="E31" s="616"/>
      <c r="F31" s="616"/>
      <c r="G31" s="616"/>
      <c r="H31" s="616"/>
      <c r="I31" s="616"/>
      <c r="J31" s="616"/>
      <c r="K31" s="616"/>
      <c r="L31" s="616"/>
      <c r="M31" s="616"/>
      <c r="N31" s="616"/>
      <c r="O31" s="616"/>
      <c r="P31" s="616"/>
      <c r="Q31" s="617"/>
      <c r="R31" s="618">
        <v>2219225</v>
      </c>
      <c r="S31" s="619"/>
      <c r="T31" s="619"/>
      <c r="U31" s="619"/>
      <c r="V31" s="619"/>
      <c r="W31" s="619"/>
      <c r="X31" s="619"/>
      <c r="Y31" s="620"/>
      <c r="Z31" s="671">
        <v>1.9</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99</v>
      </c>
      <c r="BH31" s="637"/>
      <c r="BI31" s="637"/>
      <c r="BJ31" s="637"/>
      <c r="BK31" s="637"/>
      <c r="BL31" s="637"/>
      <c r="BM31" s="673">
        <v>94.9</v>
      </c>
      <c r="BN31" s="683"/>
      <c r="BO31" s="683"/>
      <c r="BP31" s="683"/>
      <c r="BQ31" s="647"/>
      <c r="BR31" s="682">
        <v>98.8</v>
      </c>
      <c r="BS31" s="637"/>
      <c r="BT31" s="637"/>
      <c r="BU31" s="637"/>
      <c r="BV31" s="637"/>
      <c r="BW31" s="637"/>
      <c r="BX31" s="673">
        <v>94.5</v>
      </c>
      <c r="BY31" s="683"/>
      <c r="BZ31" s="683"/>
      <c r="CA31" s="683"/>
      <c r="CB31" s="647"/>
      <c r="CD31" s="690"/>
      <c r="CE31" s="691"/>
      <c r="CF31" s="655" t="s">
        <v>295</v>
      </c>
      <c r="CG31" s="652"/>
      <c r="CH31" s="652"/>
      <c r="CI31" s="652"/>
      <c r="CJ31" s="652"/>
      <c r="CK31" s="652"/>
      <c r="CL31" s="652"/>
      <c r="CM31" s="652"/>
      <c r="CN31" s="652"/>
      <c r="CO31" s="652"/>
      <c r="CP31" s="652"/>
      <c r="CQ31" s="653"/>
      <c r="CR31" s="618">
        <v>1921546</v>
      </c>
      <c r="CS31" s="637"/>
      <c r="CT31" s="637"/>
      <c r="CU31" s="637"/>
      <c r="CV31" s="637"/>
      <c r="CW31" s="637"/>
      <c r="CX31" s="637"/>
      <c r="CY31" s="638"/>
      <c r="CZ31" s="621">
        <v>1.6</v>
      </c>
      <c r="DA31" s="639"/>
      <c r="DB31" s="639"/>
      <c r="DC31" s="640"/>
      <c r="DD31" s="624">
        <v>1883792</v>
      </c>
      <c r="DE31" s="637"/>
      <c r="DF31" s="637"/>
      <c r="DG31" s="637"/>
      <c r="DH31" s="637"/>
      <c r="DI31" s="637"/>
      <c r="DJ31" s="637"/>
      <c r="DK31" s="638"/>
      <c r="DL31" s="624">
        <v>1883792</v>
      </c>
      <c r="DM31" s="637"/>
      <c r="DN31" s="637"/>
      <c r="DO31" s="637"/>
      <c r="DP31" s="637"/>
      <c r="DQ31" s="637"/>
      <c r="DR31" s="637"/>
      <c r="DS31" s="637"/>
      <c r="DT31" s="637"/>
      <c r="DU31" s="637"/>
      <c r="DV31" s="638"/>
      <c r="DW31" s="641">
        <v>2.6</v>
      </c>
      <c r="DX31" s="642"/>
      <c r="DY31" s="642"/>
      <c r="DZ31" s="642"/>
      <c r="EA31" s="642"/>
      <c r="EB31" s="642"/>
      <c r="EC31" s="643"/>
    </row>
    <row r="32" spans="2:133" ht="11.25" customHeight="1" x14ac:dyDescent="0.15">
      <c r="B32" s="615" t="s">
        <v>296</v>
      </c>
      <c r="C32" s="616"/>
      <c r="D32" s="616"/>
      <c r="E32" s="616"/>
      <c r="F32" s="616"/>
      <c r="G32" s="616"/>
      <c r="H32" s="616"/>
      <c r="I32" s="616"/>
      <c r="J32" s="616"/>
      <c r="K32" s="616"/>
      <c r="L32" s="616"/>
      <c r="M32" s="616"/>
      <c r="N32" s="616"/>
      <c r="O32" s="616"/>
      <c r="P32" s="616"/>
      <c r="Q32" s="617"/>
      <c r="R32" s="618">
        <v>3017023</v>
      </c>
      <c r="S32" s="619"/>
      <c r="T32" s="619"/>
      <c r="U32" s="619"/>
      <c r="V32" s="619"/>
      <c r="W32" s="619"/>
      <c r="X32" s="619"/>
      <c r="Y32" s="620"/>
      <c r="Z32" s="671">
        <v>2.5</v>
      </c>
      <c r="AA32" s="671"/>
      <c r="AB32" s="671"/>
      <c r="AC32" s="671"/>
      <c r="AD32" s="672">
        <v>120973</v>
      </c>
      <c r="AE32" s="672"/>
      <c r="AF32" s="672"/>
      <c r="AG32" s="672"/>
      <c r="AH32" s="672"/>
      <c r="AI32" s="672"/>
      <c r="AJ32" s="672"/>
      <c r="AK32" s="672"/>
      <c r="AL32" s="641">
        <v>0.2</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98.4</v>
      </c>
      <c r="BH32" s="603"/>
      <c r="BI32" s="603"/>
      <c r="BJ32" s="603"/>
      <c r="BK32" s="603"/>
      <c r="BL32" s="603"/>
      <c r="BM32" s="666">
        <v>90</v>
      </c>
      <c r="BN32" s="603"/>
      <c r="BO32" s="603"/>
      <c r="BP32" s="603"/>
      <c r="BQ32" s="660"/>
      <c r="BR32" s="681">
        <v>98.2</v>
      </c>
      <c r="BS32" s="603"/>
      <c r="BT32" s="603"/>
      <c r="BU32" s="603"/>
      <c r="BV32" s="603"/>
      <c r="BW32" s="603"/>
      <c r="BX32" s="666">
        <v>89.5</v>
      </c>
      <c r="BY32" s="603"/>
      <c r="BZ32" s="603"/>
      <c r="CA32" s="603"/>
      <c r="CB32" s="660"/>
      <c r="CD32" s="692"/>
      <c r="CE32" s="693"/>
      <c r="CF32" s="655" t="s">
        <v>298</v>
      </c>
      <c r="CG32" s="652"/>
      <c r="CH32" s="652"/>
      <c r="CI32" s="652"/>
      <c r="CJ32" s="652"/>
      <c r="CK32" s="652"/>
      <c r="CL32" s="652"/>
      <c r="CM32" s="652"/>
      <c r="CN32" s="652"/>
      <c r="CO32" s="652"/>
      <c r="CP32" s="652"/>
      <c r="CQ32" s="653"/>
      <c r="CR32" s="618">
        <v>3218</v>
      </c>
      <c r="CS32" s="619"/>
      <c r="CT32" s="619"/>
      <c r="CU32" s="619"/>
      <c r="CV32" s="619"/>
      <c r="CW32" s="619"/>
      <c r="CX32" s="619"/>
      <c r="CY32" s="620"/>
      <c r="CZ32" s="621">
        <v>0</v>
      </c>
      <c r="DA32" s="639"/>
      <c r="DB32" s="639"/>
      <c r="DC32" s="640"/>
      <c r="DD32" s="624">
        <v>3218</v>
      </c>
      <c r="DE32" s="619"/>
      <c r="DF32" s="619"/>
      <c r="DG32" s="619"/>
      <c r="DH32" s="619"/>
      <c r="DI32" s="619"/>
      <c r="DJ32" s="619"/>
      <c r="DK32" s="620"/>
      <c r="DL32" s="624">
        <v>3218</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299</v>
      </c>
      <c r="C33" s="616"/>
      <c r="D33" s="616"/>
      <c r="E33" s="616"/>
      <c r="F33" s="616"/>
      <c r="G33" s="616"/>
      <c r="H33" s="616"/>
      <c r="I33" s="616"/>
      <c r="J33" s="616"/>
      <c r="K33" s="616"/>
      <c r="L33" s="616"/>
      <c r="M33" s="616"/>
      <c r="N33" s="616"/>
      <c r="O33" s="616"/>
      <c r="P33" s="616"/>
      <c r="Q33" s="617"/>
      <c r="R33" s="618">
        <v>8978060</v>
      </c>
      <c r="S33" s="619"/>
      <c r="T33" s="619"/>
      <c r="U33" s="619"/>
      <c r="V33" s="619"/>
      <c r="W33" s="619"/>
      <c r="X33" s="619"/>
      <c r="Y33" s="620"/>
      <c r="Z33" s="671">
        <v>7.5</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40553890</v>
      </c>
      <c r="CS33" s="637"/>
      <c r="CT33" s="637"/>
      <c r="CU33" s="637"/>
      <c r="CV33" s="637"/>
      <c r="CW33" s="637"/>
      <c r="CX33" s="637"/>
      <c r="CY33" s="638"/>
      <c r="CZ33" s="621">
        <v>34.799999999999997</v>
      </c>
      <c r="DA33" s="639"/>
      <c r="DB33" s="639"/>
      <c r="DC33" s="640"/>
      <c r="DD33" s="624">
        <v>33130239</v>
      </c>
      <c r="DE33" s="637"/>
      <c r="DF33" s="637"/>
      <c r="DG33" s="637"/>
      <c r="DH33" s="637"/>
      <c r="DI33" s="637"/>
      <c r="DJ33" s="637"/>
      <c r="DK33" s="638"/>
      <c r="DL33" s="624">
        <v>25803204</v>
      </c>
      <c r="DM33" s="637"/>
      <c r="DN33" s="637"/>
      <c r="DO33" s="637"/>
      <c r="DP33" s="637"/>
      <c r="DQ33" s="637"/>
      <c r="DR33" s="637"/>
      <c r="DS33" s="637"/>
      <c r="DT33" s="637"/>
      <c r="DU33" s="637"/>
      <c r="DV33" s="638"/>
      <c r="DW33" s="641">
        <v>35.700000000000003</v>
      </c>
      <c r="DX33" s="642"/>
      <c r="DY33" s="642"/>
      <c r="DZ33" s="642"/>
      <c r="EA33" s="642"/>
      <c r="EB33" s="642"/>
      <c r="EC33" s="643"/>
    </row>
    <row r="34" spans="2:133" ht="11.25" customHeight="1" x14ac:dyDescent="0.15">
      <c r="B34" s="615" t="s">
        <v>301</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13578486</v>
      </c>
      <c r="CS34" s="619"/>
      <c r="CT34" s="619"/>
      <c r="CU34" s="619"/>
      <c r="CV34" s="619"/>
      <c r="CW34" s="619"/>
      <c r="CX34" s="619"/>
      <c r="CY34" s="620"/>
      <c r="CZ34" s="621">
        <v>11.6</v>
      </c>
      <c r="DA34" s="639"/>
      <c r="DB34" s="639"/>
      <c r="DC34" s="640"/>
      <c r="DD34" s="624">
        <v>10315885</v>
      </c>
      <c r="DE34" s="619"/>
      <c r="DF34" s="619"/>
      <c r="DG34" s="619"/>
      <c r="DH34" s="619"/>
      <c r="DI34" s="619"/>
      <c r="DJ34" s="619"/>
      <c r="DK34" s="620"/>
      <c r="DL34" s="624">
        <v>9049509</v>
      </c>
      <c r="DM34" s="619"/>
      <c r="DN34" s="619"/>
      <c r="DO34" s="619"/>
      <c r="DP34" s="619"/>
      <c r="DQ34" s="619"/>
      <c r="DR34" s="619"/>
      <c r="DS34" s="619"/>
      <c r="DT34" s="619"/>
      <c r="DU34" s="619"/>
      <c r="DV34" s="620"/>
      <c r="DW34" s="641">
        <v>12.5</v>
      </c>
      <c r="DX34" s="642"/>
      <c r="DY34" s="642"/>
      <c r="DZ34" s="642"/>
      <c r="EA34" s="642"/>
      <c r="EB34" s="642"/>
      <c r="EC34" s="643"/>
    </row>
    <row r="35" spans="2:133" ht="11.25" customHeight="1" x14ac:dyDescent="0.15">
      <c r="B35" s="615" t="s">
        <v>305</v>
      </c>
      <c r="C35" s="616"/>
      <c r="D35" s="616"/>
      <c r="E35" s="616"/>
      <c r="F35" s="616"/>
      <c r="G35" s="616"/>
      <c r="H35" s="616"/>
      <c r="I35" s="616"/>
      <c r="J35" s="616"/>
      <c r="K35" s="616"/>
      <c r="L35" s="616"/>
      <c r="M35" s="616"/>
      <c r="N35" s="616"/>
      <c r="O35" s="616"/>
      <c r="P35" s="616"/>
      <c r="Q35" s="617"/>
      <c r="R35" s="618">
        <v>4966960</v>
      </c>
      <c r="S35" s="619"/>
      <c r="T35" s="619"/>
      <c r="U35" s="619"/>
      <c r="V35" s="619"/>
      <c r="W35" s="619"/>
      <c r="X35" s="619"/>
      <c r="Y35" s="620"/>
      <c r="Z35" s="671">
        <v>4.0999999999999996</v>
      </c>
      <c r="AA35" s="671"/>
      <c r="AB35" s="671"/>
      <c r="AC35" s="671"/>
      <c r="AD35" s="672" t="s">
        <v>108</v>
      </c>
      <c r="AE35" s="672"/>
      <c r="AF35" s="672"/>
      <c r="AG35" s="672"/>
      <c r="AH35" s="672"/>
      <c r="AI35" s="672"/>
      <c r="AJ35" s="672"/>
      <c r="AK35" s="672"/>
      <c r="AL35" s="641" t="s">
        <v>108</v>
      </c>
      <c r="AM35" s="673"/>
      <c r="AN35" s="673"/>
      <c r="AO35" s="674"/>
      <c r="AP35" s="186"/>
      <c r="AQ35" s="675" t="s">
        <v>306</v>
      </c>
      <c r="AR35" s="676"/>
      <c r="AS35" s="676"/>
      <c r="AT35" s="676"/>
      <c r="AU35" s="676"/>
      <c r="AV35" s="676"/>
      <c r="AW35" s="676"/>
      <c r="AX35" s="676"/>
      <c r="AY35" s="677"/>
      <c r="AZ35" s="668">
        <v>14649282</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-204857</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3626473</v>
      </c>
      <c r="CS35" s="637"/>
      <c r="CT35" s="637"/>
      <c r="CU35" s="637"/>
      <c r="CV35" s="637"/>
      <c r="CW35" s="637"/>
      <c r="CX35" s="637"/>
      <c r="CY35" s="638"/>
      <c r="CZ35" s="621">
        <v>3.1</v>
      </c>
      <c r="DA35" s="639"/>
      <c r="DB35" s="639"/>
      <c r="DC35" s="640"/>
      <c r="DD35" s="624">
        <v>3098831</v>
      </c>
      <c r="DE35" s="637"/>
      <c r="DF35" s="637"/>
      <c r="DG35" s="637"/>
      <c r="DH35" s="637"/>
      <c r="DI35" s="637"/>
      <c r="DJ35" s="637"/>
      <c r="DK35" s="638"/>
      <c r="DL35" s="624">
        <v>2286889</v>
      </c>
      <c r="DM35" s="637"/>
      <c r="DN35" s="637"/>
      <c r="DO35" s="637"/>
      <c r="DP35" s="637"/>
      <c r="DQ35" s="637"/>
      <c r="DR35" s="637"/>
      <c r="DS35" s="637"/>
      <c r="DT35" s="637"/>
      <c r="DU35" s="637"/>
      <c r="DV35" s="638"/>
      <c r="DW35" s="641">
        <v>3.2</v>
      </c>
      <c r="DX35" s="642"/>
      <c r="DY35" s="642"/>
      <c r="DZ35" s="642"/>
      <c r="EA35" s="642"/>
      <c r="EB35" s="642"/>
      <c r="EC35" s="643"/>
    </row>
    <row r="36" spans="2:133" ht="11.25" customHeight="1" x14ac:dyDescent="0.15">
      <c r="B36" s="599" t="s">
        <v>309</v>
      </c>
      <c r="C36" s="600"/>
      <c r="D36" s="600"/>
      <c r="E36" s="600"/>
      <c r="F36" s="600"/>
      <c r="G36" s="600"/>
      <c r="H36" s="600"/>
      <c r="I36" s="600"/>
      <c r="J36" s="600"/>
      <c r="K36" s="600"/>
      <c r="L36" s="600"/>
      <c r="M36" s="600"/>
      <c r="N36" s="600"/>
      <c r="O36" s="600"/>
      <c r="P36" s="600"/>
      <c r="Q36" s="601"/>
      <c r="R36" s="602">
        <v>119782627</v>
      </c>
      <c r="S36" s="659"/>
      <c r="T36" s="659"/>
      <c r="U36" s="659"/>
      <c r="V36" s="659"/>
      <c r="W36" s="659"/>
      <c r="X36" s="659"/>
      <c r="Y36" s="662"/>
      <c r="Z36" s="663">
        <v>100</v>
      </c>
      <c r="AA36" s="663"/>
      <c r="AB36" s="663"/>
      <c r="AC36" s="663"/>
      <c r="AD36" s="664">
        <v>67396815</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1964543</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-742526</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10156935</v>
      </c>
      <c r="CS36" s="619"/>
      <c r="CT36" s="619"/>
      <c r="CU36" s="619"/>
      <c r="CV36" s="619"/>
      <c r="CW36" s="619"/>
      <c r="CX36" s="619"/>
      <c r="CY36" s="620"/>
      <c r="CZ36" s="621">
        <v>8.6999999999999993</v>
      </c>
      <c r="DA36" s="639"/>
      <c r="DB36" s="639"/>
      <c r="DC36" s="640"/>
      <c r="DD36" s="624">
        <v>9136521</v>
      </c>
      <c r="DE36" s="619"/>
      <c r="DF36" s="619"/>
      <c r="DG36" s="619"/>
      <c r="DH36" s="619"/>
      <c r="DI36" s="619"/>
      <c r="DJ36" s="619"/>
      <c r="DK36" s="620"/>
      <c r="DL36" s="624">
        <v>4907980</v>
      </c>
      <c r="DM36" s="619"/>
      <c r="DN36" s="619"/>
      <c r="DO36" s="619"/>
      <c r="DP36" s="619"/>
      <c r="DQ36" s="619"/>
      <c r="DR36" s="619"/>
      <c r="DS36" s="619"/>
      <c r="DT36" s="619"/>
      <c r="DU36" s="619"/>
      <c r="DV36" s="620"/>
      <c r="DW36" s="641">
        <v>6.8</v>
      </c>
      <c r="DX36" s="642"/>
      <c r="DY36" s="642"/>
      <c r="DZ36" s="642"/>
      <c r="EA36" s="642"/>
      <c r="EB36" s="642"/>
      <c r="EC36" s="643"/>
    </row>
    <row r="37" spans="2:133" ht="11.25" customHeight="1" x14ac:dyDescent="0.15">
      <c r="AQ37" s="644" t="s">
        <v>313</v>
      </c>
      <c r="AR37" s="645"/>
      <c r="AS37" s="645"/>
      <c r="AT37" s="645"/>
      <c r="AU37" s="645"/>
      <c r="AV37" s="645"/>
      <c r="AW37" s="645"/>
      <c r="AX37" s="645"/>
      <c r="AY37" s="646"/>
      <c r="AZ37" s="618">
        <v>1413437</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44809</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4227247</v>
      </c>
      <c r="CS37" s="637"/>
      <c r="CT37" s="637"/>
      <c r="CU37" s="637"/>
      <c r="CV37" s="637"/>
      <c r="CW37" s="637"/>
      <c r="CX37" s="637"/>
      <c r="CY37" s="638"/>
      <c r="CZ37" s="621">
        <v>3.6</v>
      </c>
      <c r="DA37" s="639"/>
      <c r="DB37" s="639"/>
      <c r="DC37" s="640"/>
      <c r="DD37" s="624">
        <v>4100381</v>
      </c>
      <c r="DE37" s="637"/>
      <c r="DF37" s="637"/>
      <c r="DG37" s="637"/>
      <c r="DH37" s="637"/>
      <c r="DI37" s="637"/>
      <c r="DJ37" s="637"/>
      <c r="DK37" s="638"/>
      <c r="DL37" s="624">
        <v>4062329</v>
      </c>
      <c r="DM37" s="637"/>
      <c r="DN37" s="637"/>
      <c r="DO37" s="637"/>
      <c r="DP37" s="637"/>
      <c r="DQ37" s="637"/>
      <c r="DR37" s="637"/>
      <c r="DS37" s="637"/>
      <c r="DT37" s="637"/>
      <c r="DU37" s="637"/>
      <c r="DV37" s="638"/>
      <c r="DW37" s="641">
        <v>5.6</v>
      </c>
      <c r="DX37" s="642"/>
      <c r="DY37" s="642"/>
      <c r="DZ37" s="642"/>
      <c r="EA37" s="642"/>
      <c r="EB37" s="642"/>
      <c r="EC37" s="643"/>
    </row>
    <row r="38" spans="2:133" ht="11.25" customHeight="1" x14ac:dyDescent="0.15">
      <c r="AQ38" s="644" t="s">
        <v>316</v>
      </c>
      <c r="AR38" s="645"/>
      <c r="AS38" s="645"/>
      <c r="AT38" s="645"/>
      <c r="AU38" s="645"/>
      <c r="AV38" s="645"/>
      <c r="AW38" s="645"/>
      <c r="AX38" s="645"/>
      <c r="AY38" s="646"/>
      <c r="AZ38" s="618">
        <v>881370</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73141</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12345264</v>
      </c>
      <c r="CS38" s="619"/>
      <c r="CT38" s="619"/>
      <c r="CU38" s="619"/>
      <c r="CV38" s="619"/>
      <c r="CW38" s="619"/>
      <c r="CX38" s="619"/>
      <c r="CY38" s="620"/>
      <c r="CZ38" s="621">
        <v>10.6</v>
      </c>
      <c r="DA38" s="639"/>
      <c r="DB38" s="639"/>
      <c r="DC38" s="640"/>
      <c r="DD38" s="624">
        <v>10388130</v>
      </c>
      <c r="DE38" s="619"/>
      <c r="DF38" s="619"/>
      <c r="DG38" s="619"/>
      <c r="DH38" s="619"/>
      <c r="DI38" s="619"/>
      <c r="DJ38" s="619"/>
      <c r="DK38" s="620"/>
      <c r="DL38" s="624">
        <v>9556538</v>
      </c>
      <c r="DM38" s="619"/>
      <c r="DN38" s="619"/>
      <c r="DO38" s="619"/>
      <c r="DP38" s="619"/>
      <c r="DQ38" s="619"/>
      <c r="DR38" s="619"/>
      <c r="DS38" s="619"/>
      <c r="DT38" s="619"/>
      <c r="DU38" s="619"/>
      <c r="DV38" s="620"/>
      <c r="DW38" s="641">
        <v>13.2</v>
      </c>
      <c r="DX38" s="642"/>
      <c r="DY38" s="642"/>
      <c r="DZ38" s="642"/>
      <c r="EA38" s="642"/>
      <c r="EB38" s="642"/>
      <c r="EC38" s="643"/>
    </row>
    <row r="39" spans="2:133" ht="11.25" customHeight="1" x14ac:dyDescent="0.15">
      <c r="AQ39" s="644" t="s">
        <v>319</v>
      </c>
      <c r="AR39" s="645"/>
      <c r="AS39" s="645"/>
      <c r="AT39" s="645"/>
      <c r="AU39" s="645"/>
      <c r="AV39" s="645"/>
      <c r="AW39" s="645"/>
      <c r="AX39" s="645"/>
      <c r="AY39" s="646"/>
      <c r="AZ39" s="618">
        <v>218178</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78</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217490</v>
      </c>
      <c r="CS39" s="637"/>
      <c r="CT39" s="637"/>
      <c r="CU39" s="637"/>
      <c r="CV39" s="637"/>
      <c r="CW39" s="637"/>
      <c r="CX39" s="637"/>
      <c r="CY39" s="638"/>
      <c r="CZ39" s="621">
        <v>0.2</v>
      </c>
      <c r="DA39" s="639"/>
      <c r="DB39" s="639"/>
      <c r="DC39" s="640"/>
      <c r="DD39" s="624">
        <v>115760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2795249</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124</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629242</v>
      </c>
      <c r="CS40" s="619"/>
      <c r="CT40" s="619"/>
      <c r="CU40" s="619"/>
      <c r="CV40" s="619"/>
      <c r="CW40" s="619"/>
      <c r="CX40" s="619"/>
      <c r="CY40" s="620"/>
      <c r="CZ40" s="621">
        <v>0.5</v>
      </c>
      <c r="DA40" s="639"/>
      <c r="DB40" s="639"/>
      <c r="DC40" s="640"/>
      <c r="DD40" s="624">
        <v>75112</v>
      </c>
      <c r="DE40" s="619"/>
      <c r="DF40" s="619"/>
      <c r="DG40" s="619"/>
      <c r="DH40" s="619"/>
      <c r="DI40" s="619"/>
      <c r="DJ40" s="619"/>
      <c r="DK40" s="620"/>
      <c r="DL40" s="624">
        <v>2288</v>
      </c>
      <c r="DM40" s="619"/>
      <c r="DN40" s="619"/>
      <c r="DO40" s="619"/>
      <c r="DP40" s="619"/>
      <c r="DQ40" s="619"/>
      <c r="DR40" s="619"/>
      <c r="DS40" s="619"/>
      <c r="DT40" s="619"/>
      <c r="DU40" s="619"/>
      <c r="DV40" s="620"/>
      <c r="DW40" s="641">
        <v>0</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7376505</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293</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7394721</v>
      </c>
      <c r="CS42" s="619"/>
      <c r="CT42" s="619"/>
      <c r="CU42" s="619"/>
      <c r="CV42" s="619"/>
      <c r="CW42" s="619"/>
      <c r="CX42" s="619"/>
      <c r="CY42" s="620"/>
      <c r="CZ42" s="621">
        <v>6.3</v>
      </c>
      <c r="DA42" s="622"/>
      <c r="DB42" s="622"/>
      <c r="DC42" s="623"/>
      <c r="DD42" s="624">
        <v>1399323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428388</v>
      </c>
      <c r="CS43" s="637"/>
      <c r="CT43" s="637"/>
      <c r="CU43" s="637"/>
      <c r="CV43" s="637"/>
      <c r="CW43" s="637"/>
      <c r="CX43" s="637"/>
      <c r="CY43" s="638"/>
      <c r="CZ43" s="621">
        <v>0.4</v>
      </c>
      <c r="DA43" s="639"/>
      <c r="DB43" s="639"/>
      <c r="DC43" s="640"/>
      <c r="DD43" s="624">
        <v>428388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333</v>
      </c>
      <c r="CD44" s="631" t="s">
        <v>286</v>
      </c>
      <c r="CE44" s="632"/>
      <c r="CF44" s="615" t="s">
        <v>334</v>
      </c>
      <c r="CG44" s="616"/>
      <c r="CH44" s="616"/>
      <c r="CI44" s="616"/>
      <c r="CJ44" s="616"/>
      <c r="CK44" s="616"/>
      <c r="CL44" s="616"/>
      <c r="CM44" s="616"/>
      <c r="CN44" s="616"/>
      <c r="CO44" s="616"/>
      <c r="CP44" s="616"/>
      <c r="CQ44" s="617"/>
      <c r="CR44" s="618">
        <v>7338320</v>
      </c>
      <c r="CS44" s="619"/>
      <c r="CT44" s="619"/>
      <c r="CU44" s="619"/>
      <c r="CV44" s="619"/>
      <c r="CW44" s="619"/>
      <c r="CX44" s="619"/>
      <c r="CY44" s="620"/>
      <c r="CZ44" s="621">
        <v>6.3</v>
      </c>
      <c r="DA44" s="622"/>
      <c r="DB44" s="622"/>
      <c r="DC44" s="623"/>
      <c r="DD44" s="624">
        <v>1397396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335</v>
      </c>
      <c r="CG45" s="616"/>
      <c r="CH45" s="616"/>
      <c r="CI45" s="616"/>
      <c r="CJ45" s="616"/>
      <c r="CK45" s="616"/>
      <c r="CL45" s="616"/>
      <c r="CM45" s="616"/>
      <c r="CN45" s="616"/>
      <c r="CO45" s="616"/>
      <c r="CP45" s="616"/>
      <c r="CQ45" s="617"/>
      <c r="CR45" s="618">
        <v>4364987</v>
      </c>
      <c r="CS45" s="637"/>
      <c r="CT45" s="637"/>
      <c r="CU45" s="637"/>
      <c r="CV45" s="637"/>
      <c r="CW45" s="637"/>
      <c r="CX45" s="637"/>
      <c r="CY45" s="638"/>
      <c r="CZ45" s="621">
        <v>3.7</v>
      </c>
      <c r="DA45" s="639"/>
      <c r="DB45" s="639"/>
      <c r="DC45" s="640"/>
      <c r="DD45" s="624">
        <v>302326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336</v>
      </c>
      <c r="CG46" s="616"/>
      <c r="CH46" s="616"/>
      <c r="CI46" s="616"/>
      <c r="CJ46" s="616"/>
      <c r="CK46" s="616"/>
      <c r="CL46" s="616"/>
      <c r="CM46" s="616"/>
      <c r="CN46" s="616"/>
      <c r="CO46" s="616"/>
      <c r="CP46" s="616"/>
      <c r="CQ46" s="617"/>
      <c r="CR46" s="618">
        <v>2393524</v>
      </c>
      <c r="CS46" s="619"/>
      <c r="CT46" s="619"/>
      <c r="CU46" s="619"/>
      <c r="CV46" s="619"/>
      <c r="CW46" s="619"/>
      <c r="CX46" s="619"/>
      <c r="CY46" s="620"/>
      <c r="CZ46" s="621">
        <v>2.1</v>
      </c>
      <c r="DA46" s="622"/>
      <c r="DB46" s="622"/>
      <c r="DC46" s="623"/>
      <c r="DD46" s="624">
        <v>959428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337</v>
      </c>
      <c r="CG47" s="616"/>
      <c r="CH47" s="616"/>
      <c r="CI47" s="616"/>
      <c r="CJ47" s="616"/>
      <c r="CK47" s="616"/>
      <c r="CL47" s="616"/>
      <c r="CM47" s="616"/>
      <c r="CN47" s="616"/>
      <c r="CO47" s="616"/>
      <c r="CP47" s="616"/>
      <c r="CQ47" s="617"/>
      <c r="CR47" s="618">
        <v>56401</v>
      </c>
      <c r="CS47" s="637"/>
      <c r="CT47" s="637"/>
      <c r="CU47" s="637"/>
      <c r="CV47" s="637"/>
      <c r="CW47" s="637"/>
      <c r="CX47" s="637"/>
      <c r="CY47" s="638"/>
      <c r="CZ47" s="621">
        <v>0</v>
      </c>
      <c r="DA47" s="639"/>
      <c r="DB47" s="639"/>
      <c r="DC47" s="640"/>
      <c r="DD47" s="624">
        <v>1927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338</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339</v>
      </c>
      <c r="CE49" s="600"/>
      <c r="CF49" s="600"/>
      <c r="CG49" s="600"/>
      <c r="CH49" s="600"/>
      <c r="CI49" s="600"/>
      <c r="CJ49" s="600"/>
      <c r="CK49" s="600"/>
      <c r="CL49" s="600"/>
      <c r="CM49" s="600"/>
      <c r="CN49" s="600"/>
      <c r="CO49" s="600"/>
      <c r="CP49" s="600"/>
      <c r="CQ49" s="601"/>
      <c r="CR49" s="602">
        <v>116677099</v>
      </c>
      <c r="CS49" s="603"/>
      <c r="CT49" s="603"/>
      <c r="CU49" s="603"/>
      <c r="CV49" s="603"/>
      <c r="CW49" s="603"/>
      <c r="CX49" s="603"/>
      <c r="CY49" s="604"/>
      <c r="CZ49" s="605">
        <v>100</v>
      </c>
      <c r="DA49" s="606"/>
      <c r="DB49" s="606"/>
      <c r="DC49" s="607"/>
      <c r="DD49" s="608">
        <v>74514607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362</v>
      </c>
      <c r="C7" s="1077"/>
      <c r="D7" s="1077"/>
      <c r="E7" s="1077"/>
      <c r="F7" s="1077"/>
      <c r="G7" s="1077"/>
      <c r="H7" s="1077"/>
      <c r="I7" s="1077"/>
      <c r="J7" s="1077"/>
      <c r="K7" s="1077"/>
      <c r="L7" s="1077"/>
      <c r="M7" s="1077"/>
      <c r="N7" s="1077"/>
      <c r="O7" s="1077"/>
      <c r="P7" s="1078"/>
      <c r="Q7" s="1130">
        <v>120347</v>
      </c>
      <c r="R7" s="1131"/>
      <c r="S7" s="1131"/>
      <c r="T7" s="1131"/>
      <c r="U7" s="1131"/>
      <c r="V7" s="1131">
        <v>117484</v>
      </c>
      <c r="W7" s="1131"/>
      <c r="X7" s="1131"/>
      <c r="Y7" s="1131"/>
      <c r="Z7" s="1131"/>
      <c r="AA7" s="1131">
        <v>2863</v>
      </c>
      <c r="AB7" s="1131"/>
      <c r="AC7" s="1131"/>
      <c r="AD7" s="1131"/>
      <c r="AE7" s="1132"/>
      <c r="AF7" s="1133">
        <v>2617</v>
      </c>
      <c r="AG7" s="1134"/>
      <c r="AH7" s="1134"/>
      <c r="AI7" s="1134"/>
      <c r="AJ7" s="1135"/>
      <c r="AK7" s="1117">
        <v>244</v>
      </c>
      <c r="AL7" s="1118"/>
      <c r="AM7" s="1118"/>
      <c r="AN7" s="1118"/>
      <c r="AO7" s="1118"/>
      <c r="AP7" s="1118">
        <v>158849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559</v>
      </c>
      <c r="BS7" s="1121" t="s">
        <v>560</v>
      </c>
      <c r="BT7" s="1122"/>
      <c r="BU7" s="1122"/>
      <c r="BV7" s="1122"/>
      <c r="BW7" s="1122"/>
      <c r="BX7" s="1122"/>
      <c r="BY7" s="1122"/>
      <c r="BZ7" s="1122"/>
      <c r="CA7" s="1122"/>
      <c r="CB7" s="1122"/>
      <c r="CC7" s="1122"/>
      <c r="CD7" s="1122"/>
      <c r="CE7" s="1122"/>
      <c r="CF7" s="1122"/>
      <c r="CG7" s="1123"/>
      <c r="CH7" s="1114">
        <v>-3</v>
      </c>
      <c r="CI7" s="1115"/>
      <c r="CJ7" s="1115"/>
      <c r="CK7" s="1115"/>
      <c r="CL7" s="1116"/>
      <c r="CM7" s="1114">
        <v>71</v>
      </c>
      <c r="CN7" s="1115"/>
      <c r="CO7" s="1115"/>
      <c r="CP7" s="1115"/>
      <c r="CQ7" s="1116"/>
      <c r="CR7" s="1114">
        <v>5</v>
      </c>
      <c r="CS7" s="1115"/>
      <c r="CT7" s="1115"/>
      <c r="CU7" s="1115"/>
      <c r="CV7" s="1116"/>
      <c r="CW7" s="1114">
        <v>22</v>
      </c>
      <c r="CX7" s="1115"/>
      <c r="CY7" s="1115"/>
      <c r="CZ7" s="1115"/>
      <c r="DA7" s="1116"/>
      <c r="DB7" s="1114">
        <v>72</v>
      </c>
      <c r="DC7" s="1115"/>
      <c r="DD7" s="1115"/>
      <c r="DE7" s="1115"/>
      <c r="DF7" s="1116"/>
      <c r="DG7" s="1114">
        <v>3543</v>
      </c>
      <c r="DH7" s="1115"/>
      <c r="DI7" s="1115"/>
      <c r="DJ7" s="1115"/>
      <c r="DK7" s="1116"/>
      <c r="DL7" s="1114" t="s">
        <v>481</v>
      </c>
      <c r="DM7" s="1115"/>
      <c r="DN7" s="1115"/>
      <c r="DO7" s="1115"/>
      <c r="DP7" s="1116"/>
      <c r="DQ7" s="1114" t="s">
        <v>481</v>
      </c>
      <c r="DR7" s="1115"/>
      <c r="DS7" s="1115"/>
      <c r="DT7" s="1115"/>
      <c r="DU7" s="1116"/>
      <c r="DV7" s="1141"/>
      <c r="DW7" s="1142"/>
      <c r="DX7" s="1142"/>
      <c r="DY7" s="1142"/>
      <c r="DZ7" s="1143"/>
      <c r="EA7" s="205"/>
    </row>
    <row r="8" spans="1:131" s="206" customFormat="1" ht="26.25" customHeight="1" x14ac:dyDescent="0.15">
      <c r="A8" s="212">
        <v>2</v>
      </c>
      <c r="B8" s="1063" t="s">
        <v>363</v>
      </c>
      <c r="C8" s="1064"/>
      <c r="D8" s="1064"/>
      <c r="E8" s="1064"/>
      <c r="F8" s="1064"/>
      <c r="G8" s="1064"/>
      <c r="H8" s="1064"/>
      <c r="I8" s="1064"/>
      <c r="J8" s="1064"/>
      <c r="K8" s="1064"/>
      <c r="L8" s="1064"/>
      <c r="M8" s="1064"/>
      <c r="N8" s="1064"/>
      <c r="O8" s="1064"/>
      <c r="P8" s="1065"/>
      <c r="Q8" s="1069" t="s">
        <v>481</v>
      </c>
      <c r="R8" s="1070"/>
      <c r="S8" s="1070"/>
      <c r="T8" s="1070"/>
      <c r="U8" s="1070"/>
      <c r="V8" s="1070" t="s">
        <v>481</v>
      </c>
      <c r="W8" s="1070"/>
      <c r="X8" s="1070"/>
      <c r="Y8" s="1070"/>
      <c r="Z8" s="1070"/>
      <c r="AA8" s="1070" t="s">
        <v>481</v>
      </c>
      <c r="AB8" s="1070"/>
      <c r="AC8" s="1070"/>
      <c r="AD8" s="1070"/>
      <c r="AE8" s="1071"/>
      <c r="AF8" s="1045" t="s">
        <v>108</v>
      </c>
      <c r="AG8" s="1046"/>
      <c r="AH8" s="1046"/>
      <c r="AI8" s="1046"/>
      <c r="AJ8" s="1047"/>
      <c r="AK8" s="1112" t="s">
        <v>481</v>
      </c>
      <c r="AL8" s="1113"/>
      <c r="AM8" s="1113"/>
      <c r="AN8" s="1113"/>
      <c r="AO8" s="1113"/>
      <c r="AP8" s="1113" t="s">
        <v>481</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561</v>
      </c>
      <c r="BT8" s="1041"/>
      <c r="BU8" s="1041"/>
      <c r="BV8" s="1041"/>
      <c r="BW8" s="1041"/>
      <c r="BX8" s="1041"/>
      <c r="BY8" s="1041"/>
      <c r="BZ8" s="1041"/>
      <c r="CA8" s="1041"/>
      <c r="CB8" s="1041"/>
      <c r="CC8" s="1041"/>
      <c r="CD8" s="1041"/>
      <c r="CE8" s="1041"/>
      <c r="CF8" s="1041"/>
      <c r="CG8" s="1042"/>
      <c r="CH8" s="1015">
        <v>9</v>
      </c>
      <c r="CI8" s="1016"/>
      <c r="CJ8" s="1016"/>
      <c r="CK8" s="1016"/>
      <c r="CL8" s="1017"/>
      <c r="CM8" s="1015">
        <v>50</v>
      </c>
      <c r="CN8" s="1016"/>
      <c r="CO8" s="1016"/>
      <c r="CP8" s="1016"/>
      <c r="CQ8" s="1017"/>
      <c r="CR8" s="1015">
        <v>5</v>
      </c>
      <c r="CS8" s="1016"/>
      <c r="CT8" s="1016"/>
      <c r="CU8" s="1016"/>
      <c r="CV8" s="1017"/>
      <c r="CW8" s="1015" t="s">
        <v>481</v>
      </c>
      <c r="CX8" s="1016"/>
      <c r="CY8" s="1016"/>
      <c r="CZ8" s="1016"/>
      <c r="DA8" s="1017"/>
      <c r="DB8" s="1015" t="s">
        <v>481</v>
      </c>
      <c r="DC8" s="1016"/>
      <c r="DD8" s="1016"/>
      <c r="DE8" s="1016"/>
      <c r="DF8" s="1017"/>
      <c r="DG8" s="1015" t="s">
        <v>481</v>
      </c>
      <c r="DH8" s="1016"/>
      <c r="DI8" s="1016"/>
      <c r="DJ8" s="1016"/>
      <c r="DK8" s="1017"/>
      <c r="DL8" s="1015" t="s">
        <v>481</v>
      </c>
      <c r="DM8" s="1016"/>
      <c r="DN8" s="1016"/>
      <c r="DO8" s="1016"/>
      <c r="DP8" s="1017"/>
      <c r="DQ8" s="1015" t="s">
        <v>481</v>
      </c>
      <c r="DR8" s="1016"/>
      <c r="DS8" s="1016"/>
      <c r="DT8" s="1016"/>
      <c r="DU8" s="1017"/>
      <c r="DV8" s="1018"/>
      <c r="DW8" s="1019"/>
      <c r="DX8" s="1019"/>
      <c r="DY8" s="1019"/>
      <c r="DZ8" s="1020"/>
      <c r="EA8" s="205"/>
    </row>
    <row r="9" spans="1:131" s="206" customFormat="1" ht="26.25" customHeight="1" x14ac:dyDescent="0.15">
      <c r="A9" s="212">
        <v>3</v>
      </c>
      <c r="B9" s="1063" t="s">
        <v>364</v>
      </c>
      <c r="C9" s="1064"/>
      <c r="D9" s="1064"/>
      <c r="E9" s="1064"/>
      <c r="F9" s="1064"/>
      <c r="G9" s="1064"/>
      <c r="H9" s="1064"/>
      <c r="I9" s="1064"/>
      <c r="J9" s="1064"/>
      <c r="K9" s="1064"/>
      <c r="L9" s="1064"/>
      <c r="M9" s="1064"/>
      <c r="N9" s="1064"/>
      <c r="O9" s="1064"/>
      <c r="P9" s="1065"/>
      <c r="Q9" s="1069">
        <v>335</v>
      </c>
      <c r="R9" s="1070"/>
      <c r="S9" s="1070"/>
      <c r="T9" s="1070"/>
      <c r="U9" s="1070"/>
      <c r="V9" s="1070">
        <v>93</v>
      </c>
      <c r="W9" s="1070"/>
      <c r="X9" s="1070"/>
      <c r="Y9" s="1070"/>
      <c r="Z9" s="1070"/>
      <c r="AA9" s="1070">
        <v>242</v>
      </c>
      <c r="AB9" s="1070"/>
      <c r="AC9" s="1070"/>
      <c r="AD9" s="1070"/>
      <c r="AE9" s="1071"/>
      <c r="AF9" s="1045">
        <v>-20</v>
      </c>
      <c r="AG9" s="1046"/>
      <c r="AH9" s="1046"/>
      <c r="AI9" s="1046"/>
      <c r="AJ9" s="1047"/>
      <c r="AK9" s="1112">
        <v>2</v>
      </c>
      <c r="AL9" s="1113"/>
      <c r="AM9" s="1113"/>
      <c r="AN9" s="1113"/>
      <c r="AO9" s="1113"/>
      <c r="AP9" s="1113" t="s">
        <v>481</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562</v>
      </c>
      <c r="BT9" s="1041"/>
      <c r="BU9" s="1041"/>
      <c r="BV9" s="1041"/>
      <c r="BW9" s="1041"/>
      <c r="BX9" s="1041"/>
      <c r="BY9" s="1041"/>
      <c r="BZ9" s="1041"/>
      <c r="CA9" s="1041"/>
      <c r="CB9" s="1041"/>
      <c r="CC9" s="1041"/>
      <c r="CD9" s="1041"/>
      <c r="CE9" s="1041"/>
      <c r="CF9" s="1041"/>
      <c r="CG9" s="1042"/>
      <c r="CH9" s="1015" t="s">
        <v>481</v>
      </c>
      <c r="CI9" s="1016"/>
      <c r="CJ9" s="1016"/>
      <c r="CK9" s="1016"/>
      <c r="CL9" s="1017"/>
      <c r="CM9" s="1015">
        <v>41</v>
      </c>
      <c r="CN9" s="1016"/>
      <c r="CO9" s="1016"/>
      <c r="CP9" s="1016"/>
      <c r="CQ9" s="1017"/>
      <c r="CR9" s="1015">
        <v>3</v>
      </c>
      <c r="CS9" s="1016"/>
      <c r="CT9" s="1016"/>
      <c r="CU9" s="1016"/>
      <c r="CV9" s="1017"/>
      <c r="CW9" s="1015">
        <v>21</v>
      </c>
      <c r="CX9" s="1016"/>
      <c r="CY9" s="1016"/>
      <c r="CZ9" s="1016"/>
      <c r="DA9" s="1017"/>
      <c r="DB9" s="1015" t="s">
        <v>481</v>
      </c>
      <c r="DC9" s="1016"/>
      <c r="DD9" s="1016"/>
      <c r="DE9" s="1016"/>
      <c r="DF9" s="1017"/>
      <c r="DG9" s="1015" t="s">
        <v>481</v>
      </c>
      <c r="DH9" s="1016"/>
      <c r="DI9" s="1016"/>
      <c r="DJ9" s="1016"/>
      <c r="DK9" s="1017"/>
      <c r="DL9" s="1015" t="s">
        <v>481</v>
      </c>
      <c r="DM9" s="1016"/>
      <c r="DN9" s="1016"/>
      <c r="DO9" s="1016"/>
      <c r="DP9" s="1017"/>
      <c r="DQ9" s="1015" t="s">
        <v>481</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563</v>
      </c>
      <c r="BT10" s="1041"/>
      <c r="BU10" s="1041"/>
      <c r="BV10" s="1041"/>
      <c r="BW10" s="1041"/>
      <c r="BX10" s="1041"/>
      <c r="BY10" s="1041"/>
      <c r="BZ10" s="1041"/>
      <c r="CA10" s="1041"/>
      <c r="CB10" s="1041"/>
      <c r="CC10" s="1041"/>
      <c r="CD10" s="1041"/>
      <c r="CE10" s="1041"/>
      <c r="CF10" s="1041"/>
      <c r="CG10" s="1042"/>
      <c r="CH10" s="1015">
        <v>6</v>
      </c>
      <c r="CI10" s="1016"/>
      <c r="CJ10" s="1016"/>
      <c r="CK10" s="1016"/>
      <c r="CL10" s="1017"/>
      <c r="CM10" s="1015">
        <v>152</v>
      </c>
      <c r="CN10" s="1016"/>
      <c r="CO10" s="1016"/>
      <c r="CP10" s="1016"/>
      <c r="CQ10" s="1017"/>
      <c r="CR10" s="1015">
        <v>100</v>
      </c>
      <c r="CS10" s="1016"/>
      <c r="CT10" s="1016"/>
      <c r="CU10" s="1016"/>
      <c r="CV10" s="1017"/>
      <c r="CW10" s="1015">
        <v>83</v>
      </c>
      <c r="CX10" s="1016"/>
      <c r="CY10" s="1016"/>
      <c r="CZ10" s="1016"/>
      <c r="DA10" s="1017"/>
      <c r="DB10" s="1015" t="s">
        <v>481</v>
      </c>
      <c r="DC10" s="1016"/>
      <c r="DD10" s="1016"/>
      <c r="DE10" s="1016"/>
      <c r="DF10" s="1017"/>
      <c r="DG10" s="1015" t="s">
        <v>481</v>
      </c>
      <c r="DH10" s="1016"/>
      <c r="DI10" s="1016"/>
      <c r="DJ10" s="1016"/>
      <c r="DK10" s="1017"/>
      <c r="DL10" s="1015" t="s">
        <v>481</v>
      </c>
      <c r="DM10" s="1016"/>
      <c r="DN10" s="1016"/>
      <c r="DO10" s="1016"/>
      <c r="DP10" s="1017"/>
      <c r="DQ10" s="1015" t="s">
        <v>481</v>
      </c>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564</v>
      </c>
      <c r="BT11" s="1041"/>
      <c r="BU11" s="1041"/>
      <c r="BV11" s="1041"/>
      <c r="BW11" s="1041"/>
      <c r="BX11" s="1041"/>
      <c r="BY11" s="1041"/>
      <c r="BZ11" s="1041"/>
      <c r="CA11" s="1041"/>
      <c r="CB11" s="1041"/>
      <c r="CC11" s="1041"/>
      <c r="CD11" s="1041"/>
      <c r="CE11" s="1041"/>
      <c r="CF11" s="1041"/>
      <c r="CG11" s="1042"/>
      <c r="CH11" s="1015">
        <v>-78</v>
      </c>
      <c r="CI11" s="1016"/>
      <c r="CJ11" s="1016"/>
      <c r="CK11" s="1016"/>
      <c r="CL11" s="1017"/>
      <c r="CM11" s="1015">
        <v>-2385</v>
      </c>
      <c r="CN11" s="1016"/>
      <c r="CO11" s="1016"/>
      <c r="CP11" s="1016"/>
      <c r="CQ11" s="1017"/>
      <c r="CR11" s="1015">
        <v>835</v>
      </c>
      <c r="CS11" s="1016"/>
      <c r="CT11" s="1016"/>
      <c r="CU11" s="1016"/>
      <c r="CV11" s="1017"/>
      <c r="CW11" s="1015" t="s">
        <v>481</v>
      </c>
      <c r="CX11" s="1016"/>
      <c r="CY11" s="1016"/>
      <c r="CZ11" s="1016"/>
      <c r="DA11" s="1017"/>
      <c r="DB11" s="1015">
        <v>2382</v>
      </c>
      <c r="DC11" s="1016"/>
      <c r="DD11" s="1016"/>
      <c r="DE11" s="1016"/>
      <c r="DF11" s="1017"/>
      <c r="DG11" s="1015" t="s">
        <v>481</v>
      </c>
      <c r="DH11" s="1016"/>
      <c r="DI11" s="1016"/>
      <c r="DJ11" s="1016"/>
      <c r="DK11" s="1017"/>
      <c r="DL11" s="1015" t="s">
        <v>481</v>
      </c>
      <c r="DM11" s="1016"/>
      <c r="DN11" s="1016"/>
      <c r="DO11" s="1016"/>
      <c r="DP11" s="1017"/>
      <c r="DQ11" s="1015" t="s">
        <v>481</v>
      </c>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t="s">
        <v>565</v>
      </c>
      <c r="BT12" s="1041"/>
      <c r="BU12" s="1041"/>
      <c r="BV12" s="1041"/>
      <c r="BW12" s="1041"/>
      <c r="BX12" s="1041"/>
      <c r="BY12" s="1041"/>
      <c r="BZ12" s="1041"/>
      <c r="CA12" s="1041"/>
      <c r="CB12" s="1041"/>
      <c r="CC12" s="1041"/>
      <c r="CD12" s="1041"/>
      <c r="CE12" s="1041"/>
      <c r="CF12" s="1041"/>
      <c r="CG12" s="1042"/>
      <c r="CH12" s="1015">
        <v>133</v>
      </c>
      <c r="CI12" s="1016"/>
      <c r="CJ12" s="1016"/>
      <c r="CK12" s="1016"/>
      <c r="CL12" s="1017"/>
      <c r="CM12" s="1015">
        <v>1488</v>
      </c>
      <c r="CN12" s="1016"/>
      <c r="CO12" s="1016"/>
      <c r="CP12" s="1016"/>
      <c r="CQ12" s="1017"/>
      <c r="CR12" s="1015">
        <v>200</v>
      </c>
      <c r="CS12" s="1016"/>
      <c r="CT12" s="1016"/>
      <c r="CU12" s="1016"/>
      <c r="CV12" s="1017"/>
      <c r="CW12" s="1015" t="s">
        <v>481</v>
      </c>
      <c r="CX12" s="1016"/>
      <c r="CY12" s="1016"/>
      <c r="CZ12" s="1016"/>
      <c r="DA12" s="1017"/>
      <c r="DB12" s="1015" t="s">
        <v>481</v>
      </c>
      <c r="DC12" s="1016"/>
      <c r="DD12" s="1016"/>
      <c r="DE12" s="1016"/>
      <c r="DF12" s="1017"/>
      <c r="DG12" s="1015" t="s">
        <v>481</v>
      </c>
      <c r="DH12" s="1016"/>
      <c r="DI12" s="1016"/>
      <c r="DJ12" s="1016"/>
      <c r="DK12" s="1017"/>
      <c r="DL12" s="1015" t="s">
        <v>481</v>
      </c>
      <c r="DM12" s="1016"/>
      <c r="DN12" s="1016"/>
      <c r="DO12" s="1016"/>
      <c r="DP12" s="1017"/>
      <c r="DQ12" s="1015" t="s">
        <v>481</v>
      </c>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t="s">
        <v>566</v>
      </c>
      <c r="BT13" s="1041"/>
      <c r="BU13" s="1041"/>
      <c r="BV13" s="1041"/>
      <c r="BW13" s="1041"/>
      <c r="BX13" s="1041"/>
      <c r="BY13" s="1041"/>
      <c r="BZ13" s="1041"/>
      <c r="CA13" s="1041"/>
      <c r="CB13" s="1041"/>
      <c r="CC13" s="1041"/>
      <c r="CD13" s="1041"/>
      <c r="CE13" s="1041"/>
      <c r="CF13" s="1041"/>
      <c r="CG13" s="1042"/>
      <c r="CH13" s="1015">
        <v>5</v>
      </c>
      <c r="CI13" s="1016"/>
      <c r="CJ13" s="1016"/>
      <c r="CK13" s="1016"/>
      <c r="CL13" s="1017"/>
      <c r="CM13" s="1015">
        <v>74</v>
      </c>
      <c r="CN13" s="1016"/>
      <c r="CO13" s="1016"/>
      <c r="CP13" s="1016"/>
      <c r="CQ13" s="1017"/>
      <c r="CR13" s="1015">
        <v>30</v>
      </c>
      <c r="CS13" s="1016"/>
      <c r="CT13" s="1016"/>
      <c r="CU13" s="1016"/>
      <c r="CV13" s="1017"/>
      <c r="CW13" s="1015" t="s">
        <v>481</v>
      </c>
      <c r="CX13" s="1016"/>
      <c r="CY13" s="1016"/>
      <c r="CZ13" s="1016"/>
      <c r="DA13" s="1017"/>
      <c r="DB13" s="1015" t="s">
        <v>481</v>
      </c>
      <c r="DC13" s="1016"/>
      <c r="DD13" s="1016"/>
      <c r="DE13" s="1016"/>
      <c r="DF13" s="1017"/>
      <c r="DG13" s="1015" t="s">
        <v>481</v>
      </c>
      <c r="DH13" s="1016"/>
      <c r="DI13" s="1016"/>
      <c r="DJ13" s="1016"/>
      <c r="DK13" s="1017"/>
      <c r="DL13" s="1015" t="s">
        <v>481</v>
      </c>
      <c r="DM13" s="1016"/>
      <c r="DN13" s="1016"/>
      <c r="DO13" s="1016"/>
      <c r="DP13" s="1017"/>
      <c r="DQ13" s="1015" t="s">
        <v>481</v>
      </c>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t="s">
        <v>567</v>
      </c>
      <c r="BT14" s="1041"/>
      <c r="BU14" s="1041"/>
      <c r="BV14" s="1041"/>
      <c r="BW14" s="1041"/>
      <c r="BX14" s="1041"/>
      <c r="BY14" s="1041"/>
      <c r="BZ14" s="1041"/>
      <c r="CA14" s="1041"/>
      <c r="CB14" s="1041"/>
      <c r="CC14" s="1041"/>
      <c r="CD14" s="1041"/>
      <c r="CE14" s="1041"/>
      <c r="CF14" s="1041"/>
      <c r="CG14" s="1042"/>
      <c r="CH14" s="1015">
        <v>-19</v>
      </c>
      <c r="CI14" s="1016"/>
      <c r="CJ14" s="1016"/>
      <c r="CK14" s="1016"/>
      <c r="CL14" s="1017"/>
      <c r="CM14" s="1015">
        <v>2293</v>
      </c>
      <c r="CN14" s="1016"/>
      <c r="CO14" s="1016"/>
      <c r="CP14" s="1016"/>
      <c r="CQ14" s="1017"/>
      <c r="CR14" s="1015">
        <v>1000</v>
      </c>
      <c r="CS14" s="1016"/>
      <c r="CT14" s="1016"/>
      <c r="CU14" s="1016"/>
      <c r="CV14" s="1017"/>
      <c r="CW14" s="1015" t="s">
        <v>481</v>
      </c>
      <c r="CX14" s="1016"/>
      <c r="CY14" s="1016"/>
      <c r="CZ14" s="1016"/>
      <c r="DA14" s="1017"/>
      <c r="DB14" s="1015" t="s">
        <v>481</v>
      </c>
      <c r="DC14" s="1016"/>
      <c r="DD14" s="1016"/>
      <c r="DE14" s="1016"/>
      <c r="DF14" s="1017"/>
      <c r="DG14" s="1015" t="s">
        <v>481</v>
      </c>
      <c r="DH14" s="1016"/>
      <c r="DI14" s="1016"/>
      <c r="DJ14" s="1016"/>
      <c r="DK14" s="1017"/>
      <c r="DL14" s="1015" t="s">
        <v>481</v>
      </c>
      <c r="DM14" s="1016"/>
      <c r="DN14" s="1016"/>
      <c r="DO14" s="1016"/>
      <c r="DP14" s="1017"/>
      <c r="DQ14" s="1015" t="s">
        <v>481</v>
      </c>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t="s">
        <v>568</v>
      </c>
      <c r="BT15" s="1041"/>
      <c r="BU15" s="1041"/>
      <c r="BV15" s="1041"/>
      <c r="BW15" s="1041"/>
      <c r="BX15" s="1041"/>
      <c r="BY15" s="1041"/>
      <c r="BZ15" s="1041"/>
      <c r="CA15" s="1041"/>
      <c r="CB15" s="1041"/>
      <c r="CC15" s="1041"/>
      <c r="CD15" s="1041"/>
      <c r="CE15" s="1041"/>
      <c r="CF15" s="1041"/>
      <c r="CG15" s="1042"/>
      <c r="CH15" s="1015">
        <v>33</v>
      </c>
      <c r="CI15" s="1016"/>
      <c r="CJ15" s="1016"/>
      <c r="CK15" s="1016"/>
      <c r="CL15" s="1017"/>
      <c r="CM15" s="1015">
        <v>5801</v>
      </c>
      <c r="CN15" s="1016"/>
      <c r="CO15" s="1016"/>
      <c r="CP15" s="1016"/>
      <c r="CQ15" s="1017"/>
      <c r="CR15" s="1015">
        <v>6396</v>
      </c>
      <c r="CS15" s="1016"/>
      <c r="CT15" s="1016"/>
      <c r="CU15" s="1016"/>
      <c r="CV15" s="1017"/>
      <c r="CW15" s="1015">
        <v>409</v>
      </c>
      <c r="CX15" s="1016"/>
      <c r="CY15" s="1016"/>
      <c r="CZ15" s="1016"/>
      <c r="DA15" s="1017"/>
      <c r="DB15" s="1015" t="s">
        <v>481</v>
      </c>
      <c r="DC15" s="1016"/>
      <c r="DD15" s="1016"/>
      <c r="DE15" s="1016"/>
      <c r="DF15" s="1017"/>
      <c r="DG15" s="1015" t="s">
        <v>481</v>
      </c>
      <c r="DH15" s="1016"/>
      <c r="DI15" s="1016"/>
      <c r="DJ15" s="1016"/>
      <c r="DK15" s="1017"/>
      <c r="DL15" s="1015" t="s">
        <v>481</v>
      </c>
      <c r="DM15" s="1016"/>
      <c r="DN15" s="1016"/>
      <c r="DO15" s="1016"/>
      <c r="DP15" s="1017"/>
      <c r="DQ15" s="1015" t="s">
        <v>481</v>
      </c>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365</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366</v>
      </c>
      <c r="B23" s="970" t="s">
        <v>367</v>
      </c>
      <c r="C23" s="971"/>
      <c r="D23" s="971"/>
      <c r="E23" s="971"/>
      <c r="F23" s="971"/>
      <c r="G23" s="971"/>
      <c r="H23" s="971"/>
      <c r="I23" s="971"/>
      <c r="J23" s="971"/>
      <c r="K23" s="971"/>
      <c r="L23" s="971"/>
      <c r="M23" s="971"/>
      <c r="N23" s="971"/>
      <c r="O23" s="971"/>
      <c r="P23" s="972"/>
      <c r="Q23" s="1094">
        <v>119783</v>
      </c>
      <c r="R23" s="1095"/>
      <c r="S23" s="1095"/>
      <c r="T23" s="1095"/>
      <c r="U23" s="1095"/>
      <c r="V23" s="1095">
        <v>116677</v>
      </c>
      <c r="W23" s="1095"/>
      <c r="X23" s="1095"/>
      <c r="Y23" s="1095"/>
      <c r="Z23" s="1095"/>
      <c r="AA23" s="1095">
        <v>3106</v>
      </c>
      <c r="AB23" s="1095"/>
      <c r="AC23" s="1095"/>
      <c r="AD23" s="1095"/>
      <c r="AE23" s="1096"/>
      <c r="AF23" s="1097">
        <v>2598</v>
      </c>
      <c r="AG23" s="1095"/>
      <c r="AH23" s="1095"/>
      <c r="AI23" s="1095"/>
      <c r="AJ23" s="1098"/>
      <c r="AK23" s="1099"/>
      <c r="AL23" s="1100"/>
      <c r="AM23" s="1100"/>
      <c r="AN23" s="1100"/>
      <c r="AO23" s="1100"/>
      <c r="AP23" s="1095">
        <v>158849</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345</v>
      </c>
      <c r="B26" s="1022"/>
      <c r="C26" s="1022"/>
      <c r="D26" s="1022"/>
      <c r="E26" s="1022"/>
      <c r="F26" s="1022"/>
      <c r="G26" s="1022"/>
      <c r="H26" s="1022"/>
      <c r="I26" s="1022"/>
      <c r="J26" s="1022"/>
      <c r="K26" s="1022"/>
      <c r="L26" s="1022"/>
      <c r="M26" s="1022"/>
      <c r="N26" s="1022"/>
      <c r="O26" s="1022"/>
      <c r="P26" s="1023"/>
      <c r="Q26" s="1027" t="s">
        <v>370</v>
      </c>
      <c r="R26" s="1028"/>
      <c r="S26" s="1028"/>
      <c r="T26" s="1028"/>
      <c r="U26" s="1029"/>
      <c r="V26" s="1027" t="s">
        <v>371</v>
      </c>
      <c r="W26" s="1028"/>
      <c r="X26" s="1028"/>
      <c r="Y26" s="1028"/>
      <c r="Z26" s="1029"/>
      <c r="AA26" s="1027" t="s">
        <v>372</v>
      </c>
      <c r="AB26" s="1028"/>
      <c r="AC26" s="1028"/>
      <c r="AD26" s="1028"/>
      <c r="AE26" s="1028"/>
      <c r="AF26" s="1085" t="s">
        <v>373</v>
      </c>
      <c r="AG26" s="1034"/>
      <c r="AH26" s="1034"/>
      <c r="AI26" s="1034"/>
      <c r="AJ26" s="1086"/>
      <c r="AK26" s="1028" t="s">
        <v>374</v>
      </c>
      <c r="AL26" s="1028"/>
      <c r="AM26" s="1028"/>
      <c r="AN26" s="1028"/>
      <c r="AO26" s="1029"/>
      <c r="AP26" s="1027" t="s">
        <v>375</v>
      </c>
      <c r="AQ26" s="1028"/>
      <c r="AR26" s="1028"/>
      <c r="AS26" s="1028"/>
      <c r="AT26" s="1029"/>
      <c r="AU26" s="1027" t="s">
        <v>376</v>
      </c>
      <c r="AV26" s="1028"/>
      <c r="AW26" s="1028"/>
      <c r="AX26" s="1028"/>
      <c r="AY26" s="1029"/>
      <c r="AZ26" s="1027" t="s">
        <v>377</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378</v>
      </c>
      <c r="C28" s="1077"/>
      <c r="D28" s="1077"/>
      <c r="E28" s="1077"/>
      <c r="F28" s="1077"/>
      <c r="G28" s="1077"/>
      <c r="H28" s="1077"/>
      <c r="I28" s="1077"/>
      <c r="J28" s="1077"/>
      <c r="K28" s="1077"/>
      <c r="L28" s="1077"/>
      <c r="M28" s="1077"/>
      <c r="N28" s="1077"/>
      <c r="O28" s="1077"/>
      <c r="P28" s="1078"/>
      <c r="Q28" s="1079">
        <v>15769</v>
      </c>
      <c r="R28" s="1080"/>
      <c r="S28" s="1080"/>
      <c r="T28" s="1080"/>
      <c r="U28" s="1080"/>
      <c r="V28" s="1080">
        <v>15383</v>
      </c>
      <c r="W28" s="1080"/>
      <c r="X28" s="1080"/>
      <c r="Y28" s="1080"/>
      <c r="Z28" s="1080"/>
      <c r="AA28" s="1080">
        <v>386</v>
      </c>
      <c r="AB28" s="1080"/>
      <c r="AC28" s="1080"/>
      <c r="AD28" s="1080"/>
      <c r="AE28" s="1081"/>
      <c r="AF28" s="1082">
        <v>386</v>
      </c>
      <c r="AG28" s="1080"/>
      <c r="AH28" s="1080"/>
      <c r="AI28" s="1080"/>
      <c r="AJ28" s="1083"/>
      <c r="AK28" s="1084">
        <v>13</v>
      </c>
      <c r="AL28" s="1072"/>
      <c r="AM28" s="1072"/>
      <c r="AN28" s="1072"/>
      <c r="AO28" s="1072"/>
      <c r="AP28" s="1072" t="s">
        <v>481</v>
      </c>
      <c r="AQ28" s="1072"/>
      <c r="AR28" s="1072"/>
      <c r="AS28" s="1072"/>
      <c r="AT28" s="1072"/>
      <c r="AU28" s="1072" t="s">
        <v>481</v>
      </c>
      <c r="AV28" s="1072"/>
      <c r="AW28" s="1072"/>
      <c r="AX28" s="1072"/>
      <c r="AY28" s="1072"/>
      <c r="AZ28" s="1073" t="s">
        <v>481</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379</v>
      </c>
      <c r="C29" s="1064"/>
      <c r="D29" s="1064"/>
      <c r="E29" s="1064"/>
      <c r="F29" s="1064"/>
      <c r="G29" s="1064"/>
      <c r="H29" s="1064"/>
      <c r="I29" s="1064"/>
      <c r="J29" s="1064"/>
      <c r="K29" s="1064"/>
      <c r="L29" s="1064"/>
      <c r="M29" s="1064"/>
      <c r="N29" s="1064"/>
      <c r="O29" s="1064"/>
      <c r="P29" s="1065"/>
      <c r="Q29" s="1069">
        <v>36056</v>
      </c>
      <c r="R29" s="1070"/>
      <c r="S29" s="1070"/>
      <c r="T29" s="1070"/>
      <c r="U29" s="1070"/>
      <c r="V29" s="1070">
        <v>36261</v>
      </c>
      <c r="W29" s="1070"/>
      <c r="X29" s="1070"/>
      <c r="Y29" s="1070"/>
      <c r="Z29" s="1070"/>
      <c r="AA29" s="1070">
        <v>-205</v>
      </c>
      <c r="AB29" s="1070"/>
      <c r="AC29" s="1070"/>
      <c r="AD29" s="1070"/>
      <c r="AE29" s="1071"/>
      <c r="AF29" s="1045">
        <v>-205</v>
      </c>
      <c r="AG29" s="1046"/>
      <c r="AH29" s="1046"/>
      <c r="AI29" s="1046"/>
      <c r="AJ29" s="1047"/>
      <c r="AK29" s="1006">
        <v>2940</v>
      </c>
      <c r="AL29" s="997"/>
      <c r="AM29" s="997"/>
      <c r="AN29" s="997"/>
      <c r="AO29" s="997"/>
      <c r="AP29" s="997" t="s">
        <v>481</v>
      </c>
      <c r="AQ29" s="997"/>
      <c r="AR29" s="997"/>
      <c r="AS29" s="997"/>
      <c r="AT29" s="997"/>
      <c r="AU29" s="997" t="s">
        <v>481</v>
      </c>
      <c r="AV29" s="997"/>
      <c r="AW29" s="997"/>
      <c r="AX29" s="997"/>
      <c r="AY29" s="997"/>
      <c r="AZ29" s="1068" t="s">
        <v>481</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380</v>
      </c>
      <c r="C30" s="1064"/>
      <c r="D30" s="1064"/>
      <c r="E30" s="1064"/>
      <c r="F30" s="1064"/>
      <c r="G30" s="1064"/>
      <c r="H30" s="1064"/>
      <c r="I30" s="1064"/>
      <c r="J30" s="1064"/>
      <c r="K30" s="1064"/>
      <c r="L30" s="1064"/>
      <c r="M30" s="1064"/>
      <c r="N30" s="1064"/>
      <c r="O30" s="1064"/>
      <c r="P30" s="1065"/>
      <c r="Q30" s="1069">
        <v>26769</v>
      </c>
      <c r="R30" s="1070"/>
      <c r="S30" s="1070"/>
      <c r="T30" s="1070"/>
      <c r="U30" s="1070"/>
      <c r="V30" s="1070">
        <v>26592</v>
      </c>
      <c r="W30" s="1070"/>
      <c r="X30" s="1070"/>
      <c r="Y30" s="1070"/>
      <c r="Z30" s="1070"/>
      <c r="AA30" s="1070">
        <v>177</v>
      </c>
      <c r="AB30" s="1070"/>
      <c r="AC30" s="1070"/>
      <c r="AD30" s="1070"/>
      <c r="AE30" s="1071"/>
      <c r="AF30" s="1045">
        <v>177</v>
      </c>
      <c r="AG30" s="1046"/>
      <c r="AH30" s="1046"/>
      <c r="AI30" s="1046"/>
      <c r="AJ30" s="1047"/>
      <c r="AK30" s="1006">
        <v>3635</v>
      </c>
      <c r="AL30" s="997"/>
      <c r="AM30" s="997"/>
      <c r="AN30" s="997"/>
      <c r="AO30" s="997"/>
      <c r="AP30" s="997">
        <v>196</v>
      </c>
      <c r="AQ30" s="997"/>
      <c r="AR30" s="997"/>
      <c r="AS30" s="997"/>
      <c r="AT30" s="997"/>
      <c r="AU30" s="997" t="s">
        <v>481</v>
      </c>
      <c r="AV30" s="997"/>
      <c r="AW30" s="997"/>
      <c r="AX30" s="997"/>
      <c r="AY30" s="997"/>
      <c r="AZ30" s="1068" t="s">
        <v>481</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381</v>
      </c>
      <c r="C31" s="1064"/>
      <c r="D31" s="1064"/>
      <c r="E31" s="1064"/>
      <c r="F31" s="1064"/>
      <c r="G31" s="1064"/>
      <c r="H31" s="1064"/>
      <c r="I31" s="1064"/>
      <c r="J31" s="1064"/>
      <c r="K31" s="1064"/>
      <c r="L31" s="1064"/>
      <c r="M31" s="1064"/>
      <c r="N31" s="1064"/>
      <c r="O31" s="1064"/>
      <c r="P31" s="1065"/>
      <c r="Q31" s="1069">
        <v>2956</v>
      </c>
      <c r="R31" s="1070"/>
      <c r="S31" s="1070"/>
      <c r="T31" s="1070"/>
      <c r="U31" s="1070"/>
      <c r="V31" s="1070">
        <v>2852</v>
      </c>
      <c r="W31" s="1070"/>
      <c r="X31" s="1070"/>
      <c r="Y31" s="1070"/>
      <c r="Z31" s="1070"/>
      <c r="AA31" s="1070">
        <v>104</v>
      </c>
      <c r="AB31" s="1070"/>
      <c r="AC31" s="1070"/>
      <c r="AD31" s="1070"/>
      <c r="AE31" s="1071"/>
      <c r="AF31" s="1045">
        <v>104</v>
      </c>
      <c r="AG31" s="1046"/>
      <c r="AH31" s="1046"/>
      <c r="AI31" s="1046"/>
      <c r="AJ31" s="1047"/>
      <c r="AK31" s="1006">
        <v>840</v>
      </c>
      <c r="AL31" s="997"/>
      <c r="AM31" s="997"/>
      <c r="AN31" s="997"/>
      <c r="AO31" s="997"/>
      <c r="AP31" s="997" t="s">
        <v>481</v>
      </c>
      <c r="AQ31" s="997"/>
      <c r="AR31" s="997"/>
      <c r="AS31" s="997"/>
      <c r="AT31" s="997"/>
      <c r="AU31" s="997" t="s">
        <v>481</v>
      </c>
      <c r="AV31" s="997"/>
      <c r="AW31" s="997"/>
      <c r="AX31" s="997"/>
      <c r="AY31" s="997"/>
      <c r="AZ31" s="1068" t="s">
        <v>481</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382</v>
      </c>
      <c r="C32" s="1064"/>
      <c r="D32" s="1064"/>
      <c r="E32" s="1064"/>
      <c r="F32" s="1064"/>
      <c r="G32" s="1064"/>
      <c r="H32" s="1064"/>
      <c r="I32" s="1064"/>
      <c r="J32" s="1064"/>
      <c r="K32" s="1064"/>
      <c r="L32" s="1064"/>
      <c r="M32" s="1064"/>
      <c r="N32" s="1064"/>
      <c r="O32" s="1064"/>
      <c r="P32" s="1065"/>
      <c r="Q32" s="1069">
        <v>374</v>
      </c>
      <c r="R32" s="1070"/>
      <c r="S32" s="1070"/>
      <c r="T32" s="1070"/>
      <c r="U32" s="1070"/>
      <c r="V32" s="1070">
        <v>365</v>
      </c>
      <c r="W32" s="1070"/>
      <c r="X32" s="1070"/>
      <c r="Y32" s="1070"/>
      <c r="Z32" s="1070"/>
      <c r="AA32" s="1070">
        <v>9</v>
      </c>
      <c r="AB32" s="1070"/>
      <c r="AC32" s="1070"/>
      <c r="AD32" s="1070"/>
      <c r="AE32" s="1071"/>
      <c r="AF32" s="1045">
        <v>9</v>
      </c>
      <c r="AG32" s="1046"/>
      <c r="AH32" s="1046"/>
      <c r="AI32" s="1046"/>
      <c r="AJ32" s="1047"/>
      <c r="AK32" s="1006">
        <v>218</v>
      </c>
      <c r="AL32" s="997"/>
      <c r="AM32" s="997"/>
      <c r="AN32" s="997"/>
      <c r="AO32" s="997"/>
      <c r="AP32" s="997">
        <v>633</v>
      </c>
      <c r="AQ32" s="997"/>
      <c r="AR32" s="997"/>
      <c r="AS32" s="997"/>
      <c r="AT32" s="997"/>
      <c r="AU32" s="997">
        <v>352</v>
      </c>
      <c r="AV32" s="997"/>
      <c r="AW32" s="997"/>
      <c r="AX32" s="997"/>
      <c r="AY32" s="997"/>
      <c r="AZ32" s="1068" t="s">
        <v>481</v>
      </c>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139</v>
      </c>
      <c r="C33" s="1064"/>
      <c r="D33" s="1064"/>
      <c r="E33" s="1064"/>
      <c r="F33" s="1064"/>
      <c r="G33" s="1064"/>
      <c r="H33" s="1064"/>
      <c r="I33" s="1064"/>
      <c r="J33" s="1064"/>
      <c r="K33" s="1064"/>
      <c r="L33" s="1064"/>
      <c r="M33" s="1064"/>
      <c r="N33" s="1064"/>
      <c r="O33" s="1064"/>
      <c r="P33" s="1065"/>
      <c r="Q33" s="1069">
        <v>11678</v>
      </c>
      <c r="R33" s="1070"/>
      <c r="S33" s="1070"/>
      <c r="T33" s="1070"/>
      <c r="U33" s="1070"/>
      <c r="V33" s="1070">
        <v>11794</v>
      </c>
      <c r="W33" s="1070"/>
      <c r="X33" s="1070"/>
      <c r="Y33" s="1070"/>
      <c r="Z33" s="1070"/>
      <c r="AA33" s="1070">
        <v>-116</v>
      </c>
      <c r="AB33" s="1070"/>
      <c r="AC33" s="1070"/>
      <c r="AD33" s="1070"/>
      <c r="AE33" s="1071"/>
      <c r="AF33" s="1045">
        <v>-480</v>
      </c>
      <c r="AG33" s="1046"/>
      <c r="AH33" s="1046"/>
      <c r="AI33" s="1046"/>
      <c r="AJ33" s="1047"/>
      <c r="AK33" s="1006">
        <v>999</v>
      </c>
      <c r="AL33" s="997"/>
      <c r="AM33" s="997"/>
      <c r="AN33" s="997"/>
      <c r="AO33" s="997"/>
      <c r="AP33" s="997">
        <v>2069</v>
      </c>
      <c r="AQ33" s="997"/>
      <c r="AR33" s="997"/>
      <c r="AS33" s="997"/>
      <c r="AT33" s="997"/>
      <c r="AU33" s="997">
        <v>1436</v>
      </c>
      <c r="AV33" s="997"/>
      <c r="AW33" s="997"/>
      <c r="AX33" s="997"/>
      <c r="AY33" s="997"/>
      <c r="AZ33" s="1068">
        <v>4.5999999999999996</v>
      </c>
      <c r="BA33" s="1068"/>
      <c r="BB33" s="1068"/>
      <c r="BC33" s="1068"/>
      <c r="BD33" s="1068"/>
      <c r="BE33" s="1058" t="s">
        <v>383</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384</v>
      </c>
      <c r="C34" s="1064"/>
      <c r="D34" s="1064"/>
      <c r="E34" s="1064"/>
      <c r="F34" s="1064"/>
      <c r="G34" s="1064"/>
      <c r="H34" s="1064"/>
      <c r="I34" s="1064"/>
      <c r="J34" s="1064"/>
      <c r="K34" s="1064"/>
      <c r="L34" s="1064"/>
      <c r="M34" s="1064"/>
      <c r="N34" s="1064"/>
      <c r="O34" s="1064"/>
      <c r="P34" s="1065"/>
      <c r="Q34" s="1069">
        <v>5969</v>
      </c>
      <c r="R34" s="1070"/>
      <c r="S34" s="1070"/>
      <c r="T34" s="1070"/>
      <c r="U34" s="1070"/>
      <c r="V34" s="1070">
        <v>5263</v>
      </c>
      <c r="W34" s="1070"/>
      <c r="X34" s="1070"/>
      <c r="Y34" s="1070"/>
      <c r="Z34" s="1070"/>
      <c r="AA34" s="1070">
        <v>706</v>
      </c>
      <c r="AB34" s="1070"/>
      <c r="AC34" s="1070"/>
      <c r="AD34" s="1070"/>
      <c r="AE34" s="1071"/>
      <c r="AF34" s="1045">
        <v>7625</v>
      </c>
      <c r="AG34" s="1046"/>
      <c r="AH34" s="1046"/>
      <c r="AI34" s="1046"/>
      <c r="AJ34" s="1047"/>
      <c r="AK34" s="1006">
        <v>9</v>
      </c>
      <c r="AL34" s="997"/>
      <c r="AM34" s="997"/>
      <c r="AN34" s="997"/>
      <c r="AO34" s="997"/>
      <c r="AP34" s="997">
        <v>15363</v>
      </c>
      <c r="AQ34" s="997"/>
      <c r="AR34" s="997"/>
      <c r="AS34" s="997"/>
      <c r="AT34" s="997"/>
      <c r="AU34" s="997" t="s">
        <v>481</v>
      </c>
      <c r="AV34" s="997"/>
      <c r="AW34" s="997"/>
      <c r="AX34" s="997"/>
      <c r="AY34" s="997"/>
      <c r="AZ34" s="1068" t="s">
        <v>481</v>
      </c>
      <c r="BA34" s="1068"/>
      <c r="BB34" s="1068"/>
      <c r="BC34" s="1068"/>
      <c r="BD34" s="1068"/>
      <c r="BE34" s="1058" t="s">
        <v>383</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385</v>
      </c>
      <c r="C35" s="1064"/>
      <c r="D35" s="1064"/>
      <c r="E35" s="1064"/>
      <c r="F35" s="1064"/>
      <c r="G35" s="1064"/>
      <c r="H35" s="1064"/>
      <c r="I35" s="1064"/>
      <c r="J35" s="1064"/>
      <c r="K35" s="1064"/>
      <c r="L35" s="1064"/>
      <c r="M35" s="1064"/>
      <c r="N35" s="1064"/>
      <c r="O35" s="1064"/>
      <c r="P35" s="1065"/>
      <c r="Q35" s="1069">
        <v>2478</v>
      </c>
      <c r="R35" s="1070"/>
      <c r="S35" s="1070"/>
      <c r="T35" s="1070"/>
      <c r="U35" s="1070"/>
      <c r="V35" s="1070">
        <v>2366</v>
      </c>
      <c r="W35" s="1070"/>
      <c r="X35" s="1070"/>
      <c r="Y35" s="1070"/>
      <c r="Z35" s="1070"/>
      <c r="AA35" s="1070">
        <v>112</v>
      </c>
      <c r="AB35" s="1070"/>
      <c r="AC35" s="1070"/>
      <c r="AD35" s="1070"/>
      <c r="AE35" s="1071"/>
      <c r="AF35" s="1045">
        <v>-161</v>
      </c>
      <c r="AG35" s="1046"/>
      <c r="AH35" s="1046"/>
      <c r="AI35" s="1046"/>
      <c r="AJ35" s="1047"/>
      <c r="AK35" s="1006">
        <v>274</v>
      </c>
      <c r="AL35" s="997"/>
      <c r="AM35" s="997"/>
      <c r="AN35" s="997"/>
      <c r="AO35" s="997"/>
      <c r="AP35" s="997">
        <v>870</v>
      </c>
      <c r="AQ35" s="997"/>
      <c r="AR35" s="997"/>
      <c r="AS35" s="997"/>
      <c r="AT35" s="997"/>
      <c r="AU35" s="997">
        <v>864</v>
      </c>
      <c r="AV35" s="997"/>
      <c r="AW35" s="997"/>
      <c r="AX35" s="997"/>
      <c r="AY35" s="997"/>
      <c r="AZ35" s="1068">
        <v>8.1999999999999993</v>
      </c>
      <c r="BA35" s="1068"/>
      <c r="BB35" s="1068"/>
      <c r="BC35" s="1068"/>
      <c r="BD35" s="1068"/>
      <c r="BE35" s="1058" t="s">
        <v>383</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t="s">
        <v>386</v>
      </c>
      <c r="C36" s="1064"/>
      <c r="D36" s="1064"/>
      <c r="E36" s="1064"/>
      <c r="F36" s="1064"/>
      <c r="G36" s="1064"/>
      <c r="H36" s="1064"/>
      <c r="I36" s="1064"/>
      <c r="J36" s="1064"/>
      <c r="K36" s="1064"/>
      <c r="L36" s="1064"/>
      <c r="M36" s="1064"/>
      <c r="N36" s="1064"/>
      <c r="O36" s="1064"/>
      <c r="P36" s="1065"/>
      <c r="Q36" s="1069">
        <v>781</v>
      </c>
      <c r="R36" s="1070"/>
      <c r="S36" s="1070"/>
      <c r="T36" s="1070"/>
      <c r="U36" s="1070"/>
      <c r="V36" s="1070">
        <v>767</v>
      </c>
      <c r="W36" s="1070"/>
      <c r="X36" s="1070"/>
      <c r="Y36" s="1070"/>
      <c r="Z36" s="1070"/>
      <c r="AA36" s="1070">
        <v>14</v>
      </c>
      <c r="AB36" s="1070"/>
      <c r="AC36" s="1070"/>
      <c r="AD36" s="1070"/>
      <c r="AE36" s="1071"/>
      <c r="AF36" s="1045">
        <v>14</v>
      </c>
      <c r="AG36" s="1046"/>
      <c r="AH36" s="1046"/>
      <c r="AI36" s="1046"/>
      <c r="AJ36" s="1047"/>
      <c r="AK36" s="1006">
        <v>218</v>
      </c>
      <c r="AL36" s="997"/>
      <c r="AM36" s="997"/>
      <c r="AN36" s="997"/>
      <c r="AO36" s="997"/>
      <c r="AP36" s="997">
        <v>3773</v>
      </c>
      <c r="AQ36" s="997"/>
      <c r="AR36" s="997"/>
      <c r="AS36" s="997"/>
      <c r="AT36" s="997"/>
      <c r="AU36" s="997">
        <v>1966</v>
      </c>
      <c r="AV36" s="997"/>
      <c r="AW36" s="997"/>
      <c r="AX36" s="997"/>
      <c r="AY36" s="997"/>
      <c r="AZ36" s="1068" t="s">
        <v>481</v>
      </c>
      <c r="BA36" s="1068"/>
      <c r="BB36" s="1068"/>
      <c r="BC36" s="1068"/>
      <c r="BD36" s="1068"/>
      <c r="BE36" s="1058" t="s">
        <v>387</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t="s">
        <v>388</v>
      </c>
      <c r="C37" s="1064"/>
      <c r="D37" s="1064"/>
      <c r="E37" s="1064"/>
      <c r="F37" s="1064"/>
      <c r="G37" s="1064"/>
      <c r="H37" s="1064"/>
      <c r="I37" s="1064"/>
      <c r="J37" s="1064"/>
      <c r="K37" s="1064"/>
      <c r="L37" s="1064"/>
      <c r="M37" s="1064"/>
      <c r="N37" s="1064"/>
      <c r="O37" s="1064"/>
      <c r="P37" s="1065"/>
      <c r="Q37" s="1069">
        <v>10747</v>
      </c>
      <c r="R37" s="1070"/>
      <c r="S37" s="1070"/>
      <c r="T37" s="1070"/>
      <c r="U37" s="1070"/>
      <c r="V37" s="1070">
        <v>10598</v>
      </c>
      <c r="W37" s="1070"/>
      <c r="X37" s="1070"/>
      <c r="Y37" s="1070"/>
      <c r="Z37" s="1070"/>
      <c r="AA37" s="1070">
        <v>149</v>
      </c>
      <c r="AB37" s="1070"/>
      <c r="AC37" s="1070"/>
      <c r="AD37" s="1070"/>
      <c r="AE37" s="1071"/>
      <c r="AF37" s="1045">
        <v>149</v>
      </c>
      <c r="AG37" s="1046"/>
      <c r="AH37" s="1046"/>
      <c r="AI37" s="1046"/>
      <c r="AJ37" s="1047"/>
      <c r="AK37" s="1006">
        <v>1774</v>
      </c>
      <c r="AL37" s="997"/>
      <c r="AM37" s="997"/>
      <c r="AN37" s="997"/>
      <c r="AO37" s="997"/>
      <c r="AP37" s="997">
        <v>81730</v>
      </c>
      <c r="AQ37" s="997"/>
      <c r="AR37" s="997"/>
      <c r="AS37" s="997"/>
      <c r="AT37" s="997"/>
      <c r="AU37" s="997">
        <v>24601</v>
      </c>
      <c r="AV37" s="997"/>
      <c r="AW37" s="997"/>
      <c r="AX37" s="997"/>
      <c r="AY37" s="997"/>
      <c r="AZ37" s="1068" t="s">
        <v>481</v>
      </c>
      <c r="BA37" s="1068"/>
      <c r="BB37" s="1068"/>
      <c r="BC37" s="1068"/>
      <c r="BD37" s="1068"/>
      <c r="BE37" s="1058" t="s">
        <v>387</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t="s">
        <v>389</v>
      </c>
      <c r="C38" s="1064"/>
      <c r="D38" s="1064"/>
      <c r="E38" s="1064"/>
      <c r="F38" s="1064"/>
      <c r="G38" s="1064"/>
      <c r="H38" s="1064"/>
      <c r="I38" s="1064"/>
      <c r="J38" s="1064"/>
      <c r="K38" s="1064"/>
      <c r="L38" s="1064"/>
      <c r="M38" s="1064"/>
      <c r="N38" s="1064"/>
      <c r="O38" s="1064"/>
      <c r="P38" s="1065"/>
      <c r="Q38" s="1069">
        <v>362</v>
      </c>
      <c r="R38" s="1070"/>
      <c r="S38" s="1070"/>
      <c r="T38" s="1070"/>
      <c r="U38" s="1070"/>
      <c r="V38" s="1070">
        <v>351</v>
      </c>
      <c r="W38" s="1070"/>
      <c r="X38" s="1070"/>
      <c r="Y38" s="1070"/>
      <c r="Z38" s="1070"/>
      <c r="AA38" s="1070">
        <v>11</v>
      </c>
      <c r="AB38" s="1070"/>
      <c r="AC38" s="1070"/>
      <c r="AD38" s="1070"/>
      <c r="AE38" s="1071"/>
      <c r="AF38" s="1045">
        <v>11</v>
      </c>
      <c r="AG38" s="1046"/>
      <c r="AH38" s="1046"/>
      <c r="AI38" s="1046"/>
      <c r="AJ38" s="1047"/>
      <c r="AK38" s="1006">
        <v>191</v>
      </c>
      <c r="AL38" s="997"/>
      <c r="AM38" s="997"/>
      <c r="AN38" s="997"/>
      <c r="AO38" s="997"/>
      <c r="AP38" s="997">
        <v>2975</v>
      </c>
      <c r="AQ38" s="997"/>
      <c r="AR38" s="997"/>
      <c r="AS38" s="997"/>
      <c r="AT38" s="997"/>
      <c r="AU38" s="997">
        <v>2892</v>
      </c>
      <c r="AV38" s="997"/>
      <c r="AW38" s="997"/>
      <c r="AX38" s="997"/>
      <c r="AY38" s="997"/>
      <c r="AZ38" s="1068" t="s">
        <v>481</v>
      </c>
      <c r="BA38" s="1068"/>
      <c r="BB38" s="1068"/>
      <c r="BC38" s="1068"/>
      <c r="BD38" s="1068"/>
      <c r="BE38" s="1058" t="s">
        <v>387</v>
      </c>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t="s">
        <v>390</v>
      </c>
      <c r="C39" s="1064"/>
      <c r="D39" s="1064"/>
      <c r="E39" s="1064"/>
      <c r="F39" s="1064"/>
      <c r="G39" s="1064"/>
      <c r="H39" s="1064"/>
      <c r="I39" s="1064"/>
      <c r="J39" s="1064"/>
      <c r="K39" s="1064"/>
      <c r="L39" s="1064"/>
      <c r="M39" s="1064"/>
      <c r="N39" s="1064"/>
      <c r="O39" s="1064"/>
      <c r="P39" s="1065"/>
      <c r="Q39" s="1069">
        <v>1093</v>
      </c>
      <c r="R39" s="1070"/>
      <c r="S39" s="1070"/>
      <c r="T39" s="1070"/>
      <c r="U39" s="1070"/>
      <c r="V39" s="1070">
        <v>72</v>
      </c>
      <c r="W39" s="1070"/>
      <c r="X39" s="1070"/>
      <c r="Y39" s="1070"/>
      <c r="Z39" s="1070"/>
      <c r="AA39" s="1070">
        <v>1021</v>
      </c>
      <c r="AB39" s="1070"/>
      <c r="AC39" s="1070"/>
      <c r="AD39" s="1070"/>
      <c r="AE39" s="1071"/>
      <c r="AF39" s="1045">
        <v>517</v>
      </c>
      <c r="AG39" s="1046"/>
      <c r="AH39" s="1046"/>
      <c r="AI39" s="1046"/>
      <c r="AJ39" s="1047"/>
      <c r="AK39" s="1006" t="s">
        <v>481</v>
      </c>
      <c r="AL39" s="997"/>
      <c r="AM39" s="997"/>
      <c r="AN39" s="997"/>
      <c r="AO39" s="997"/>
      <c r="AP39" s="997">
        <v>1992</v>
      </c>
      <c r="AQ39" s="997"/>
      <c r="AR39" s="997"/>
      <c r="AS39" s="997"/>
      <c r="AT39" s="997"/>
      <c r="AU39" s="997" t="s">
        <v>481</v>
      </c>
      <c r="AV39" s="997"/>
      <c r="AW39" s="997"/>
      <c r="AX39" s="997"/>
      <c r="AY39" s="997"/>
      <c r="AZ39" s="1068" t="s">
        <v>481</v>
      </c>
      <c r="BA39" s="1068"/>
      <c r="BB39" s="1068"/>
      <c r="BC39" s="1068"/>
      <c r="BD39" s="1068"/>
      <c r="BE39" s="1058" t="s">
        <v>387</v>
      </c>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391</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366</v>
      </c>
      <c r="B63" s="970" t="s">
        <v>392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8146</v>
      </c>
      <c r="AG63" s="985"/>
      <c r="AH63" s="985"/>
      <c r="AI63" s="985"/>
      <c r="AJ63" s="1056"/>
      <c r="AK63" s="1057"/>
      <c r="AL63" s="989"/>
      <c r="AM63" s="989"/>
      <c r="AN63" s="989"/>
      <c r="AO63" s="989"/>
      <c r="AP63" s="985">
        <v>109601</v>
      </c>
      <c r="AQ63" s="985"/>
      <c r="AR63" s="985"/>
      <c r="AS63" s="985"/>
      <c r="AT63" s="985"/>
      <c r="AU63" s="985">
        <v>32111</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394</v>
      </c>
      <c r="B66" s="1022"/>
      <c r="C66" s="1022"/>
      <c r="D66" s="1022"/>
      <c r="E66" s="1022"/>
      <c r="F66" s="1022"/>
      <c r="G66" s="1022"/>
      <c r="H66" s="1022"/>
      <c r="I66" s="1022"/>
      <c r="J66" s="1022"/>
      <c r="K66" s="1022"/>
      <c r="L66" s="1022"/>
      <c r="M66" s="1022"/>
      <c r="N66" s="1022"/>
      <c r="O66" s="1022"/>
      <c r="P66" s="1023"/>
      <c r="Q66" s="1027" t="s">
        <v>370</v>
      </c>
      <c r="R66" s="1028"/>
      <c r="S66" s="1028"/>
      <c r="T66" s="1028"/>
      <c r="U66" s="1029"/>
      <c r="V66" s="1027" t="s">
        <v>371</v>
      </c>
      <c r="W66" s="1028"/>
      <c r="X66" s="1028"/>
      <c r="Y66" s="1028"/>
      <c r="Z66" s="1029"/>
      <c r="AA66" s="1027" t="s">
        <v>372</v>
      </c>
      <c r="AB66" s="1028"/>
      <c r="AC66" s="1028"/>
      <c r="AD66" s="1028"/>
      <c r="AE66" s="1029"/>
      <c r="AF66" s="1033" t="s">
        <v>373</v>
      </c>
      <c r="AG66" s="1034"/>
      <c r="AH66" s="1034"/>
      <c r="AI66" s="1034"/>
      <c r="AJ66" s="1035"/>
      <c r="AK66" s="1027" t="s">
        <v>374</v>
      </c>
      <c r="AL66" s="1022"/>
      <c r="AM66" s="1022"/>
      <c r="AN66" s="1022"/>
      <c r="AO66" s="1023"/>
      <c r="AP66" s="1027" t="s">
        <v>375</v>
      </c>
      <c r="AQ66" s="1028"/>
      <c r="AR66" s="1028"/>
      <c r="AS66" s="1028"/>
      <c r="AT66" s="1029"/>
      <c r="AU66" s="1027" t="s">
        <v>395</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550</v>
      </c>
      <c r="C68" s="1012"/>
      <c r="D68" s="1012"/>
      <c r="E68" s="1012"/>
      <c r="F68" s="1012"/>
      <c r="G68" s="1012"/>
      <c r="H68" s="1012"/>
      <c r="I68" s="1012"/>
      <c r="J68" s="1012"/>
      <c r="K68" s="1012"/>
      <c r="L68" s="1012"/>
      <c r="M68" s="1012"/>
      <c r="N68" s="1012"/>
      <c r="O68" s="1012"/>
      <c r="P68" s="1013"/>
      <c r="Q68" s="1014">
        <v>5623</v>
      </c>
      <c r="R68" s="1008"/>
      <c r="S68" s="1008"/>
      <c r="T68" s="1008"/>
      <c r="U68" s="1008"/>
      <c r="V68" s="1008">
        <v>5352</v>
      </c>
      <c r="W68" s="1008"/>
      <c r="X68" s="1008"/>
      <c r="Y68" s="1008"/>
      <c r="Z68" s="1008"/>
      <c r="AA68" s="1008">
        <v>271</v>
      </c>
      <c r="AB68" s="1008"/>
      <c r="AC68" s="1008"/>
      <c r="AD68" s="1008"/>
      <c r="AE68" s="1008"/>
      <c r="AF68" s="1008">
        <v>270</v>
      </c>
      <c r="AG68" s="1008"/>
      <c r="AH68" s="1008"/>
      <c r="AI68" s="1008"/>
      <c r="AJ68" s="1008"/>
      <c r="AK68" s="1008">
        <v>7</v>
      </c>
      <c r="AL68" s="1008"/>
      <c r="AM68" s="1008"/>
      <c r="AN68" s="1008"/>
      <c r="AO68" s="1008"/>
      <c r="AP68" s="1008">
        <v>2266</v>
      </c>
      <c r="AQ68" s="1008"/>
      <c r="AR68" s="1008"/>
      <c r="AS68" s="1008"/>
      <c r="AT68" s="1008"/>
      <c r="AU68" s="1008">
        <v>1807</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551</v>
      </c>
      <c r="C69" s="1001"/>
      <c r="D69" s="1001"/>
      <c r="E69" s="1001"/>
      <c r="F69" s="1001"/>
      <c r="G69" s="1001"/>
      <c r="H69" s="1001"/>
      <c r="I69" s="1001"/>
      <c r="J69" s="1001"/>
      <c r="K69" s="1001"/>
      <c r="L69" s="1001"/>
      <c r="M69" s="1001"/>
      <c r="N69" s="1001"/>
      <c r="O69" s="1001"/>
      <c r="P69" s="1002"/>
      <c r="Q69" s="1003">
        <v>2214</v>
      </c>
      <c r="R69" s="997"/>
      <c r="S69" s="997"/>
      <c r="T69" s="997"/>
      <c r="U69" s="997"/>
      <c r="V69" s="997">
        <v>1681</v>
      </c>
      <c r="W69" s="997"/>
      <c r="X69" s="997"/>
      <c r="Y69" s="997"/>
      <c r="Z69" s="997"/>
      <c r="AA69" s="997">
        <v>533</v>
      </c>
      <c r="AB69" s="997"/>
      <c r="AC69" s="997"/>
      <c r="AD69" s="997"/>
      <c r="AE69" s="997"/>
      <c r="AF69" s="997">
        <v>2241</v>
      </c>
      <c r="AG69" s="997"/>
      <c r="AH69" s="997"/>
      <c r="AI69" s="997"/>
      <c r="AJ69" s="997"/>
      <c r="AK69" s="997" t="s">
        <v>569</v>
      </c>
      <c r="AL69" s="997"/>
      <c r="AM69" s="997"/>
      <c r="AN69" s="997"/>
      <c r="AO69" s="997"/>
      <c r="AP69" s="997">
        <v>4021</v>
      </c>
      <c r="AQ69" s="997"/>
      <c r="AR69" s="997"/>
      <c r="AS69" s="997"/>
      <c r="AT69" s="997"/>
      <c r="AU69" s="997" t="s">
        <v>481</v>
      </c>
      <c r="AV69" s="997"/>
      <c r="AW69" s="997"/>
      <c r="AX69" s="997"/>
      <c r="AY69" s="997"/>
      <c r="AZ69" s="998" t="s">
        <v>558</v>
      </c>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552</v>
      </c>
      <c r="C70" s="1001"/>
      <c r="D70" s="1001"/>
      <c r="E70" s="1001"/>
      <c r="F70" s="1001"/>
      <c r="G70" s="1001"/>
      <c r="H70" s="1001"/>
      <c r="I70" s="1001"/>
      <c r="J70" s="1001"/>
      <c r="K70" s="1001"/>
      <c r="L70" s="1001"/>
      <c r="M70" s="1001"/>
      <c r="N70" s="1001"/>
      <c r="O70" s="1001"/>
      <c r="P70" s="1002"/>
      <c r="Q70" s="1003">
        <v>861</v>
      </c>
      <c r="R70" s="997"/>
      <c r="S70" s="997"/>
      <c r="T70" s="997"/>
      <c r="U70" s="997"/>
      <c r="V70" s="997">
        <v>792</v>
      </c>
      <c r="W70" s="997"/>
      <c r="X70" s="997"/>
      <c r="Y70" s="997"/>
      <c r="Z70" s="997"/>
      <c r="AA70" s="997">
        <v>69</v>
      </c>
      <c r="AB70" s="997"/>
      <c r="AC70" s="997"/>
      <c r="AD70" s="997"/>
      <c r="AE70" s="997"/>
      <c r="AF70" s="997">
        <v>69</v>
      </c>
      <c r="AG70" s="997"/>
      <c r="AH70" s="997"/>
      <c r="AI70" s="997"/>
      <c r="AJ70" s="997"/>
      <c r="AK70" s="997">
        <v>26</v>
      </c>
      <c r="AL70" s="997"/>
      <c r="AM70" s="997"/>
      <c r="AN70" s="997"/>
      <c r="AO70" s="997"/>
      <c r="AP70" s="997">
        <v>415</v>
      </c>
      <c r="AQ70" s="997"/>
      <c r="AR70" s="997"/>
      <c r="AS70" s="997"/>
      <c r="AT70" s="997"/>
      <c r="AU70" s="997">
        <v>73</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553</v>
      </c>
      <c r="C71" s="1001"/>
      <c r="D71" s="1001"/>
      <c r="E71" s="1001"/>
      <c r="F71" s="1001"/>
      <c r="G71" s="1001"/>
      <c r="H71" s="1001"/>
      <c r="I71" s="1001"/>
      <c r="J71" s="1001"/>
      <c r="K71" s="1001"/>
      <c r="L71" s="1001"/>
      <c r="M71" s="1001"/>
      <c r="N71" s="1001"/>
      <c r="O71" s="1001"/>
      <c r="P71" s="1002"/>
      <c r="Q71" s="1003">
        <v>461</v>
      </c>
      <c r="R71" s="997"/>
      <c r="S71" s="997"/>
      <c r="T71" s="997"/>
      <c r="U71" s="997"/>
      <c r="V71" s="997">
        <v>411</v>
      </c>
      <c r="W71" s="997"/>
      <c r="X71" s="997"/>
      <c r="Y71" s="997"/>
      <c r="Z71" s="997"/>
      <c r="AA71" s="997">
        <v>50</v>
      </c>
      <c r="AB71" s="997"/>
      <c r="AC71" s="997"/>
      <c r="AD71" s="997"/>
      <c r="AE71" s="997"/>
      <c r="AF71" s="997">
        <v>50</v>
      </c>
      <c r="AG71" s="997"/>
      <c r="AH71" s="997"/>
      <c r="AI71" s="997"/>
      <c r="AJ71" s="997"/>
      <c r="AK71" s="997" t="s">
        <v>481</v>
      </c>
      <c r="AL71" s="997"/>
      <c r="AM71" s="997"/>
      <c r="AN71" s="997"/>
      <c r="AO71" s="997"/>
      <c r="AP71" s="997">
        <v>94</v>
      </c>
      <c r="AQ71" s="997"/>
      <c r="AR71" s="997"/>
      <c r="AS71" s="997"/>
      <c r="AT71" s="997"/>
      <c r="AU71" s="997">
        <v>12</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554</v>
      </c>
      <c r="C72" s="1001"/>
      <c r="D72" s="1001"/>
      <c r="E72" s="1001"/>
      <c r="F72" s="1001"/>
      <c r="G72" s="1001"/>
      <c r="H72" s="1001"/>
      <c r="I72" s="1001"/>
      <c r="J72" s="1001"/>
      <c r="K72" s="1001"/>
      <c r="L72" s="1001"/>
      <c r="M72" s="1001"/>
      <c r="N72" s="1001"/>
      <c r="O72" s="1001"/>
      <c r="P72" s="1002"/>
      <c r="Q72" s="1003">
        <v>482</v>
      </c>
      <c r="R72" s="997"/>
      <c r="S72" s="997"/>
      <c r="T72" s="997"/>
      <c r="U72" s="997"/>
      <c r="V72" s="997">
        <v>451</v>
      </c>
      <c r="W72" s="997"/>
      <c r="X72" s="997"/>
      <c r="Y72" s="997"/>
      <c r="Z72" s="997"/>
      <c r="AA72" s="997">
        <v>31</v>
      </c>
      <c r="AB72" s="997"/>
      <c r="AC72" s="997"/>
      <c r="AD72" s="997"/>
      <c r="AE72" s="997"/>
      <c r="AF72" s="997">
        <v>31</v>
      </c>
      <c r="AG72" s="997"/>
      <c r="AH72" s="997"/>
      <c r="AI72" s="997"/>
      <c r="AJ72" s="997"/>
      <c r="AK72" s="997">
        <v>20</v>
      </c>
      <c r="AL72" s="997"/>
      <c r="AM72" s="997"/>
      <c r="AN72" s="997"/>
      <c r="AO72" s="997"/>
      <c r="AP72" s="997" t="s">
        <v>481</v>
      </c>
      <c r="AQ72" s="997"/>
      <c r="AR72" s="997"/>
      <c r="AS72" s="997"/>
      <c r="AT72" s="997"/>
      <c r="AU72" s="997" t="s">
        <v>481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555</v>
      </c>
      <c r="C73" s="1001"/>
      <c r="D73" s="1001"/>
      <c r="E73" s="1001"/>
      <c r="F73" s="1001"/>
      <c r="G73" s="1001"/>
      <c r="H73" s="1001"/>
      <c r="I73" s="1001"/>
      <c r="J73" s="1001"/>
      <c r="K73" s="1001"/>
      <c r="L73" s="1001"/>
      <c r="M73" s="1001"/>
      <c r="N73" s="1001"/>
      <c r="O73" s="1001"/>
      <c r="P73" s="1002"/>
      <c r="Q73" s="1003">
        <v>160773</v>
      </c>
      <c r="R73" s="997"/>
      <c r="S73" s="997"/>
      <c r="T73" s="997"/>
      <c r="U73" s="997"/>
      <c r="V73" s="997">
        <v>157982</v>
      </c>
      <c r="W73" s="997"/>
      <c r="X73" s="997"/>
      <c r="Y73" s="997"/>
      <c r="Z73" s="997"/>
      <c r="AA73" s="997">
        <v>2791</v>
      </c>
      <c r="AB73" s="997"/>
      <c r="AC73" s="997"/>
      <c r="AD73" s="997"/>
      <c r="AE73" s="997"/>
      <c r="AF73" s="997">
        <v>2789</v>
      </c>
      <c r="AG73" s="997"/>
      <c r="AH73" s="997"/>
      <c r="AI73" s="997"/>
      <c r="AJ73" s="997"/>
      <c r="AK73" s="997">
        <v>2417</v>
      </c>
      <c r="AL73" s="997"/>
      <c r="AM73" s="997"/>
      <c r="AN73" s="997"/>
      <c r="AO73" s="997"/>
      <c r="AP73" s="997" t="s">
        <v>481</v>
      </c>
      <c r="AQ73" s="997"/>
      <c r="AR73" s="997"/>
      <c r="AS73" s="997"/>
      <c r="AT73" s="997"/>
      <c r="AU73" s="997" t="s">
        <v>481</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556</v>
      </c>
      <c r="C74" s="1001"/>
      <c r="D74" s="1001"/>
      <c r="E74" s="1001"/>
      <c r="F74" s="1001"/>
      <c r="G74" s="1001"/>
      <c r="H74" s="1001"/>
      <c r="I74" s="1001"/>
      <c r="J74" s="1001"/>
      <c r="K74" s="1001"/>
      <c r="L74" s="1001"/>
      <c r="M74" s="1001"/>
      <c r="N74" s="1001"/>
      <c r="O74" s="1001"/>
      <c r="P74" s="1002"/>
      <c r="Q74" s="1003">
        <v>7</v>
      </c>
      <c r="R74" s="997"/>
      <c r="S74" s="997"/>
      <c r="T74" s="997"/>
      <c r="U74" s="997"/>
      <c r="V74" s="997">
        <v>7</v>
      </c>
      <c r="W74" s="997"/>
      <c r="X74" s="997"/>
      <c r="Y74" s="997"/>
      <c r="Z74" s="997"/>
      <c r="AA74" s="997">
        <v>0</v>
      </c>
      <c r="AB74" s="997"/>
      <c r="AC74" s="997"/>
      <c r="AD74" s="997"/>
      <c r="AE74" s="997"/>
      <c r="AF74" s="997">
        <v>0</v>
      </c>
      <c r="AG74" s="997"/>
      <c r="AH74" s="997"/>
      <c r="AI74" s="997"/>
      <c r="AJ74" s="997"/>
      <c r="AK74" s="997" t="s">
        <v>481</v>
      </c>
      <c r="AL74" s="997"/>
      <c r="AM74" s="997"/>
      <c r="AN74" s="997"/>
      <c r="AO74" s="997"/>
      <c r="AP74" s="997" t="s">
        <v>481</v>
      </c>
      <c r="AQ74" s="997"/>
      <c r="AR74" s="997"/>
      <c r="AS74" s="997"/>
      <c r="AT74" s="997"/>
      <c r="AU74" s="997" t="s">
        <v>481</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557</v>
      </c>
      <c r="C75" s="1001"/>
      <c r="D75" s="1001"/>
      <c r="E75" s="1001"/>
      <c r="F75" s="1001"/>
      <c r="G75" s="1001"/>
      <c r="H75" s="1001"/>
      <c r="I75" s="1001"/>
      <c r="J75" s="1001"/>
      <c r="K75" s="1001"/>
      <c r="L75" s="1001"/>
      <c r="M75" s="1001"/>
      <c r="N75" s="1001"/>
      <c r="O75" s="1001"/>
      <c r="P75" s="1002"/>
      <c r="Q75" s="1004">
        <v>184</v>
      </c>
      <c r="R75" s="1005"/>
      <c r="S75" s="1005"/>
      <c r="T75" s="1005"/>
      <c r="U75" s="1006"/>
      <c r="V75" s="1007">
        <v>176</v>
      </c>
      <c r="W75" s="1005"/>
      <c r="X75" s="1005"/>
      <c r="Y75" s="1005"/>
      <c r="Z75" s="1006"/>
      <c r="AA75" s="1007">
        <v>8</v>
      </c>
      <c r="AB75" s="1005"/>
      <c r="AC75" s="1005"/>
      <c r="AD75" s="1005"/>
      <c r="AE75" s="1006"/>
      <c r="AF75" s="1007">
        <v>8</v>
      </c>
      <c r="AG75" s="1005"/>
      <c r="AH75" s="1005"/>
      <c r="AI75" s="1005"/>
      <c r="AJ75" s="1006"/>
      <c r="AK75" s="1007">
        <v>3</v>
      </c>
      <c r="AL75" s="1005"/>
      <c r="AM75" s="1005"/>
      <c r="AN75" s="1005"/>
      <c r="AO75" s="1006"/>
      <c r="AP75" s="1007" t="s">
        <v>481</v>
      </c>
      <c r="AQ75" s="1005"/>
      <c r="AR75" s="1005"/>
      <c r="AS75" s="1005"/>
      <c r="AT75" s="1006"/>
      <c r="AU75" s="1007" t="s">
        <v>481</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366</v>
      </c>
      <c r="B88" s="970" t="s">
        <v>396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5458</v>
      </c>
      <c r="AG88" s="985"/>
      <c r="AH88" s="985"/>
      <c r="AI88" s="985"/>
      <c r="AJ88" s="985"/>
      <c r="AK88" s="989"/>
      <c r="AL88" s="989"/>
      <c r="AM88" s="989"/>
      <c r="AN88" s="989"/>
      <c r="AO88" s="989"/>
      <c r="AP88" s="985">
        <v>6796</v>
      </c>
      <c r="AQ88" s="985"/>
      <c r="AR88" s="985"/>
      <c r="AS88" s="985"/>
      <c r="AT88" s="985"/>
      <c r="AU88" s="985">
        <v>1892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70" t="s">
        <v>397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8574</v>
      </c>
      <c r="CS102" s="977"/>
      <c r="CT102" s="977"/>
      <c r="CU102" s="977"/>
      <c r="CV102" s="978"/>
      <c r="CW102" s="976">
        <v>535</v>
      </c>
      <c r="CX102" s="977"/>
      <c r="CY102" s="977"/>
      <c r="CZ102" s="977"/>
      <c r="DA102" s="978"/>
      <c r="DB102" s="976">
        <v>2454</v>
      </c>
      <c r="DC102" s="977"/>
      <c r="DD102" s="977"/>
      <c r="DE102" s="977"/>
      <c r="DF102" s="978"/>
      <c r="DG102" s="976">
        <v>3543</v>
      </c>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405</v>
      </c>
      <c r="AB109" s="918"/>
      <c r="AC109" s="918"/>
      <c r="AD109" s="918"/>
      <c r="AE109" s="919"/>
      <c r="AF109" s="920" t="s">
        <v>285</v>
      </c>
      <c r="AG109" s="918"/>
      <c r="AH109" s="918"/>
      <c r="AI109" s="918"/>
      <c r="AJ109" s="919"/>
      <c r="AK109" s="920" t="s">
        <v>284</v>
      </c>
      <c r="AL109" s="918"/>
      <c r="AM109" s="918"/>
      <c r="AN109" s="918"/>
      <c r="AO109" s="919"/>
      <c r="AP109" s="920" t="s">
        <v>406</v>
      </c>
      <c r="AQ109" s="918"/>
      <c r="AR109" s="918"/>
      <c r="AS109" s="918"/>
      <c r="AT109" s="949"/>
      <c r="AU109" s="917" t="s">
        <v>404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405</v>
      </c>
      <c r="BR109" s="918"/>
      <c r="BS109" s="918"/>
      <c r="BT109" s="918"/>
      <c r="BU109" s="919"/>
      <c r="BV109" s="920" t="s">
        <v>285</v>
      </c>
      <c r="BW109" s="918"/>
      <c r="BX109" s="918"/>
      <c r="BY109" s="918"/>
      <c r="BZ109" s="919"/>
      <c r="CA109" s="920" t="s">
        <v>284</v>
      </c>
      <c r="CB109" s="918"/>
      <c r="CC109" s="918"/>
      <c r="CD109" s="918"/>
      <c r="CE109" s="919"/>
      <c r="CF109" s="958" t="s">
        <v>406</v>
      </c>
      <c r="CG109" s="958"/>
      <c r="CH109" s="958"/>
      <c r="CI109" s="958"/>
      <c r="CJ109" s="958"/>
      <c r="CK109" s="920" t="s">
        <v>407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405</v>
      </c>
      <c r="DH109" s="918"/>
      <c r="DI109" s="918"/>
      <c r="DJ109" s="918"/>
      <c r="DK109" s="919"/>
      <c r="DL109" s="920" t="s">
        <v>285</v>
      </c>
      <c r="DM109" s="918"/>
      <c r="DN109" s="918"/>
      <c r="DO109" s="918"/>
      <c r="DP109" s="919"/>
      <c r="DQ109" s="920" t="s">
        <v>284</v>
      </c>
      <c r="DR109" s="918"/>
      <c r="DS109" s="918"/>
      <c r="DT109" s="918"/>
      <c r="DU109" s="919"/>
      <c r="DV109" s="920" t="s">
        <v>406</v>
      </c>
      <c r="DW109" s="918"/>
      <c r="DX109" s="918"/>
      <c r="DY109" s="918"/>
      <c r="DZ109" s="949"/>
    </row>
    <row r="110" spans="1:131" s="197" customFormat="1" ht="26.25" customHeight="1" x14ac:dyDescent="0.15">
      <c r="A110" s="787" t="s">
        <v>408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20796414</v>
      </c>
      <c r="AB110" s="903"/>
      <c r="AC110" s="903"/>
      <c r="AD110" s="903"/>
      <c r="AE110" s="904"/>
      <c r="AF110" s="905">
        <v>16997201</v>
      </c>
      <c r="AG110" s="903"/>
      <c r="AH110" s="903"/>
      <c r="AI110" s="903"/>
      <c r="AJ110" s="904"/>
      <c r="AK110" s="905">
        <v>16876410</v>
      </c>
      <c r="AL110" s="903"/>
      <c r="AM110" s="903"/>
      <c r="AN110" s="903"/>
      <c r="AO110" s="904"/>
      <c r="AP110" s="906">
        <v>29.2</v>
      </c>
      <c r="AQ110" s="907"/>
      <c r="AR110" s="907"/>
      <c r="AS110" s="907"/>
      <c r="AT110" s="908"/>
      <c r="AU110" s="950" t="s">
        <v>60</v>
      </c>
      <c r="AV110" s="951"/>
      <c r="AW110" s="951"/>
      <c r="AX110" s="951"/>
      <c r="AY110" s="952"/>
      <c r="AZ110" s="846" t="s">
        <v>409</v>
      </c>
      <c r="BA110" s="788"/>
      <c r="BB110" s="788"/>
      <c r="BC110" s="788"/>
      <c r="BD110" s="788"/>
      <c r="BE110" s="788"/>
      <c r="BF110" s="788"/>
      <c r="BG110" s="788"/>
      <c r="BH110" s="788"/>
      <c r="BI110" s="788"/>
      <c r="BJ110" s="788"/>
      <c r="BK110" s="788"/>
      <c r="BL110" s="788"/>
      <c r="BM110" s="788"/>
      <c r="BN110" s="788"/>
      <c r="BO110" s="788"/>
      <c r="BP110" s="789"/>
      <c r="BQ110" s="829">
        <v>167042465</v>
      </c>
      <c r="BR110" s="830"/>
      <c r="BS110" s="830"/>
      <c r="BT110" s="830"/>
      <c r="BU110" s="830"/>
      <c r="BV110" s="830">
        <v>164825717</v>
      </c>
      <c r="BW110" s="830"/>
      <c r="BX110" s="830"/>
      <c r="BY110" s="830"/>
      <c r="BZ110" s="830"/>
      <c r="CA110" s="830">
        <v>158848913</v>
      </c>
      <c r="CB110" s="830"/>
      <c r="CC110" s="830"/>
      <c r="CD110" s="830"/>
      <c r="CE110" s="830"/>
      <c r="CF110" s="891">
        <v>274.89999999999998</v>
      </c>
      <c r="CG110" s="892"/>
      <c r="CH110" s="892"/>
      <c r="CI110" s="892"/>
      <c r="CJ110" s="892"/>
      <c r="CK110" s="946" t="s">
        <v>410</v>
      </c>
      <c r="CL110" s="894"/>
      <c r="CM110" s="899" t="s">
        <v>411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v>3511234</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x14ac:dyDescent="0.15">
      <c r="A111" s="808" t="s">
        <v>412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413</v>
      </c>
      <c r="BA111" s="798"/>
      <c r="BB111" s="798"/>
      <c r="BC111" s="798"/>
      <c r="BD111" s="798"/>
      <c r="BE111" s="798"/>
      <c r="BF111" s="798"/>
      <c r="BG111" s="798"/>
      <c r="BH111" s="798"/>
      <c r="BI111" s="798"/>
      <c r="BJ111" s="798"/>
      <c r="BK111" s="798"/>
      <c r="BL111" s="798"/>
      <c r="BM111" s="798"/>
      <c r="BN111" s="798"/>
      <c r="BO111" s="798"/>
      <c r="BP111" s="799"/>
      <c r="BQ111" s="800">
        <v>7145453</v>
      </c>
      <c r="BR111" s="801"/>
      <c r="BS111" s="801"/>
      <c r="BT111" s="801"/>
      <c r="BU111" s="801"/>
      <c r="BV111" s="801">
        <v>3731409</v>
      </c>
      <c r="BW111" s="801"/>
      <c r="BX111" s="801"/>
      <c r="BY111" s="801"/>
      <c r="BZ111" s="801"/>
      <c r="CA111" s="801">
        <v>3681045</v>
      </c>
      <c r="CB111" s="801"/>
      <c r="CC111" s="801"/>
      <c r="CD111" s="801"/>
      <c r="CE111" s="801"/>
      <c r="CF111" s="878">
        <v>6.4</v>
      </c>
      <c r="CG111" s="879"/>
      <c r="CH111" s="879"/>
      <c r="CI111" s="879"/>
      <c r="CJ111" s="879"/>
      <c r="CK111" s="947"/>
      <c r="CL111" s="896"/>
      <c r="CM111" s="833" t="s">
        <v>414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x14ac:dyDescent="0.15">
      <c r="A112" s="932" t="s">
        <v>415</v>
      </c>
      <c r="B112" s="933"/>
      <c r="C112" s="798" t="s">
        <v>416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29902753</v>
      </c>
      <c r="BR112" s="801"/>
      <c r="BS112" s="801"/>
      <c r="BT112" s="801"/>
      <c r="BU112" s="801"/>
      <c r="BV112" s="801">
        <v>30576741</v>
      </c>
      <c r="BW112" s="801"/>
      <c r="BX112" s="801"/>
      <c r="BY112" s="801"/>
      <c r="BZ112" s="801"/>
      <c r="CA112" s="801">
        <v>32109382</v>
      </c>
      <c r="CB112" s="801"/>
      <c r="CC112" s="801"/>
      <c r="CD112" s="801"/>
      <c r="CE112" s="801"/>
      <c r="CF112" s="878">
        <v>55.6</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x14ac:dyDescent="0.15">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2643026</v>
      </c>
      <c r="AB113" s="939"/>
      <c r="AC113" s="939"/>
      <c r="AD113" s="939"/>
      <c r="AE113" s="940"/>
      <c r="AF113" s="941">
        <v>2785136</v>
      </c>
      <c r="AG113" s="939"/>
      <c r="AH113" s="939"/>
      <c r="AI113" s="939"/>
      <c r="AJ113" s="940"/>
      <c r="AK113" s="941">
        <v>3001522</v>
      </c>
      <c r="AL113" s="939"/>
      <c r="AM113" s="939"/>
      <c r="AN113" s="939"/>
      <c r="AO113" s="940"/>
      <c r="AP113" s="942">
        <v>5.2</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v>1218974</v>
      </c>
      <c r="BR113" s="801"/>
      <c r="BS113" s="801"/>
      <c r="BT113" s="801"/>
      <c r="BU113" s="801"/>
      <c r="BV113" s="801">
        <v>1897103</v>
      </c>
      <c r="BW113" s="801"/>
      <c r="BX113" s="801"/>
      <c r="BY113" s="801"/>
      <c r="BZ113" s="801"/>
      <c r="CA113" s="801">
        <v>1891496</v>
      </c>
      <c r="CB113" s="801"/>
      <c r="CC113" s="801"/>
      <c r="CD113" s="801"/>
      <c r="CE113" s="801"/>
      <c r="CF113" s="878">
        <v>3.3</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x14ac:dyDescent="0.15">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447636</v>
      </c>
      <c r="AB114" s="814"/>
      <c r="AC114" s="814"/>
      <c r="AD114" s="814"/>
      <c r="AE114" s="815"/>
      <c r="AF114" s="816">
        <v>262482</v>
      </c>
      <c r="AG114" s="814"/>
      <c r="AH114" s="814"/>
      <c r="AI114" s="814"/>
      <c r="AJ114" s="815"/>
      <c r="AK114" s="816">
        <v>148520</v>
      </c>
      <c r="AL114" s="814"/>
      <c r="AM114" s="814"/>
      <c r="AN114" s="814"/>
      <c r="AO114" s="815"/>
      <c r="AP114" s="784">
        <v>0.3</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15917667</v>
      </c>
      <c r="BR114" s="801"/>
      <c r="BS114" s="801"/>
      <c r="BT114" s="801"/>
      <c r="BU114" s="801"/>
      <c r="BV114" s="801">
        <v>14678100</v>
      </c>
      <c r="BW114" s="801"/>
      <c r="BX114" s="801"/>
      <c r="BY114" s="801"/>
      <c r="BZ114" s="801"/>
      <c r="CA114" s="801">
        <v>14426740</v>
      </c>
      <c r="CB114" s="801"/>
      <c r="CC114" s="801"/>
      <c r="CD114" s="801"/>
      <c r="CE114" s="801"/>
      <c r="CF114" s="878">
        <v>25</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x14ac:dyDescent="0.15">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37535</v>
      </c>
      <c r="AB115" s="939"/>
      <c r="AC115" s="939"/>
      <c r="AD115" s="939"/>
      <c r="AE115" s="940"/>
      <c r="AF115" s="941">
        <v>39002</v>
      </c>
      <c r="AG115" s="939"/>
      <c r="AH115" s="939"/>
      <c r="AI115" s="939"/>
      <c r="AJ115" s="940"/>
      <c r="AK115" s="941">
        <v>45170</v>
      </c>
      <c r="AL115" s="939"/>
      <c r="AM115" s="939"/>
      <c r="AN115" s="939"/>
      <c r="AO115" s="940"/>
      <c r="AP115" s="942">
        <v>0.1</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3610459</v>
      </c>
      <c r="DH115" s="814"/>
      <c r="DI115" s="814"/>
      <c r="DJ115" s="814"/>
      <c r="DK115" s="815"/>
      <c r="DL115" s="816">
        <v>3612609</v>
      </c>
      <c r="DM115" s="814"/>
      <c r="DN115" s="814"/>
      <c r="DO115" s="814"/>
      <c r="DP115" s="815"/>
      <c r="DQ115" s="816">
        <v>3681045</v>
      </c>
      <c r="DR115" s="814"/>
      <c r="DS115" s="814"/>
      <c r="DT115" s="814"/>
      <c r="DU115" s="815"/>
      <c r="DV115" s="784">
        <v>6.4</v>
      </c>
      <c r="DW115" s="785"/>
      <c r="DX115" s="785"/>
      <c r="DY115" s="785"/>
      <c r="DZ115" s="786"/>
    </row>
    <row r="116" spans="1:130" s="197" customFormat="1" ht="26.25" customHeight="1" x14ac:dyDescent="0.15">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93</v>
      </c>
      <c r="AB116" s="814"/>
      <c r="AC116" s="814"/>
      <c r="AD116" s="814"/>
      <c r="AE116" s="815"/>
      <c r="AF116" s="816">
        <v>379</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23760</v>
      </c>
      <c r="DH116" s="814"/>
      <c r="DI116" s="814"/>
      <c r="DJ116" s="814"/>
      <c r="DK116" s="815"/>
      <c r="DL116" s="816">
        <v>118800</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x14ac:dyDescent="0.15">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23924704</v>
      </c>
      <c r="AB117" s="925"/>
      <c r="AC117" s="925"/>
      <c r="AD117" s="925"/>
      <c r="AE117" s="926"/>
      <c r="AF117" s="928">
        <v>20084200</v>
      </c>
      <c r="AG117" s="925"/>
      <c r="AH117" s="925"/>
      <c r="AI117" s="925"/>
      <c r="AJ117" s="926"/>
      <c r="AK117" s="928">
        <v>20071622</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405</v>
      </c>
      <c r="AB118" s="918"/>
      <c r="AC118" s="918"/>
      <c r="AD118" s="918"/>
      <c r="AE118" s="919"/>
      <c r="AF118" s="920" t="s">
        <v>285</v>
      </c>
      <c r="AG118" s="918"/>
      <c r="AH118" s="918"/>
      <c r="AI118" s="918"/>
      <c r="AJ118" s="919"/>
      <c r="AK118" s="920" t="s">
        <v>284</v>
      </c>
      <c r="AL118" s="918"/>
      <c r="AM118" s="918"/>
      <c r="AN118" s="918"/>
      <c r="AO118" s="919"/>
      <c r="AP118" s="921" t="s">
        <v>406</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434</v>
      </c>
      <c r="BP118" s="868"/>
      <c r="BQ118" s="887">
        <v>221227312</v>
      </c>
      <c r="BR118" s="888"/>
      <c r="BS118" s="888"/>
      <c r="BT118" s="888"/>
      <c r="BU118" s="888"/>
      <c r="BV118" s="888">
        <v>215709070</v>
      </c>
      <c r="BW118" s="888"/>
      <c r="BX118" s="888"/>
      <c r="BY118" s="888"/>
      <c r="BZ118" s="888"/>
      <c r="CA118" s="888">
        <v>210957576</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410</v>
      </c>
      <c r="B119" s="894"/>
      <c r="C119" s="899" t="s">
        <v>411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12689575</v>
      </c>
      <c r="BR119" s="830"/>
      <c r="BS119" s="830"/>
      <c r="BT119" s="830"/>
      <c r="BU119" s="830"/>
      <c r="BV119" s="830">
        <v>8804669</v>
      </c>
      <c r="BW119" s="830"/>
      <c r="BX119" s="830"/>
      <c r="BY119" s="830"/>
      <c r="BZ119" s="830"/>
      <c r="CA119" s="830">
        <v>10865750</v>
      </c>
      <c r="CB119" s="830"/>
      <c r="CC119" s="830"/>
      <c r="CD119" s="830"/>
      <c r="CE119" s="830"/>
      <c r="CF119" s="891">
        <v>18.8</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414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v>4527759</v>
      </c>
      <c r="BR120" s="801"/>
      <c r="BS120" s="801"/>
      <c r="BT120" s="801"/>
      <c r="BU120" s="801"/>
      <c r="BV120" s="801">
        <v>3235609</v>
      </c>
      <c r="BW120" s="801"/>
      <c r="BX120" s="801"/>
      <c r="BY120" s="801"/>
      <c r="BZ120" s="801"/>
      <c r="CA120" s="801">
        <v>3661749</v>
      </c>
      <c r="CB120" s="801"/>
      <c r="CC120" s="801"/>
      <c r="CD120" s="801"/>
      <c r="CE120" s="801"/>
      <c r="CF120" s="878">
        <v>6.3</v>
      </c>
      <c r="CG120" s="879"/>
      <c r="CH120" s="879"/>
      <c r="CI120" s="879"/>
      <c r="CJ120" s="879"/>
      <c r="CK120" s="880" t="s">
        <v>440</v>
      </c>
      <c r="CL120" s="840"/>
      <c r="CM120" s="840"/>
      <c r="CN120" s="840"/>
      <c r="CO120" s="841"/>
      <c r="CP120" s="884" t="s">
        <v>388</v>
      </c>
      <c r="CQ120" s="885"/>
      <c r="CR120" s="885"/>
      <c r="CS120" s="885"/>
      <c r="CT120" s="885"/>
      <c r="CU120" s="885"/>
      <c r="CV120" s="885"/>
      <c r="CW120" s="885"/>
      <c r="CX120" s="885"/>
      <c r="CY120" s="885"/>
      <c r="CZ120" s="885"/>
      <c r="DA120" s="885"/>
      <c r="DB120" s="885"/>
      <c r="DC120" s="885"/>
      <c r="DD120" s="885"/>
      <c r="DE120" s="885"/>
      <c r="DF120" s="886"/>
      <c r="DG120" s="829">
        <v>21770689</v>
      </c>
      <c r="DH120" s="830"/>
      <c r="DI120" s="830"/>
      <c r="DJ120" s="830"/>
      <c r="DK120" s="830"/>
      <c r="DL120" s="830">
        <v>23308941</v>
      </c>
      <c r="DM120" s="830"/>
      <c r="DN120" s="830"/>
      <c r="DO120" s="830"/>
      <c r="DP120" s="830"/>
      <c r="DQ120" s="830">
        <v>24600770</v>
      </c>
      <c r="DR120" s="830"/>
      <c r="DS120" s="830"/>
      <c r="DT120" s="830"/>
      <c r="DU120" s="830"/>
      <c r="DV120" s="831">
        <v>42.6</v>
      </c>
      <c r="DW120" s="831"/>
      <c r="DX120" s="831"/>
      <c r="DY120" s="831"/>
      <c r="DZ120" s="832"/>
    </row>
    <row r="121" spans="1:130" s="197" customFormat="1" ht="26.25" customHeight="1" x14ac:dyDescent="0.15">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129621502</v>
      </c>
      <c r="BR121" s="888"/>
      <c r="BS121" s="888"/>
      <c r="BT121" s="888"/>
      <c r="BU121" s="888"/>
      <c r="BV121" s="888">
        <v>130337184</v>
      </c>
      <c r="BW121" s="888"/>
      <c r="BX121" s="888"/>
      <c r="BY121" s="888"/>
      <c r="BZ121" s="888"/>
      <c r="CA121" s="888">
        <v>127463835</v>
      </c>
      <c r="CB121" s="888"/>
      <c r="CC121" s="888"/>
      <c r="CD121" s="888"/>
      <c r="CE121" s="888"/>
      <c r="CF121" s="889">
        <v>220.6</v>
      </c>
      <c r="CG121" s="890"/>
      <c r="CH121" s="890"/>
      <c r="CI121" s="890"/>
      <c r="CJ121" s="890"/>
      <c r="CK121" s="881"/>
      <c r="CL121" s="842"/>
      <c r="CM121" s="842"/>
      <c r="CN121" s="842"/>
      <c r="CO121" s="843"/>
      <c r="CP121" s="858" t="s">
        <v>389</v>
      </c>
      <c r="CQ121" s="859"/>
      <c r="CR121" s="859"/>
      <c r="CS121" s="859"/>
      <c r="CT121" s="859"/>
      <c r="CU121" s="859"/>
      <c r="CV121" s="859"/>
      <c r="CW121" s="859"/>
      <c r="CX121" s="859"/>
      <c r="CY121" s="859"/>
      <c r="CZ121" s="859"/>
      <c r="DA121" s="859"/>
      <c r="DB121" s="859"/>
      <c r="DC121" s="859"/>
      <c r="DD121" s="859"/>
      <c r="DE121" s="859"/>
      <c r="DF121" s="860"/>
      <c r="DG121" s="800">
        <v>2760921</v>
      </c>
      <c r="DH121" s="801"/>
      <c r="DI121" s="801"/>
      <c r="DJ121" s="801"/>
      <c r="DK121" s="801"/>
      <c r="DL121" s="801">
        <v>2838420</v>
      </c>
      <c r="DM121" s="801"/>
      <c r="DN121" s="801"/>
      <c r="DO121" s="801"/>
      <c r="DP121" s="801"/>
      <c r="DQ121" s="801">
        <v>2891648</v>
      </c>
      <c r="DR121" s="801"/>
      <c r="DS121" s="801"/>
      <c r="DT121" s="801"/>
      <c r="DU121" s="801"/>
      <c r="DV121" s="853">
        <v>5</v>
      </c>
      <c r="DW121" s="853"/>
      <c r="DX121" s="853"/>
      <c r="DY121" s="853"/>
      <c r="DZ121" s="854"/>
    </row>
    <row r="122" spans="1:130" s="197" customFormat="1" ht="26.25" customHeight="1" x14ac:dyDescent="0.15">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443</v>
      </c>
      <c r="BP122" s="868"/>
      <c r="BQ122" s="869">
        <v>146838836</v>
      </c>
      <c r="BR122" s="870"/>
      <c r="BS122" s="870"/>
      <c r="BT122" s="870"/>
      <c r="BU122" s="870"/>
      <c r="BV122" s="870">
        <v>142377462</v>
      </c>
      <c r="BW122" s="870"/>
      <c r="BX122" s="870"/>
      <c r="BY122" s="870"/>
      <c r="BZ122" s="870"/>
      <c r="CA122" s="870">
        <v>141991334</v>
      </c>
      <c r="CB122" s="870"/>
      <c r="CC122" s="870"/>
      <c r="CD122" s="870"/>
      <c r="CE122" s="870"/>
      <c r="CF122" s="773"/>
      <c r="CG122" s="774"/>
      <c r="CH122" s="774"/>
      <c r="CI122" s="774"/>
      <c r="CJ122" s="871"/>
      <c r="CK122" s="881"/>
      <c r="CL122" s="842"/>
      <c r="CM122" s="842"/>
      <c r="CN122" s="842"/>
      <c r="CO122" s="843"/>
      <c r="CP122" s="858" t="s">
        <v>386</v>
      </c>
      <c r="CQ122" s="859"/>
      <c r="CR122" s="859"/>
      <c r="CS122" s="859"/>
      <c r="CT122" s="859"/>
      <c r="CU122" s="859"/>
      <c r="CV122" s="859"/>
      <c r="CW122" s="859"/>
      <c r="CX122" s="859"/>
      <c r="CY122" s="859"/>
      <c r="CZ122" s="859"/>
      <c r="DA122" s="859"/>
      <c r="DB122" s="859"/>
      <c r="DC122" s="859"/>
      <c r="DD122" s="859"/>
      <c r="DE122" s="859"/>
      <c r="DF122" s="860"/>
      <c r="DG122" s="800">
        <v>2219991</v>
      </c>
      <c r="DH122" s="801"/>
      <c r="DI122" s="801"/>
      <c r="DJ122" s="801"/>
      <c r="DK122" s="801"/>
      <c r="DL122" s="801">
        <v>2081116</v>
      </c>
      <c r="DM122" s="801"/>
      <c r="DN122" s="801"/>
      <c r="DO122" s="801"/>
      <c r="DP122" s="801"/>
      <c r="DQ122" s="801">
        <v>1965791</v>
      </c>
      <c r="DR122" s="801"/>
      <c r="DS122" s="801"/>
      <c r="DT122" s="801"/>
      <c r="DU122" s="801"/>
      <c r="DV122" s="853">
        <v>3.4</v>
      </c>
      <c r="DW122" s="853"/>
      <c r="DX122" s="853"/>
      <c r="DY122" s="853"/>
      <c r="DZ122" s="854"/>
    </row>
    <row r="123" spans="1:130" s="197" customFormat="1" ht="26.25" customHeight="1" thickBot="1" x14ac:dyDescent="0.2">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11880</v>
      </c>
      <c r="AB123" s="814"/>
      <c r="AC123" s="814"/>
      <c r="AD123" s="814"/>
      <c r="AE123" s="815"/>
      <c r="AF123" s="816">
        <v>11880</v>
      </c>
      <c r="AG123" s="814"/>
      <c r="AH123" s="814"/>
      <c r="AI123" s="814"/>
      <c r="AJ123" s="815"/>
      <c r="AK123" s="816">
        <v>11880</v>
      </c>
      <c r="AL123" s="814"/>
      <c r="AM123" s="814"/>
      <c r="AN123" s="814"/>
      <c r="AO123" s="815"/>
      <c r="AP123" s="784">
        <v>0</v>
      </c>
      <c r="AQ123" s="785"/>
      <c r="AR123" s="785"/>
      <c r="AS123" s="785"/>
      <c r="AT123" s="786"/>
      <c r="AU123" s="864" t="s">
        <v>444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127.6</v>
      </c>
      <c r="BR123" s="862"/>
      <c r="BS123" s="862"/>
      <c r="BT123" s="862"/>
      <c r="BU123" s="862"/>
      <c r="BV123" s="862">
        <v>126.2</v>
      </c>
      <c r="BW123" s="862"/>
      <c r="BX123" s="862"/>
      <c r="BY123" s="862"/>
      <c r="BZ123" s="862"/>
      <c r="CA123" s="862">
        <v>119.3</v>
      </c>
      <c r="CB123" s="862"/>
      <c r="CC123" s="862"/>
      <c r="CD123" s="862"/>
      <c r="CE123" s="862"/>
      <c r="CF123" s="760"/>
      <c r="CG123" s="761"/>
      <c r="CH123" s="761"/>
      <c r="CI123" s="761"/>
      <c r="CJ123" s="863"/>
      <c r="CK123" s="881"/>
      <c r="CL123" s="842"/>
      <c r="CM123" s="842"/>
      <c r="CN123" s="842"/>
      <c r="CO123" s="843"/>
      <c r="CP123" s="858" t="s">
        <v>139</v>
      </c>
      <c r="CQ123" s="859"/>
      <c r="CR123" s="859"/>
      <c r="CS123" s="859"/>
      <c r="CT123" s="859"/>
      <c r="CU123" s="859"/>
      <c r="CV123" s="859"/>
      <c r="CW123" s="859"/>
      <c r="CX123" s="859"/>
      <c r="CY123" s="859"/>
      <c r="CZ123" s="859"/>
      <c r="DA123" s="859"/>
      <c r="DB123" s="859"/>
      <c r="DC123" s="859"/>
      <c r="DD123" s="859"/>
      <c r="DE123" s="859"/>
      <c r="DF123" s="860"/>
      <c r="DG123" s="813">
        <v>1577210</v>
      </c>
      <c r="DH123" s="814"/>
      <c r="DI123" s="814"/>
      <c r="DJ123" s="814"/>
      <c r="DK123" s="815"/>
      <c r="DL123" s="816">
        <v>1169457</v>
      </c>
      <c r="DM123" s="814"/>
      <c r="DN123" s="814"/>
      <c r="DO123" s="814"/>
      <c r="DP123" s="815"/>
      <c r="DQ123" s="816">
        <v>1435766</v>
      </c>
      <c r="DR123" s="814"/>
      <c r="DS123" s="814"/>
      <c r="DT123" s="814"/>
      <c r="DU123" s="815"/>
      <c r="DV123" s="784">
        <v>2.5</v>
      </c>
      <c r="DW123" s="785"/>
      <c r="DX123" s="785"/>
      <c r="DY123" s="785"/>
      <c r="DZ123" s="786"/>
    </row>
    <row r="124" spans="1:130" s="197" customFormat="1" ht="26.25" customHeight="1" x14ac:dyDescent="0.15">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108</v>
      </c>
      <c r="AB124" s="814"/>
      <c r="AC124" s="814"/>
      <c r="AD124" s="814"/>
      <c r="AE124" s="815"/>
      <c r="AF124" s="816" t="s">
        <v>108</v>
      </c>
      <c r="AG124" s="814"/>
      <c r="AH124" s="814"/>
      <c r="AI124" s="814"/>
      <c r="AJ124" s="815"/>
      <c r="AK124" s="816" t="s">
        <v>108</v>
      </c>
      <c r="AL124" s="814"/>
      <c r="AM124" s="814"/>
      <c r="AN124" s="814"/>
      <c r="AO124" s="815"/>
      <c r="AP124" s="784" t="s">
        <v>108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445</v>
      </c>
      <c r="CQ124" s="859"/>
      <c r="CR124" s="859"/>
      <c r="CS124" s="859"/>
      <c r="CT124" s="859"/>
      <c r="CU124" s="859"/>
      <c r="CV124" s="859"/>
      <c r="CW124" s="859"/>
      <c r="CX124" s="859"/>
      <c r="CY124" s="859"/>
      <c r="CZ124" s="859"/>
      <c r="DA124" s="859"/>
      <c r="DB124" s="859"/>
      <c r="DC124" s="859"/>
      <c r="DD124" s="859"/>
      <c r="DE124" s="859"/>
      <c r="DF124" s="860"/>
      <c r="DG124" s="746">
        <v>1573942</v>
      </c>
      <c r="DH124" s="747"/>
      <c r="DI124" s="747"/>
      <c r="DJ124" s="747"/>
      <c r="DK124" s="748"/>
      <c r="DL124" s="749">
        <v>1178808</v>
      </c>
      <c r="DM124" s="747"/>
      <c r="DN124" s="747"/>
      <c r="DO124" s="747"/>
      <c r="DP124" s="748"/>
      <c r="DQ124" s="749">
        <v>1215407</v>
      </c>
      <c r="DR124" s="747"/>
      <c r="DS124" s="747"/>
      <c r="DT124" s="747"/>
      <c r="DU124" s="748"/>
      <c r="DV124" s="837">
        <v>2.1</v>
      </c>
      <c r="DW124" s="838"/>
      <c r="DX124" s="838"/>
      <c r="DY124" s="838"/>
      <c r="DZ124" s="839"/>
    </row>
    <row r="125" spans="1:130" s="197" customFormat="1" ht="26.25" customHeight="1" thickBot="1" x14ac:dyDescent="0.2">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108</v>
      </c>
      <c r="AB125" s="814"/>
      <c r="AC125" s="814"/>
      <c r="AD125" s="814"/>
      <c r="AE125" s="815"/>
      <c r="AF125" s="816" t="s">
        <v>108</v>
      </c>
      <c r="AG125" s="814"/>
      <c r="AH125" s="814"/>
      <c r="AI125" s="814"/>
      <c r="AJ125" s="815"/>
      <c r="AK125" s="816" t="s">
        <v>108</v>
      </c>
      <c r="AL125" s="814"/>
      <c r="AM125" s="814"/>
      <c r="AN125" s="814"/>
      <c r="AO125" s="815"/>
      <c r="AP125" s="784" t="s">
        <v>108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446</v>
      </c>
      <c r="CL125" s="840"/>
      <c r="CM125" s="840"/>
      <c r="CN125" s="840"/>
      <c r="CO125" s="841"/>
      <c r="CP125" s="846" t="s">
        <v>447</v>
      </c>
      <c r="CQ125" s="788"/>
      <c r="CR125" s="788"/>
      <c r="CS125" s="788"/>
      <c r="CT125" s="788"/>
      <c r="CU125" s="788"/>
      <c r="CV125" s="788"/>
      <c r="CW125" s="788"/>
      <c r="CX125" s="788"/>
      <c r="CY125" s="788"/>
      <c r="CZ125" s="788"/>
      <c r="DA125" s="788"/>
      <c r="DB125" s="788"/>
      <c r="DC125" s="788"/>
      <c r="DD125" s="788"/>
      <c r="DE125" s="788"/>
      <c r="DF125" s="789"/>
      <c r="DG125" s="829" t="s">
        <v>108</v>
      </c>
      <c r="DH125" s="830"/>
      <c r="DI125" s="830"/>
      <c r="DJ125" s="830"/>
      <c r="DK125" s="830"/>
      <c r="DL125" s="830" t="s">
        <v>108</v>
      </c>
      <c r="DM125" s="830"/>
      <c r="DN125" s="830"/>
      <c r="DO125" s="830"/>
      <c r="DP125" s="830"/>
      <c r="DQ125" s="830" t="s">
        <v>108</v>
      </c>
      <c r="DR125" s="830"/>
      <c r="DS125" s="830"/>
      <c r="DT125" s="830"/>
      <c r="DU125" s="830"/>
      <c r="DV125" s="831" t="s">
        <v>108</v>
      </c>
      <c r="DW125" s="831"/>
      <c r="DX125" s="831"/>
      <c r="DY125" s="831"/>
      <c r="DZ125" s="832"/>
    </row>
    <row r="126" spans="1:130" s="197" customFormat="1" ht="26.25" customHeight="1" x14ac:dyDescent="0.15">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108</v>
      </c>
      <c r="AB126" s="814"/>
      <c r="AC126" s="814"/>
      <c r="AD126" s="814"/>
      <c r="AE126" s="815"/>
      <c r="AF126" s="816" t="s">
        <v>108</v>
      </c>
      <c r="AG126" s="814"/>
      <c r="AH126" s="814"/>
      <c r="AI126" s="814"/>
      <c r="AJ126" s="815"/>
      <c r="AK126" s="816" t="s">
        <v>108</v>
      </c>
      <c r="AL126" s="814"/>
      <c r="AM126" s="814"/>
      <c r="AN126" s="814"/>
      <c r="AO126" s="815"/>
      <c r="AP126" s="784" t="s">
        <v>108</v>
      </c>
      <c r="AQ126" s="785"/>
      <c r="AR126" s="785"/>
      <c r="AS126" s="785"/>
      <c r="AT126" s="786"/>
      <c r="AU126" s="233"/>
      <c r="AV126" s="233"/>
      <c r="AW126" s="233"/>
      <c r="AX126" s="836" t="s">
        <v>448</v>
      </c>
      <c r="AY126" s="794"/>
      <c r="AZ126" s="794"/>
      <c r="BA126" s="794"/>
      <c r="BB126" s="794"/>
      <c r="BC126" s="794"/>
      <c r="BD126" s="794"/>
      <c r="BE126" s="795"/>
      <c r="BF126" s="793" t="s">
        <v>449</v>
      </c>
      <c r="BG126" s="794"/>
      <c r="BH126" s="794"/>
      <c r="BI126" s="794"/>
      <c r="BJ126" s="794"/>
      <c r="BK126" s="794"/>
      <c r="BL126" s="795"/>
      <c r="BM126" s="793" t="s">
        <v>450</v>
      </c>
      <c r="BN126" s="794"/>
      <c r="BO126" s="794"/>
      <c r="BP126" s="794"/>
      <c r="BQ126" s="794"/>
      <c r="BR126" s="794"/>
      <c r="BS126" s="795"/>
      <c r="BT126" s="793" t="s">
        <v>451</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452</v>
      </c>
      <c r="CQ126" s="798"/>
      <c r="CR126" s="798"/>
      <c r="CS126" s="798"/>
      <c r="CT126" s="798"/>
      <c r="CU126" s="798"/>
      <c r="CV126" s="798"/>
      <c r="CW126" s="798"/>
      <c r="CX126" s="798"/>
      <c r="CY126" s="798"/>
      <c r="CZ126" s="798"/>
      <c r="DA126" s="798"/>
      <c r="DB126" s="798"/>
      <c r="DC126" s="798"/>
      <c r="DD126" s="798"/>
      <c r="DE126" s="798"/>
      <c r="DF126" s="799"/>
      <c r="DG126" s="800" t="s">
        <v>108</v>
      </c>
      <c r="DH126" s="801"/>
      <c r="DI126" s="801"/>
      <c r="DJ126" s="801"/>
      <c r="DK126" s="801"/>
      <c r="DL126" s="801" t="s">
        <v>108</v>
      </c>
      <c r="DM126" s="801"/>
      <c r="DN126" s="801"/>
      <c r="DO126" s="801"/>
      <c r="DP126" s="801"/>
      <c r="DQ126" s="801" t="s">
        <v>108</v>
      </c>
      <c r="DR126" s="801"/>
      <c r="DS126" s="801"/>
      <c r="DT126" s="801"/>
      <c r="DU126" s="801"/>
      <c r="DV126" s="853" t="s">
        <v>108</v>
      </c>
      <c r="DW126" s="853"/>
      <c r="DX126" s="853"/>
      <c r="DY126" s="853"/>
      <c r="DZ126" s="854"/>
    </row>
    <row r="127" spans="1:130" s="197" customFormat="1" ht="26.25" customHeight="1" thickBot="1" x14ac:dyDescent="0.2">
      <c r="A127" s="897"/>
      <c r="B127" s="898"/>
      <c r="C127" s="855" t="s">
        <v>453</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25655</v>
      </c>
      <c r="AB127" s="814"/>
      <c r="AC127" s="814"/>
      <c r="AD127" s="814"/>
      <c r="AE127" s="815"/>
      <c r="AF127" s="816">
        <v>27122</v>
      </c>
      <c r="AG127" s="814"/>
      <c r="AH127" s="814"/>
      <c r="AI127" s="814"/>
      <c r="AJ127" s="815"/>
      <c r="AK127" s="816">
        <v>33290</v>
      </c>
      <c r="AL127" s="814"/>
      <c r="AM127" s="814"/>
      <c r="AN127" s="814"/>
      <c r="AO127" s="815"/>
      <c r="AP127" s="784">
        <v>0.1</v>
      </c>
      <c r="AQ127" s="785"/>
      <c r="AR127" s="785"/>
      <c r="AS127" s="785"/>
      <c r="AT127" s="786"/>
      <c r="AU127" s="233"/>
      <c r="AV127" s="233"/>
      <c r="AW127" s="233"/>
      <c r="AX127" s="787" t="s">
        <v>454</v>
      </c>
      <c r="AY127" s="788"/>
      <c r="AZ127" s="788"/>
      <c r="BA127" s="788"/>
      <c r="BB127" s="788"/>
      <c r="BC127" s="788"/>
      <c r="BD127" s="788"/>
      <c r="BE127" s="789"/>
      <c r="BF127" s="790" t="s">
        <v>108</v>
      </c>
      <c r="BG127" s="791"/>
      <c r="BH127" s="791"/>
      <c r="BI127" s="791"/>
      <c r="BJ127" s="791"/>
      <c r="BK127" s="791"/>
      <c r="BL127" s="792"/>
      <c r="BM127" s="790">
        <v>11.25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455</v>
      </c>
      <c r="CQ127" s="782"/>
      <c r="CR127" s="782"/>
      <c r="CS127" s="782"/>
      <c r="CT127" s="782"/>
      <c r="CU127" s="782"/>
      <c r="CV127" s="782"/>
      <c r="CW127" s="782"/>
      <c r="CX127" s="782"/>
      <c r="CY127" s="782"/>
      <c r="CZ127" s="782"/>
      <c r="DA127" s="782"/>
      <c r="DB127" s="782"/>
      <c r="DC127" s="782"/>
      <c r="DD127" s="782"/>
      <c r="DE127" s="782"/>
      <c r="DF127" s="783"/>
      <c r="DG127" s="849" t="s">
        <v>456</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x14ac:dyDescent="0.15">
      <c r="A128" s="825" t="s">
        <v>457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458</v>
      </c>
      <c r="X128" s="827"/>
      <c r="Y128" s="827"/>
      <c r="Z128" s="828"/>
      <c r="AA128" s="753">
        <v>4349099</v>
      </c>
      <c r="AB128" s="754"/>
      <c r="AC128" s="754"/>
      <c r="AD128" s="754"/>
      <c r="AE128" s="755"/>
      <c r="AF128" s="756">
        <v>490189</v>
      </c>
      <c r="AG128" s="754"/>
      <c r="AH128" s="754"/>
      <c r="AI128" s="754"/>
      <c r="AJ128" s="755"/>
      <c r="AK128" s="756">
        <v>387886</v>
      </c>
      <c r="AL128" s="754"/>
      <c r="AM128" s="754"/>
      <c r="AN128" s="754"/>
      <c r="AO128" s="755"/>
      <c r="AP128" s="757"/>
      <c r="AQ128" s="758"/>
      <c r="AR128" s="758"/>
      <c r="AS128" s="758"/>
      <c r="AT128" s="759"/>
      <c r="AU128" s="235"/>
      <c r="AV128" s="235"/>
      <c r="AW128" s="235"/>
      <c r="AX128" s="802" t="s">
        <v>459</v>
      </c>
      <c r="AY128" s="798"/>
      <c r="AZ128" s="798"/>
      <c r="BA128" s="798"/>
      <c r="BB128" s="798"/>
      <c r="BC128" s="798"/>
      <c r="BD128" s="798"/>
      <c r="BE128" s="799"/>
      <c r="BF128" s="820" t="s">
        <v>108</v>
      </c>
      <c r="BG128" s="821"/>
      <c r="BH128" s="821"/>
      <c r="BI128" s="821"/>
      <c r="BJ128" s="821"/>
      <c r="BK128" s="821"/>
      <c r="BL128" s="822"/>
      <c r="BM128" s="820">
        <v>16.25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460</v>
      </c>
      <c r="X129" s="811"/>
      <c r="Y129" s="811"/>
      <c r="Z129" s="812"/>
      <c r="AA129" s="813">
        <v>69664149</v>
      </c>
      <c r="AB129" s="814"/>
      <c r="AC129" s="814"/>
      <c r="AD129" s="814"/>
      <c r="AE129" s="815"/>
      <c r="AF129" s="816">
        <v>69734099</v>
      </c>
      <c r="AG129" s="814"/>
      <c r="AH129" s="814"/>
      <c r="AI129" s="814"/>
      <c r="AJ129" s="815"/>
      <c r="AK129" s="816">
        <v>68829891</v>
      </c>
      <c r="AL129" s="814"/>
      <c r="AM129" s="814"/>
      <c r="AN129" s="814"/>
      <c r="AO129" s="815"/>
      <c r="AP129" s="817"/>
      <c r="AQ129" s="818"/>
      <c r="AR129" s="818"/>
      <c r="AS129" s="818"/>
      <c r="AT129" s="819"/>
      <c r="AU129" s="235"/>
      <c r="AV129" s="235"/>
      <c r="AW129" s="235"/>
      <c r="AX129" s="802" t="s">
        <v>461</v>
      </c>
      <c r="AY129" s="798"/>
      <c r="AZ129" s="798"/>
      <c r="BA129" s="798"/>
      <c r="BB129" s="798"/>
      <c r="BC129" s="798"/>
      <c r="BD129" s="798"/>
      <c r="BE129" s="799"/>
      <c r="BF129" s="803">
        <v>14.2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462</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463</v>
      </c>
      <c r="X130" s="811"/>
      <c r="Y130" s="811"/>
      <c r="Z130" s="812"/>
      <c r="AA130" s="813">
        <v>11393212</v>
      </c>
      <c r="AB130" s="814"/>
      <c r="AC130" s="814"/>
      <c r="AD130" s="814"/>
      <c r="AE130" s="815"/>
      <c r="AF130" s="816">
        <v>11650503</v>
      </c>
      <c r="AG130" s="814"/>
      <c r="AH130" s="814"/>
      <c r="AI130" s="814"/>
      <c r="AJ130" s="815"/>
      <c r="AK130" s="816">
        <v>11049300</v>
      </c>
      <c r="AL130" s="814"/>
      <c r="AM130" s="814"/>
      <c r="AN130" s="814"/>
      <c r="AO130" s="815"/>
      <c r="AP130" s="817"/>
      <c r="AQ130" s="818"/>
      <c r="AR130" s="818"/>
      <c r="AS130" s="818"/>
      <c r="AT130" s="819"/>
      <c r="AU130" s="235"/>
      <c r="AV130" s="235"/>
      <c r="AW130" s="235"/>
      <c r="AX130" s="781" t="s">
        <v>464</v>
      </c>
      <c r="AY130" s="782"/>
      <c r="AZ130" s="782"/>
      <c r="BA130" s="782"/>
      <c r="BB130" s="782"/>
      <c r="BC130" s="782"/>
      <c r="BD130" s="782"/>
      <c r="BE130" s="783"/>
      <c r="BF130" s="735">
        <v>119.3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465</v>
      </c>
      <c r="X131" s="744"/>
      <c r="Y131" s="744"/>
      <c r="Z131" s="745"/>
      <c r="AA131" s="746">
        <v>58270937</v>
      </c>
      <c r="AB131" s="747"/>
      <c r="AC131" s="747"/>
      <c r="AD131" s="747"/>
      <c r="AE131" s="748"/>
      <c r="AF131" s="749">
        <v>58083596</v>
      </c>
      <c r="AG131" s="747"/>
      <c r="AH131" s="747"/>
      <c r="AI131" s="747"/>
      <c r="AJ131" s="748"/>
      <c r="AK131" s="749">
        <v>57780591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467</v>
      </c>
      <c r="W132" s="767"/>
      <c r="X132" s="767"/>
      <c r="Y132" s="767"/>
      <c r="Z132" s="768"/>
      <c r="AA132" s="769">
        <v>14.041979449999999</v>
      </c>
      <c r="AB132" s="770"/>
      <c r="AC132" s="770"/>
      <c r="AD132" s="770"/>
      <c r="AE132" s="771"/>
      <c r="AF132" s="772">
        <v>13.675992880000001</v>
      </c>
      <c r="AG132" s="770"/>
      <c r="AH132" s="770"/>
      <c r="AI132" s="770"/>
      <c r="AJ132" s="771"/>
      <c r="AK132" s="772">
        <v>14.94348855</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468</v>
      </c>
      <c r="W133" s="776"/>
      <c r="X133" s="776"/>
      <c r="Y133" s="776"/>
      <c r="Z133" s="777"/>
      <c r="AA133" s="778">
        <v>13.6</v>
      </c>
      <c r="AB133" s="779"/>
      <c r="AC133" s="779"/>
      <c r="AD133" s="779"/>
      <c r="AE133" s="780"/>
      <c r="AF133" s="778">
        <v>13.8</v>
      </c>
      <c r="AG133" s="779"/>
      <c r="AH133" s="779"/>
      <c r="AI133" s="779"/>
      <c r="AJ133" s="780"/>
      <c r="AK133" s="778">
        <v>14.2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49" t="s">
        <v>471</v>
      </c>
      <c r="L7" s="254"/>
      <c r="M7" s="255" t="s">
        <v>472</v>
      </c>
      <c r="N7" s="256"/>
    </row>
    <row r="8" spans="1:16" x14ac:dyDescent="0.15">
      <c r="A8" s="248"/>
      <c r="B8" s="244"/>
      <c r="C8" s="244"/>
      <c r="D8" s="244"/>
      <c r="E8" s="244"/>
      <c r="F8" s="244"/>
      <c r="G8" s="257"/>
      <c r="H8" s="258"/>
      <c r="I8" s="258"/>
      <c r="J8" s="259"/>
      <c r="K8" s="1150"/>
      <c r="L8" s="260" t="s">
        <v>473</v>
      </c>
      <c r="M8" s="261" t="s">
        <v>474</v>
      </c>
      <c r="N8" s="262" t="s">
        <v>475</v>
      </c>
    </row>
    <row r="9" spans="1:16" x14ac:dyDescent="0.15">
      <c r="A9" s="248"/>
      <c r="B9" s="244"/>
      <c r="C9" s="244"/>
      <c r="D9" s="244"/>
      <c r="E9" s="244"/>
      <c r="F9" s="244"/>
      <c r="G9" s="1163" t="s">
        <v>476</v>
      </c>
      <c r="H9" s="1164"/>
      <c r="I9" s="1164"/>
      <c r="J9" s="1165"/>
      <c r="K9" s="263">
        <v>11993667</v>
      </c>
      <c r="L9" s="264">
        <v>40925</v>
      </c>
      <c r="M9" s="265">
        <v>57944</v>
      </c>
      <c r="N9" s="266">
        <v>-29.4</v>
      </c>
    </row>
    <row r="10" spans="1:16" x14ac:dyDescent="0.15">
      <c r="A10" s="248"/>
      <c r="B10" s="244"/>
      <c r="C10" s="244"/>
      <c r="D10" s="244"/>
      <c r="E10" s="244"/>
      <c r="F10" s="244"/>
      <c r="G10" s="1163" t="s">
        <v>477</v>
      </c>
      <c r="H10" s="1164"/>
      <c r="I10" s="1164"/>
      <c r="J10" s="1165"/>
      <c r="K10" s="267">
        <v>799305</v>
      </c>
      <c r="L10" s="268">
        <v>2727</v>
      </c>
      <c r="M10" s="269">
        <v>2485</v>
      </c>
      <c r="N10" s="270">
        <v>9.6999999999999993</v>
      </c>
    </row>
    <row r="11" spans="1:16" ht="13.5" customHeight="1" x14ac:dyDescent="0.15">
      <c r="A11" s="248"/>
      <c r="B11" s="244"/>
      <c r="C11" s="244"/>
      <c r="D11" s="244"/>
      <c r="E11" s="244"/>
      <c r="F11" s="244"/>
      <c r="G11" s="1163" t="s">
        <v>478</v>
      </c>
      <c r="H11" s="1164"/>
      <c r="I11" s="1164"/>
      <c r="J11" s="1165"/>
      <c r="K11" s="267">
        <v>3175791</v>
      </c>
      <c r="L11" s="268">
        <v>10836</v>
      </c>
      <c r="M11" s="269">
        <v>1532</v>
      </c>
      <c r="N11" s="270">
        <v>607.29999999999995</v>
      </c>
    </row>
    <row r="12" spans="1:16" ht="13.5" customHeight="1" x14ac:dyDescent="0.15">
      <c r="A12" s="248"/>
      <c r="B12" s="244"/>
      <c r="C12" s="244"/>
      <c r="D12" s="244"/>
      <c r="E12" s="244"/>
      <c r="F12" s="244"/>
      <c r="G12" s="1163" t="s">
        <v>479</v>
      </c>
      <c r="H12" s="1164"/>
      <c r="I12" s="1164"/>
      <c r="J12" s="1165"/>
      <c r="K12" s="267">
        <v>61734</v>
      </c>
      <c r="L12" s="268">
        <v>211</v>
      </c>
      <c r="M12" s="269">
        <v>599</v>
      </c>
      <c r="N12" s="270">
        <v>-64.8</v>
      </c>
    </row>
    <row r="13" spans="1:16" ht="13.5" customHeight="1" x14ac:dyDescent="0.15">
      <c r="A13" s="248"/>
      <c r="B13" s="244"/>
      <c r="C13" s="244"/>
      <c r="D13" s="244"/>
      <c r="E13" s="244"/>
      <c r="F13" s="244"/>
      <c r="G13" s="1163" t="s">
        <v>480</v>
      </c>
      <c r="H13" s="1164"/>
      <c r="I13" s="1164"/>
      <c r="J13" s="1165"/>
      <c r="K13" s="267" t="s">
        <v>481</v>
      </c>
      <c r="L13" s="268" t="s">
        <v>481</v>
      </c>
      <c r="M13" s="269">
        <v>18</v>
      </c>
      <c r="N13" s="270" t="s">
        <v>481</v>
      </c>
    </row>
    <row r="14" spans="1:16" ht="13.5" customHeight="1" x14ac:dyDescent="0.15">
      <c r="A14" s="248"/>
      <c r="B14" s="244"/>
      <c r="C14" s="244"/>
      <c r="D14" s="244"/>
      <c r="E14" s="244"/>
      <c r="F14" s="244"/>
      <c r="G14" s="1163" t="s">
        <v>482</v>
      </c>
      <c r="H14" s="1164"/>
      <c r="I14" s="1164"/>
      <c r="J14" s="1165"/>
      <c r="K14" s="267">
        <v>652367</v>
      </c>
      <c r="L14" s="268">
        <v>2226</v>
      </c>
      <c r="M14" s="269">
        <v>1786</v>
      </c>
      <c r="N14" s="270">
        <v>24.6</v>
      </c>
    </row>
    <row r="15" spans="1:16" ht="13.5" customHeight="1" x14ac:dyDescent="0.15">
      <c r="A15" s="248"/>
      <c r="B15" s="244"/>
      <c r="C15" s="244"/>
      <c r="D15" s="244"/>
      <c r="E15" s="244"/>
      <c r="F15" s="244"/>
      <c r="G15" s="1163" t="s">
        <v>483</v>
      </c>
      <c r="H15" s="1164"/>
      <c r="I15" s="1164"/>
      <c r="J15" s="1165"/>
      <c r="K15" s="267">
        <v>428388</v>
      </c>
      <c r="L15" s="268">
        <v>1462</v>
      </c>
      <c r="M15" s="269">
        <v>1355</v>
      </c>
      <c r="N15" s="270">
        <v>7.9</v>
      </c>
    </row>
    <row r="16" spans="1:16" x14ac:dyDescent="0.15">
      <c r="A16" s="248"/>
      <c r="B16" s="244"/>
      <c r="C16" s="244"/>
      <c r="D16" s="244"/>
      <c r="E16" s="244"/>
      <c r="F16" s="244"/>
      <c r="G16" s="1166" t="s">
        <v>484</v>
      </c>
      <c r="H16" s="1167"/>
      <c r="I16" s="1167"/>
      <c r="J16" s="1168"/>
      <c r="K16" s="268">
        <v>-934287</v>
      </c>
      <c r="L16" s="268">
        <v>-3188</v>
      </c>
      <c r="M16" s="269">
        <v>-4955</v>
      </c>
      <c r="N16" s="270">
        <v>-35.700000000000003</v>
      </c>
    </row>
    <row r="17" spans="1:16" x14ac:dyDescent="0.15">
      <c r="A17" s="248"/>
      <c r="B17" s="244"/>
      <c r="C17" s="244"/>
      <c r="D17" s="244"/>
      <c r="E17" s="244"/>
      <c r="F17" s="244"/>
      <c r="G17" s="1166" t="s">
        <v>168</v>
      </c>
      <c r="H17" s="1167"/>
      <c r="I17" s="1167"/>
      <c r="J17" s="1168"/>
      <c r="K17" s="268">
        <v>16176965</v>
      </c>
      <c r="L17" s="268">
        <v>55199</v>
      </c>
      <c r="M17" s="269">
        <v>60765</v>
      </c>
      <c r="N17" s="270">
        <v>-9.1999999999999993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60" t="s">
        <v>489</v>
      </c>
      <c r="H21" s="1161"/>
      <c r="I21" s="1161"/>
      <c r="J21" s="1162"/>
      <c r="K21" s="280">
        <v>4.78</v>
      </c>
      <c r="L21" s="281">
        <v>6.13</v>
      </c>
      <c r="M21" s="282">
        <v>-1.35</v>
      </c>
      <c r="N21" s="249"/>
      <c r="O21" s="283"/>
      <c r="P21" s="279"/>
    </row>
    <row r="22" spans="1:16" s="284" customFormat="1" x14ac:dyDescent="0.15">
      <c r="A22" s="279"/>
      <c r="B22" s="249"/>
      <c r="C22" s="249"/>
      <c r="D22" s="249"/>
      <c r="E22" s="249"/>
      <c r="F22" s="249"/>
      <c r="G22" s="1160" t="s">
        <v>490</v>
      </c>
      <c r="H22" s="1161"/>
      <c r="I22" s="1161"/>
      <c r="J22" s="1162"/>
      <c r="K22" s="285">
        <v>98.9</v>
      </c>
      <c r="L22" s="286">
        <v>100.5</v>
      </c>
      <c r="M22" s="287">
        <v>-1.6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49" t="s">
        <v>471</v>
      </c>
      <c r="L30" s="254"/>
      <c r="M30" s="255" t="s">
        <v>472</v>
      </c>
      <c r="N30" s="256"/>
    </row>
    <row r="31" spans="1:16" x14ac:dyDescent="0.15">
      <c r="A31" s="248"/>
      <c r="B31" s="244"/>
      <c r="C31" s="244"/>
      <c r="D31" s="244"/>
      <c r="E31" s="244"/>
      <c r="F31" s="244"/>
      <c r="G31" s="257"/>
      <c r="H31" s="258"/>
      <c r="I31" s="258"/>
      <c r="J31" s="259"/>
      <c r="K31" s="1150"/>
      <c r="L31" s="260" t="s">
        <v>473</v>
      </c>
      <c r="M31" s="261" t="s">
        <v>474</v>
      </c>
      <c r="N31" s="262" t="s">
        <v>475</v>
      </c>
    </row>
    <row r="32" spans="1:16" ht="27" customHeight="1" x14ac:dyDescent="0.15">
      <c r="A32" s="248"/>
      <c r="B32" s="244"/>
      <c r="C32" s="244"/>
      <c r="D32" s="244"/>
      <c r="E32" s="244"/>
      <c r="F32" s="244"/>
      <c r="G32" s="1151" t="s">
        <v>494</v>
      </c>
      <c r="H32" s="1152"/>
      <c r="I32" s="1152"/>
      <c r="J32" s="1153"/>
      <c r="K32" s="294">
        <v>16876410</v>
      </c>
      <c r="L32" s="294">
        <v>57586</v>
      </c>
      <c r="M32" s="295">
        <v>38141</v>
      </c>
      <c r="N32" s="296">
        <v>51</v>
      </c>
    </row>
    <row r="33" spans="1:16" ht="13.5" customHeight="1" x14ac:dyDescent="0.15">
      <c r="A33" s="248"/>
      <c r="B33" s="244"/>
      <c r="C33" s="244"/>
      <c r="D33" s="244"/>
      <c r="E33" s="244"/>
      <c r="F33" s="244"/>
      <c r="G33" s="1151" t="s">
        <v>495</v>
      </c>
      <c r="H33" s="1152"/>
      <c r="I33" s="1152"/>
      <c r="J33" s="1153"/>
      <c r="K33" s="294" t="s">
        <v>481</v>
      </c>
      <c r="L33" s="294" t="s">
        <v>481</v>
      </c>
      <c r="M33" s="295">
        <v>3</v>
      </c>
      <c r="N33" s="296" t="s">
        <v>481</v>
      </c>
    </row>
    <row r="34" spans="1:16" ht="27" customHeight="1" x14ac:dyDescent="0.15">
      <c r="A34" s="248"/>
      <c r="B34" s="244"/>
      <c r="C34" s="244"/>
      <c r="D34" s="244"/>
      <c r="E34" s="244"/>
      <c r="F34" s="244"/>
      <c r="G34" s="1151" t="s">
        <v>496</v>
      </c>
      <c r="H34" s="1152"/>
      <c r="I34" s="1152"/>
      <c r="J34" s="1153"/>
      <c r="K34" s="294" t="s">
        <v>481</v>
      </c>
      <c r="L34" s="294" t="s">
        <v>481</v>
      </c>
      <c r="M34" s="295">
        <v>102</v>
      </c>
      <c r="N34" s="296" t="s">
        <v>481</v>
      </c>
    </row>
    <row r="35" spans="1:16" ht="27" customHeight="1" x14ac:dyDescent="0.15">
      <c r="A35" s="248"/>
      <c r="B35" s="244"/>
      <c r="C35" s="244"/>
      <c r="D35" s="244"/>
      <c r="E35" s="244"/>
      <c r="F35" s="244"/>
      <c r="G35" s="1151" t="s">
        <v>497</v>
      </c>
      <c r="H35" s="1152"/>
      <c r="I35" s="1152"/>
      <c r="J35" s="1153"/>
      <c r="K35" s="294">
        <v>3001522</v>
      </c>
      <c r="L35" s="294">
        <v>10242</v>
      </c>
      <c r="M35" s="295">
        <v>9900</v>
      </c>
      <c r="N35" s="296">
        <v>3.5</v>
      </c>
    </row>
    <row r="36" spans="1:16" ht="27" customHeight="1" x14ac:dyDescent="0.15">
      <c r="A36" s="248"/>
      <c r="B36" s="244"/>
      <c r="C36" s="244"/>
      <c r="D36" s="244"/>
      <c r="E36" s="244"/>
      <c r="F36" s="244"/>
      <c r="G36" s="1151" t="s">
        <v>498</v>
      </c>
      <c r="H36" s="1152"/>
      <c r="I36" s="1152"/>
      <c r="J36" s="1153"/>
      <c r="K36" s="294">
        <v>148520</v>
      </c>
      <c r="L36" s="294">
        <v>507</v>
      </c>
      <c r="M36" s="295">
        <v>437</v>
      </c>
      <c r="N36" s="296">
        <v>16</v>
      </c>
    </row>
    <row r="37" spans="1:16" ht="13.5" customHeight="1" x14ac:dyDescent="0.15">
      <c r="A37" s="248"/>
      <c r="B37" s="244"/>
      <c r="C37" s="244"/>
      <c r="D37" s="244"/>
      <c r="E37" s="244"/>
      <c r="F37" s="244"/>
      <c r="G37" s="1151" t="s">
        <v>499</v>
      </c>
      <c r="H37" s="1152"/>
      <c r="I37" s="1152"/>
      <c r="J37" s="1153"/>
      <c r="K37" s="294">
        <v>45170</v>
      </c>
      <c r="L37" s="294">
        <v>154</v>
      </c>
      <c r="M37" s="295">
        <v>880</v>
      </c>
      <c r="N37" s="296">
        <v>-82.5</v>
      </c>
    </row>
    <row r="38" spans="1:16" ht="27" customHeight="1" x14ac:dyDescent="0.15">
      <c r="A38" s="248"/>
      <c r="B38" s="244"/>
      <c r="C38" s="244"/>
      <c r="D38" s="244"/>
      <c r="E38" s="244"/>
      <c r="F38" s="244"/>
      <c r="G38" s="1154" t="s">
        <v>500</v>
      </c>
      <c r="H38" s="1155"/>
      <c r="I38" s="1155"/>
      <c r="J38" s="1156"/>
      <c r="K38" s="297" t="s">
        <v>481</v>
      </c>
      <c r="L38" s="297" t="s">
        <v>481</v>
      </c>
      <c r="M38" s="298">
        <v>3</v>
      </c>
      <c r="N38" s="299" t="s">
        <v>481</v>
      </c>
      <c r="O38" s="293"/>
    </row>
    <row r="39" spans="1:16" x14ac:dyDescent="0.15">
      <c r="A39" s="248"/>
      <c r="B39" s="244"/>
      <c r="C39" s="244"/>
      <c r="D39" s="244"/>
      <c r="E39" s="244"/>
      <c r="F39" s="244"/>
      <c r="G39" s="1154" t="s">
        <v>501</v>
      </c>
      <c r="H39" s="1155"/>
      <c r="I39" s="1155"/>
      <c r="J39" s="1156"/>
      <c r="K39" s="300">
        <v>-387886</v>
      </c>
      <c r="L39" s="300">
        <v>-1324</v>
      </c>
      <c r="M39" s="301">
        <v>-8348</v>
      </c>
      <c r="N39" s="302">
        <v>-84.1</v>
      </c>
      <c r="O39" s="293"/>
    </row>
    <row r="40" spans="1:16" ht="27" customHeight="1" x14ac:dyDescent="0.15">
      <c r="A40" s="248"/>
      <c r="B40" s="244"/>
      <c r="C40" s="244"/>
      <c r="D40" s="244"/>
      <c r="E40" s="244"/>
      <c r="F40" s="244"/>
      <c r="G40" s="1151" t="s">
        <v>502</v>
      </c>
      <c r="H40" s="1152"/>
      <c r="I40" s="1152"/>
      <c r="J40" s="1153"/>
      <c r="K40" s="300">
        <v>-11049300</v>
      </c>
      <c r="L40" s="300">
        <v>-37702</v>
      </c>
      <c r="M40" s="301">
        <v>-29144</v>
      </c>
      <c r="N40" s="302">
        <v>29.4</v>
      </c>
      <c r="O40" s="293"/>
    </row>
    <row r="41" spans="1:16" x14ac:dyDescent="0.15">
      <c r="A41" s="248"/>
      <c r="B41" s="244"/>
      <c r="C41" s="244"/>
      <c r="D41" s="244"/>
      <c r="E41" s="244"/>
      <c r="F41" s="244"/>
      <c r="G41" s="1157" t="s">
        <v>279</v>
      </c>
      <c r="H41" s="1158"/>
      <c r="I41" s="1158"/>
      <c r="J41" s="1159"/>
      <c r="K41" s="294">
        <v>8634436</v>
      </c>
      <c r="L41" s="300">
        <v>29462</v>
      </c>
      <c r="M41" s="301">
        <v>11972</v>
      </c>
      <c r="N41" s="302">
        <v>146.1</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44" t="s">
        <v>471</v>
      </c>
      <c r="J49" s="1146" t="s">
        <v>506</v>
      </c>
      <c r="K49" s="1147"/>
      <c r="L49" s="1147"/>
      <c r="M49" s="1147"/>
      <c r="N49" s="1148"/>
    </row>
    <row r="50" spans="1:14" x14ac:dyDescent="0.15">
      <c r="A50" s="248"/>
      <c r="B50" s="244"/>
      <c r="C50" s="244"/>
      <c r="D50" s="244"/>
      <c r="E50" s="244"/>
      <c r="F50" s="244"/>
      <c r="G50" s="312"/>
      <c r="H50" s="313"/>
      <c r="I50" s="1145"/>
      <c r="J50" s="314" t="s">
        <v>507</v>
      </c>
      <c r="K50" s="315" t="s">
        <v>508</v>
      </c>
      <c r="L50" s="316" t="s">
        <v>509</v>
      </c>
      <c r="M50" s="317" t="s">
        <v>510</v>
      </c>
      <c r="N50" s="318" t="s">
        <v>511</v>
      </c>
    </row>
    <row r="51" spans="1:14" x14ac:dyDescent="0.15">
      <c r="A51" s="248"/>
      <c r="B51" s="244"/>
      <c r="C51" s="244"/>
      <c r="D51" s="244"/>
      <c r="E51" s="244"/>
      <c r="F51" s="244"/>
      <c r="G51" s="310" t="s">
        <v>512</v>
      </c>
      <c r="H51" s="311"/>
      <c r="I51" s="319">
        <v>8476199</v>
      </c>
      <c r="J51" s="320">
        <v>28181</v>
      </c>
      <c r="K51" s="321">
        <v>-43.7</v>
      </c>
      <c r="L51" s="322">
        <v>43858</v>
      </c>
      <c r="M51" s="323">
        <v>-7</v>
      </c>
      <c r="N51" s="324">
        <v>-36.700000000000003</v>
      </c>
    </row>
    <row r="52" spans="1:14" x14ac:dyDescent="0.15">
      <c r="A52" s="248"/>
      <c r="B52" s="244"/>
      <c r="C52" s="244"/>
      <c r="D52" s="244"/>
      <c r="E52" s="244"/>
      <c r="F52" s="244"/>
      <c r="G52" s="325"/>
      <c r="H52" s="326" t="s">
        <v>513</v>
      </c>
      <c r="I52" s="327">
        <v>4792822</v>
      </c>
      <c r="J52" s="328">
        <v>15935</v>
      </c>
      <c r="K52" s="329">
        <v>-42.4</v>
      </c>
      <c r="L52" s="330">
        <v>23714</v>
      </c>
      <c r="M52" s="331">
        <v>-11.5</v>
      </c>
      <c r="N52" s="332">
        <v>-30.9</v>
      </c>
    </row>
    <row r="53" spans="1:14" x14ac:dyDescent="0.15">
      <c r="A53" s="248"/>
      <c r="B53" s="244"/>
      <c r="C53" s="244"/>
      <c r="D53" s="244"/>
      <c r="E53" s="244"/>
      <c r="F53" s="244"/>
      <c r="G53" s="310" t="s">
        <v>514</v>
      </c>
      <c r="H53" s="311"/>
      <c r="I53" s="319">
        <v>9422284</v>
      </c>
      <c r="J53" s="320">
        <v>31569</v>
      </c>
      <c r="K53" s="321">
        <v>12</v>
      </c>
      <c r="L53" s="322">
        <v>41705</v>
      </c>
      <c r="M53" s="323">
        <v>-4.9000000000000004</v>
      </c>
      <c r="N53" s="324">
        <v>16.899999999999999</v>
      </c>
    </row>
    <row r="54" spans="1:14" x14ac:dyDescent="0.15">
      <c r="A54" s="248"/>
      <c r="B54" s="244"/>
      <c r="C54" s="244"/>
      <c r="D54" s="244"/>
      <c r="E54" s="244"/>
      <c r="F54" s="244"/>
      <c r="G54" s="325"/>
      <c r="H54" s="326" t="s">
        <v>513</v>
      </c>
      <c r="I54" s="327">
        <v>2991010</v>
      </c>
      <c r="J54" s="328">
        <v>10021</v>
      </c>
      <c r="K54" s="329">
        <v>-37.1</v>
      </c>
      <c r="L54" s="330">
        <v>22742</v>
      </c>
      <c r="M54" s="331">
        <v>-4.0999999999999996</v>
      </c>
      <c r="N54" s="332">
        <v>-33</v>
      </c>
    </row>
    <row r="55" spans="1:14" x14ac:dyDescent="0.15">
      <c r="A55" s="248"/>
      <c r="B55" s="244"/>
      <c r="C55" s="244"/>
      <c r="D55" s="244"/>
      <c r="E55" s="244"/>
      <c r="F55" s="244"/>
      <c r="G55" s="310" t="s">
        <v>515</v>
      </c>
      <c r="H55" s="311"/>
      <c r="I55" s="319">
        <v>19599641</v>
      </c>
      <c r="J55" s="320">
        <v>65679</v>
      </c>
      <c r="K55" s="321">
        <v>108</v>
      </c>
      <c r="L55" s="322">
        <v>47677</v>
      </c>
      <c r="M55" s="323">
        <v>14.3</v>
      </c>
      <c r="N55" s="324">
        <v>93.7</v>
      </c>
    </row>
    <row r="56" spans="1:14" x14ac:dyDescent="0.15">
      <c r="A56" s="248"/>
      <c r="B56" s="244"/>
      <c r="C56" s="244"/>
      <c r="D56" s="244"/>
      <c r="E56" s="244"/>
      <c r="F56" s="244"/>
      <c r="G56" s="325"/>
      <c r="H56" s="326" t="s">
        <v>513</v>
      </c>
      <c r="I56" s="327">
        <v>5983778</v>
      </c>
      <c r="J56" s="328">
        <v>20052</v>
      </c>
      <c r="K56" s="329">
        <v>100.1</v>
      </c>
      <c r="L56" s="330">
        <v>23360</v>
      </c>
      <c r="M56" s="331">
        <v>2.7</v>
      </c>
      <c r="N56" s="332">
        <v>97.4</v>
      </c>
    </row>
    <row r="57" spans="1:14" x14ac:dyDescent="0.15">
      <c r="A57" s="248"/>
      <c r="B57" s="244"/>
      <c r="C57" s="244"/>
      <c r="D57" s="244"/>
      <c r="E57" s="244"/>
      <c r="F57" s="244"/>
      <c r="G57" s="310" t="s">
        <v>516</v>
      </c>
      <c r="H57" s="311"/>
      <c r="I57" s="319">
        <v>15137911</v>
      </c>
      <c r="J57" s="320">
        <v>51159</v>
      </c>
      <c r="K57" s="321">
        <v>-22.1</v>
      </c>
      <c r="L57" s="322">
        <v>51613</v>
      </c>
      <c r="M57" s="323">
        <v>8.3000000000000007</v>
      </c>
      <c r="N57" s="324">
        <v>-30.4</v>
      </c>
    </row>
    <row r="58" spans="1:14" x14ac:dyDescent="0.15">
      <c r="A58" s="248"/>
      <c r="B58" s="244"/>
      <c r="C58" s="244"/>
      <c r="D58" s="244"/>
      <c r="E58" s="244"/>
      <c r="F58" s="244"/>
      <c r="G58" s="325"/>
      <c r="H58" s="326" t="s">
        <v>513</v>
      </c>
      <c r="I58" s="327">
        <v>8547822</v>
      </c>
      <c r="J58" s="328">
        <v>28888</v>
      </c>
      <c r="K58" s="329">
        <v>44.1</v>
      </c>
      <c r="L58" s="330">
        <v>25872</v>
      </c>
      <c r="M58" s="331">
        <v>10.8</v>
      </c>
      <c r="N58" s="332">
        <v>33.299999999999997</v>
      </c>
    </row>
    <row r="59" spans="1:14" x14ac:dyDescent="0.15">
      <c r="A59" s="248"/>
      <c r="B59" s="244"/>
      <c r="C59" s="244"/>
      <c r="D59" s="244"/>
      <c r="E59" s="244"/>
      <c r="F59" s="244"/>
      <c r="G59" s="310" t="s">
        <v>517</v>
      </c>
      <c r="H59" s="311"/>
      <c r="I59" s="319">
        <v>7338320</v>
      </c>
      <c r="J59" s="320">
        <v>25040</v>
      </c>
      <c r="K59" s="321">
        <v>-51.1</v>
      </c>
      <c r="L59" s="322">
        <v>50880</v>
      </c>
      <c r="M59" s="323">
        <v>-1.4</v>
      </c>
      <c r="N59" s="324">
        <v>-49.7</v>
      </c>
    </row>
    <row r="60" spans="1:14" x14ac:dyDescent="0.15">
      <c r="A60" s="248"/>
      <c r="B60" s="244"/>
      <c r="C60" s="244"/>
      <c r="D60" s="244"/>
      <c r="E60" s="244"/>
      <c r="F60" s="244"/>
      <c r="G60" s="325"/>
      <c r="H60" s="326" t="s">
        <v>513</v>
      </c>
      <c r="I60" s="333">
        <v>2393524</v>
      </c>
      <c r="J60" s="328">
        <v>8167</v>
      </c>
      <c r="K60" s="329">
        <v>-71.7</v>
      </c>
      <c r="L60" s="330">
        <v>27819</v>
      </c>
      <c r="M60" s="331">
        <v>7.5</v>
      </c>
      <c r="N60" s="332">
        <v>-79.2</v>
      </c>
    </row>
    <row r="61" spans="1:14" x14ac:dyDescent="0.15">
      <c r="A61" s="248"/>
      <c r="B61" s="244"/>
      <c r="C61" s="244"/>
      <c r="D61" s="244"/>
      <c r="E61" s="244"/>
      <c r="F61" s="244"/>
      <c r="G61" s="310" t="s">
        <v>518</v>
      </c>
      <c r="H61" s="334"/>
      <c r="I61" s="335">
        <v>11994871</v>
      </c>
      <c r="J61" s="336">
        <v>40326</v>
      </c>
      <c r="K61" s="337">
        <v>0.6</v>
      </c>
      <c r="L61" s="338">
        <v>47147</v>
      </c>
      <c r="M61" s="339">
        <v>1.9</v>
      </c>
      <c r="N61" s="324">
        <v>-1.3</v>
      </c>
    </row>
    <row r="62" spans="1:14" x14ac:dyDescent="0.15">
      <c r="A62" s="248"/>
      <c r="B62" s="244"/>
      <c r="C62" s="244"/>
      <c r="D62" s="244"/>
      <c r="E62" s="244"/>
      <c r="F62" s="244"/>
      <c r="G62" s="325"/>
      <c r="H62" s="326" t="s">
        <v>513</v>
      </c>
      <c r="I62" s="327">
        <v>4941791</v>
      </c>
      <c r="J62" s="328">
        <v>16613</v>
      </c>
      <c r="K62" s="329">
        <v>-1.4</v>
      </c>
      <c r="L62" s="330">
        <v>24701</v>
      </c>
      <c r="M62" s="331">
        <v>1.1000000000000001</v>
      </c>
      <c r="N62" s="332">
        <v>-2.5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69" t="s">
        <v>3</v>
      </c>
      <c r="D47" s="1169"/>
      <c r="E47" s="1170"/>
      <c r="F47" s="11">
        <v>8.32</v>
      </c>
      <c r="G47" s="12">
        <v>9.5399999999999991</v>
      </c>
      <c r="H47" s="12">
        <v>8.84</v>
      </c>
      <c r="I47" s="12">
        <v>4.25</v>
      </c>
      <c r="J47" s="13">
        <v>6.21</v>
      </c>
    </row>
    <row r="48" spans="2:10" ht="57.75" customHeight="1" x14ac:dyDescent="0.15">
      <c r="B48" s="14"/>
      <c r="C48" s="1171" t="s">
        <v>4</v>
      </c>
      <c r="D48" s="1171"/>
      <c r="E48" s="1172"/>
      <c r="F48" s="15">
        <v>2.5499999999999998</v>
      </c>
      <c r="G48" s="16">
        <v>2.21</v>
      </c>
      <c r="H48" s="16">
        <v>2.29</v>
      </c>
      <c r="I48" s="16">
        <v>3.64</v>
      </c>
      <c r="J48" s="17">
        <v>3.77</v>
      </c>
    </row>
    <row r="49" spans="2:10" ht="57.75" customHeight="1" thickBot="1" x14ac:dyDescent="0.2">
      <c r="B49" s="18"/>
      <c r="C49" s="1173" t="s">
        <v>5</v>
      </c>
      <c r="D49" s="1173"/>
      <c r="E49" s="1174"/>
      <c r="F49" s="19" t="s">
        <v>525</v>
      </c>
      <c r="G49" s="20" t="s">
        <v>526</v>
      </c>
      <c r="H49" s="20" t="s">
        <v>527</v>
      </c>
      <c r="I49" s="20" t="s">
        <v>528</v>
      </c>
      <c r="J49" s="21">
        <v>0.09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2017-04-29T03:01:43Z</cp:lastPrinted>
  <dcterms:created xsi:type="dcterms:W3CDTF">2017-02-15T15:08:08Z</dcterms:created>
  <dcterms:modified xsi:type="dcterms:W3CDTF">2017-05-26T06:16:52Z</dcterms:modified>
</cp:coreProperties>
</file>