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AM34" i="10"/>
  <c r="U34" i="10"/>
  <c r="U35" i="10" s="1"/>
  <c r="C34" i="10"/>
  <c r="U36" i="10" l="1"/>
  <c r="BE34" i="10"/>
  <c r="BW34" i="10" s="1"/>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<sst xmlns="http://schemas.openxmlformats.org/spreadsheetml/2006/main" count="1119" uniqueCount="585">
  <si>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</si>
  <si>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</si>
  <si>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</si>
  <si>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</si>
  <si>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</si>
  <si>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</si>
  <si>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</si>
  <si>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</si>
  <si>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</si>
  <si>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</si>
  <si>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</si>
  <si>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</si>
  <si>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</si>
  <si>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</si>
  <si>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</si>
  <si>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</si>
  <si>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</si>
  <si>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</si>
  <si>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</si>
  <si>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</si>
  <si>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</si>
  <si>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</si>
  <si>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</si>
  <si>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</si>
  <si>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</si>
  <si>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</si>
  <si>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</si>
  <si>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</si>
  <si>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</si>
  <si>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</si>
  <si>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</si>
  <si>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</si>
  <si>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</si>
  <si>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</si>
  <si>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</si>
  <si>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</si>
  <si>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</si>
  <si>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</si>
  <si>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</si>
  <si>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</si>
  <si>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</si>
  <si>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</si>
  <si>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</si>
  <si>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</si>
  <si>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</si>
  <si>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</si>
  <si>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</si>
  <si>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</si>
  <si>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</si>
  <si>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</si>
  <si>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</si>
  <si>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</si>
  <si>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</si>
  <si>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</si>
  <si>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</si>
  <si>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</si>
  <si>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</si>
  <si>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</si>
  <si>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</si>
  <si>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</si>
  <si>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</si>
  <si>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</si>
  <si>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</si>
  <si>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</si>
  <si>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</si>
  <si>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</si>
  <si>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</si>
  <si>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</si>
  <si>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</si>
  <si>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</si>
  <si>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</si>
  <si>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</si>
  <si>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</si>
  <si>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</si>
  <si>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</si>
  <si>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</si>
  <si>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</si>
  <si>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</si>
  <si>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</si>
  <si>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</si>
  <si>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</si>
  <si>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</si>
  <si>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</si>
  <si>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</si>
  <si>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</si>
  <si>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</si>
  <si>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</si>
  <si>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</si>
  <si>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</si>
  <si>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</si>
  <si>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</si>
  <si>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</si>
  <si>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</si>
  <si>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風間浦村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</si>
  <si>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</si>
  <si>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</si>
  <si>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</si>
  <si>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</si>
  <si>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</si>
  <si>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</si>
  <si>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</si>
  <si>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</si>
  <si>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</si>
  <si>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</si>
  <si>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</si>
  <si>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</si>
  <si>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</si>
  <si>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</si>
  <si>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</si>
  <si>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</si>
  <si>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</si>
  <si>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</si>
  <si>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</si>
  <si>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</si>
  <si>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</si>
  <si>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</si>
  <si>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</si>
  <si>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</si>
  <si>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</si>
  <si>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</si>
  <si>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</si>
  <si>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</si>
  <si>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</si>
  <si>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</si>
  <si>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</si>
  <si>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</si>
  <si>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</si>
  <si>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</si>
  <si>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</si>
  <si>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</si>
  <si>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</si>
  <si>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</si>
  <si>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</si>
  <si>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</si>
  <si>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</si>
  <si>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</si>
  <si>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</si>
  <si>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</si>
  <si>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</si>
  <si>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</si>
  <si>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</si>
  <si>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</si>
  <si>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</si>
  <si>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</si>
  <si>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</si>
  <si>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</si>
  <si>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</si>
  <si>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</si>
  <si>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</si>
  <si>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</si>
  <si>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</si>
  <si>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</si>
  <si>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0"/>
  </si>
  <si>
    <t>うち日本人(％)</t>
    <phoneticPr fontId="5"/>
  </si>
  <si>
    <t>-3.3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</si>
  <si>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</si>
  <si>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</si>
  <si>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</si>
  <si>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</si>
  <si>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</si>
  <si>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</si>
  <si>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</si>
  <si>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</si>
  <si>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</si>
  <si>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</si>
  <si>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</si>
  <si>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</si>
  <si>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</si>
  <si>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</si>
  <si>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</si>
  <si>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</si>
  <si>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</si>
  <si>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</si>
  <si>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</si>
  <si>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</si>
  <si>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</si>
  <si>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</si>
  <si>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</si>
  <si>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</si>
  <si>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</si>
  <si>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</si>
  <si>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</si>
  <si>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</si>
  <si>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</si>
  <si>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</si>
  <si>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</si>
  <si>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</si>
  <si>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</si>
  <si>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</si>
  <si>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</si>
  <si>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</si>
  <si>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</si>
  <si>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</si>
  <si>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</si>
  <si>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</si>
  <si>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</si>
  <si>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</si>
  <si>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</si>
  <si>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</si>
  <si>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</si>
  <si>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</si>
  <si>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</si>
  <si>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</si>
  <si>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</si>
  <si>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</si>
  <si>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</si>
  <si>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</si>
  <si>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</si>
  <si>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</si>
  <si>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</si>
  <si>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</si>
  <si>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</si>
  <si>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</si>
  <si>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</si>
  <si>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</si>
  <si>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</si>
  <si>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</si>
  <si>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</si>
  <si>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</si>
  <si>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</si>
  <si>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</si>
  <si>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青森県風間浦村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</si>
  <si>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</si>
  <si>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</si>
  <si>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</si>
  <si>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</si>
  <si>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</si>
  <si>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</si>
  <si>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</si>
  <si>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</si>
  <si>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</si>
  <si>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</si>
  <si>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</si>
  <si>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</si>
  <si>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</si>
  <si>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</si>
  <si>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</si>
  <si>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</si>
  <si>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</si>
  <si>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</si>
  <si>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</si>
  <si>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</si>
  <si>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</si>
  <si>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</si>
  <si>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</si>
  <si>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</si>
  <si>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</si>
  <si>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</si>
  <si>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</si>
  <si>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</si>
  <si>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</si>
  <si>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</si>
  <si>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</si>
  <si>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</si>
  <si>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</si>
  <si>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</si>
  <si>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</si>
  <si>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</si>
  <si>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</si>
  <si>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</si>
  <si>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</si>
  <si>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</si>
  <si>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</si>
  <si>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</si>
  <si>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</si>
  <si>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</si>
  <si>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</si>
  <si>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</si>
  <si>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</si>
  <si>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</si>
  <si>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</si>
  <si>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</si>
  <si>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</si>
  <si>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</si>
  <si>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</si>
  <si>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</si>
  <si>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</si>
  <si>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</si>
  <si>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</si>
  <si>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</si>
  <si>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</si>
  <si>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</si>
  <si>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</si>
  <si>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</si>
  <si>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</si>
  <si>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</si>
  <si>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</si>
  <si>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</si>
  <si>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</si>
  <si>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</si>
  <si>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</si>
  <si>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</si>
  <si>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</si>
  <si>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</si>
  <si>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</si>
  <si>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</si>
  <si>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</si>
  <si>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</si>
  <si>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</si>
  <si>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</si>
  <si>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</si>
  <si>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</si>
  <si>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</si>
  <si>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</si>
  <si>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</si>
  <si>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</si>
  <si>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</si>
  <si>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</si>
  <si>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</si>
  <si>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</si>
  <si>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</si>
  <si>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</si>
  <si>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</si>
  <si>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</si>
  <si>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</si>
  <si>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</si>
  <si>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</si>
  <si>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</si>
  <si>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</si>
  <si>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</si>
  <si>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</si>
  <si>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</si>
  <si>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</si>
  <si>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</si>
  <si>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</si>
  <si>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</si>
  <si>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</si>
  <si>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</si>
  <si>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</si>
  <si>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</si>
  <si>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</si>
  <si>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</si>
  <si>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</si>
  <si>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</si>
  <si>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</si>
  <si>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</si>
  <si>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</si>
  <si>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</si>
  <si>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</si>
  <si>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</si>
  <si>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</si>
  <si>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</si>
  <si>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</si>
  <si>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</si>
  <si>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</si>
  <si>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</si>
  <si>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</si>
  <si>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</si>
  <si>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</si>
  <si>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</si>
  <si>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</si>
  <si>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</si>
  <si>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</si>
  <si>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</si>
  <si>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</si>
  <si>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</si>
  <si>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</si>
  <si>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</si>
  <si>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</si>
  <si>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</si>
  <si>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</si>
  <si>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</si>
  <si>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</si>
  <si>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</si>
  <si>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</si>
  <si>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</si>
  <si>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</si>
  <si>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</si>
  <si>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</si>
  <si>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</si>
  <si>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</si>
  <si>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青森県風間浦村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</si>
  <si>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</si>
  <si>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</si>
  <si>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</si>
  <si>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</si>
  <si>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</si>
  <si>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</si>
  <si>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</si>
  <si>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</si>
  <si>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</si>
  <si>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</si>
  <si>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</si>
  <si>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</si>
  <si>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</si>
  <si>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</si>
  <si>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</si>
  <si>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</si>
  <si>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</si>
  <si>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</si>
  <si>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</si>
  <si>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</si>
  <si>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</si>
  <si>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</si>
  <si>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</si>
  <si>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</si>
  <si>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</si>
  <si>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</si>
  <si>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</si>
  <si>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</si>
  <si>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</si>
  <si>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</si>
  <si>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</si>
  <si>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</si>
  <si>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</si>
  <si>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</si>
  <si>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</si>
  <si>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</si>
  <si>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</si>
  <si>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</si>
  <si>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</si>
  <si>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</si>
  <si>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</si>
  <si>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</si>
  <si>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</si>
  <si>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</si>
  <si>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</si>
  <si>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</si>
  <si>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</si>
  <si>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</si>
  <si>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</si>
  <si>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</si>
  <si>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</si>
  <si>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</si>
  <si>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</si>
  <si>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</si>
  <si>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</si>
  <si>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</si>
  <si>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</si>
  <si>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</si>
  <si>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</si>
  <si>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</si>
  <si>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</si>
  <si>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</si>
  <si>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</si>
  <si>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</si>
  <si>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</si>
  <si>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</si>
  <si>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</si>
  <si>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</si>
  <si>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</si>
  <si>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</si>
  <si>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</si>
  <si>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</si>
  <si>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</si>
  <si>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</si>
  <si>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</si>
  <si>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</si>
  <si>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</si>
  <si>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</si>
  <si>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</si>
  <si>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</si>
  <si>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</si>
  <si>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</si>
  <si>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</si>
  <si>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</si>
  <si>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</si>
  <si>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</si>
  <si>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</si>
  <si>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</si>
  <si>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</si>
  <si>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</si>
  <si>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</si>
  <si>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</si>
  <si>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</si>
  <si>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</si>
  <si>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</si>
  <si>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</si>
  <si>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</si>
  <si>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</si>
  <si>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</si>
  <si>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</si>
  <si>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</si>
  <si>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</si>
  <si>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</si>
  <si>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</si>
  <si>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</si>
  <si>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</si>
  <si>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</si>
  <si>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</si>
  <si>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</si>
  <si>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</si>
  <si>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</si>
  <si>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</si>
  <si>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</si>
  <si>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</si>
  <si>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</si>
  <si>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</si>
  <si>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</si>
  <si>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</si>
  <si>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</si>
  <si>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</si>
  <si>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</si>
  <si>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</si>
  <si>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</si>
  <si>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</si>
  <si>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</si>
  <si>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</si>
  <si>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</si>
  <si>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</si>
  <si>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</si>
  <si>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</si>
  <si>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</si>
  <si>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</si>
  <si>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</si>
  <si>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</si>
  <si>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</si>
  <si>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</si>
  <si>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</si>
  <si>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</si>
  <si>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</si>
  <si>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</si>
  <si>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</si>
  <si>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</si>
  <si>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</si>
  <si>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</si>
  <si>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</si>
  <si>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</si>
  <si>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</si>
  <si>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</si>
  <si>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</si>
  <si>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</si>
  <si>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</si>
  <si>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</si>
  <si>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</si>
  <si>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</si>
  <si>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</si>
  <si>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</si>
  <si>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</si>
  <si>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</si>
  <si>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</si>
  <si>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</si>
  <si>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</si>
  <si>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</si>
  <si>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</si>
  <si>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</si>
  <si>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</si>
  <si>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</si>
  <si>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</si>
  <si>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</si>
  <si>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</si>
  <si>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</si>
  <si>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</si>
  <si>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</si>
  <si>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</si>
  <si>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</si>
  <si>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</si>
  <si>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</si>
  <si>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</si>
  <si>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</si>
  <si>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</si>
  <si>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</si>
  <si>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</si>
  <si>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</si>
  <si>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</si>
  <si>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</si>
  <si>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0.44</t>
  </si>
  <si>
    <t>▲ 9.95</t>
  </si>
  <si>
    <t>一般会計</t>
  </si>
  <si>
    <t>介護保険特別会計</t>
  </si>
  <si>
    <t>国民健康保険特別会計</t>
  </si>
  <si>
    <t>簡易水道特別会計</t>
  </si>
  <si>
    <t>後期高齢者医療特別会計</t>
  </si>
  <si>
    <t>その他会計（赤字）</t>
  </si>
  <si>
    <t>その他会計（黒字）</t>
  </si>
  <si>
    <t>-</t>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</si>
  <si>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</si>
  <si>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</si>
  <si>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</si>
  <si>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</si>
  <si>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</si>
  <si>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</si>
  <si>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青森県市町村職員退職組合</t>
    <rPh sb="0" eb="3">
      <t>アオモリケン</t>
    </rPh>
    <rPh sb="3" eb="6">
      <t>シチョウソン</t>
    </rPh>
    <rPh sb="6" eb="8">
      <t>ショクイン</t>
    </rPh>
    <rPh sb="8" eb="10">
      <t>タイショク</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</si>
  <si>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</si>
  <si>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</si>
  <si>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</si>
  <si>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Ｈ27に比べて将来負担額が減少し、充当可能財源が基金の積立等により増加したため年々減少しており、Ｈ29では類似団体と同じ水準にある。有形固定資産減価償却率は類似団体より低い水準にあり、理由としては、学校教育系施設の減価償却率が低いためである。今後の見通しとしては、公共施設の更新予定があるため将来負担比率は上昇し、有形固定資産減価償却率は減少する見込みである。</t>
    <rPh sb="0" eb="2">
      <t>ショウライ</t>
    </rPh>
    <rPh sb="2" eb="4">
      <t>フタン</t>
    </rPh>
    <rPh sb="4" eb="6">
      <t>ヒリツ</t>
    </rPh>
    <rPh sb="16" eb="17">
      <t>クラ</t>
    </rPh>
    <rPh sb="19" eb="21">
      <t>ショウライ</t>
    </rPh>
    <rPh sb="21" eb="23">
      <t>フタン</t>
    </rPh>
    <rPh sb="23" eb="24">
      <t>ガク</t>
    </rPh>
    <rPh sb="25" eb="27">
      <t>ゲンショウ</t>
    </rPh>
    <rPh sb="29" eb="31">
      <t>ジュウトウ</t>
    </rPh>
    <rPh sb="31" eb="33">
      <t>カノウ</t>
    </rPh>
    <rPh sb="33" eb="35">
      <t>ザイゲン</t>
    </rPh>
    <rPh sb="36" eb="38">
      <t>キキン</t>
    </rPh>
    <rPh sb="39" eb="41">
      <t>ツミタテ</t>
    </rPh>
    <rPh sb="41" eb="42">
      <t>トウ</t>
    </rPh>
    <rPh sb="45" eb="47">
      <t>ゾウカ</t>
    </rPh>
    <rPh sb="51" eb="53">
      <t>ネンネン</t>
    </rPh>
    <rPh sb="53" eb="55">
      <t>ゲンショウ</t>
    </rPh>
    <rPh sb="65" eb="67">
      <t>ルイジ</t>
    </rPh>
    <rPh sb="67" eb="69">
      <t>ダンタイ</t>
    </rPh>
    <rPh sb="70" eb="71">
      <t>オナ</t>
    </rPh>
    <rPh sb="72" eb="74">
      <t>スイジュン</t>
    </rPh>
    <rPh sb="78" eb="80">
      <t>ユウケイ</t>
    </rPh>
    <rPh sb="80" eb="82">
      <t>コテイ</t>
    </rPh>
    <rPh sb="82" eb="84">
      <t>シサン</t>
    </rPh>
    <rPh sb="84" eb="86">
      <t>ゲンカ</t>
    </rPh>
    <rPh sb="86" eb="88">
      <t>ショウキャク</t>
    </rPh>
    <rPh sb="88" eb="89">
      <t>リツ</t>
    </rPh>
    <rPh sb="90" eb="92">
      <t>ルイジ</t>
    </rPh>
    <rPh sb="92" eb="94">
      <t>ダンタイ</t>
    </rPh>
    <rPh sb="96" eb="97">
      <t>ヒク</t>
    </rPh>
    <rPh sb="98" eb="100">
      <t>スイジュン</t>
    </rPh>
    <rPh sb="104" eb="106">
      <t>リユウ</t>
    </rPh>
    <rPh sb="111" eb="113">
      <t>ガッコウ</t>
    </rPh>
    <rPh sb="113" eb="115">
      <t>キョウイク</t>
    </rPh>
    <rPh sb="115" eb="116">
      <t>ケイ</t>
    </rPh>
    <rPh sb="116" eb="118">
      <t>シセツ</t>
    </rPh>
    <rPh sb="119" eb="121">
      <t>ゲンカ</t>
    </rPh>
    <rPh sb="121" eb="123">
      <t>ショウキャク</t>
    </rPh>
    <rPh sb="123" eb="124">
      <t>リツ</t>
    </rPh>
    <rPh sb="125" eb="126">
      <t>ヒク</t>
    </rPh>
    <rPh sb="133" eb="135">
      <t>コンゴ</t>
    </rPh>
    <rPh sb="136" eb="138">
      <t>ミトオ</t>
    </rPh>
    <rPh sb="144" eb="146">
      <t>コウキョウ</t>
    </rPh>
    <rPh sb="146" eb="148">
      <t>シセツ</t>
    </rPh>
    <rPh sb="149" eb="151">
      <t>コウシン</t>
    </rPh>
    <rPh sb="151" eb="153">
      <t>ヨテイ</t>
    </rPh>
    <rPh sb="158" eb="160">
      <t>ショウライ</t>
    </rPh>
    <rPh sb="160" eb="162">
      <t>フタン</t>
    </rPh>
    <rPh sb="162" eb="164">
      <t>ヒリツ</t>
    </rPh>
    <rPh sb="165" eb="167">
      <t>ジョウショウ</t>
    </rPh>
    <rPh sb="169" eb="171">
      <t>ユウケイ</t>
    </rPh>
    <rPh sb="171" eb="173">
      <t>コテイ</t>
    </rPh>
    <rPh sb="173" eb="175">
      <t>シサン</t>
    </rPh>
    <rPh sb="175" eb="177">
      <t>ゲンカ</t>
    </rPh>
    <rPh sb="177" eb="179">
      <t>ショウキャク</t>
    </rPh>
    <rPh sb="179" eb="180">
      <t>リツ</t>
    </rPh>
    <rPh sb="181" eb="183">
      <t>ゲンショウ</t>
    </rPh>
    <rPh sb="185" eb="187">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</si>
  <si>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</si>
  <si>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</si>
  <si>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</si>
  <si>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</si>
  <si>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</si>
  <si>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</si>
  <si>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減少傾向にある。将来負担比率については将来負担額の減少に伴い類似団体と同じ水準にあるが、実質公債費比率についてはまだ高い水準にある。実質公債費比率は今後の平成25年度から平成27年度にかけて統合小学校の建設を行った際借入れた地方債の元金償還が始まることから上昇していく見込みである。</t>
    <rPh sb="0" eb="2">
      <t>ショウライ</t>
    </rPh>
    <rPh sb="2" eb="4">
      <t>フタン</t>
    </rPh>
    <rPh sb="4" eb="6">
      <t>ヒリツ</t>
    </rPh>
    <rPh sb="6" eb="7">
      <t>オヨ</t>
    </rPh>
    <rPh sb="8" eb="10">
      <t>ジッシツ</t>
    </rPh>
    <rPh sb="10" eb="13">
      <t>コウサイヒ</t>
    </rPh>
    <rPh sb="13" eb="15">
      <t>ヒリツ</t>
    </rPh>
    <rPh sb="18" eb="20">
      <t>ゲンショウ</t>
    </rPh>
    <rPh sb="20" eb="22">
      <t>ケイコウ</t>
    </rPh>
    <rPh sb="26" eb="28">
      <t>ショウライ</t>
    </rPh>
    <rPh sb="28" eb="30">
      <t>フタン</t>
    </rPh>
    <rPh sb="30" eb="32">
      <t>ヒリツ</t>
    </rPh>
    <rPh sb="37" eb="39">
      <t>ショウライ</t>
    </rPh>
    <rPh sb="39" eb="41">
      <t>フタン</t>
    </rPh>
    <rPh sb="41" eb="42">
      <t>ガク</t>
    </rPh>
    <rPh sb="43" eb="45">
      <t>ゲンショウ</t>
    </rPh>
    <rPh sb="46" eb="47">
      <t>トモナ</t>
    </rPh>
    <rPh sb="48" eb="50">
      <t>ルイジ</t>
    </rPh>
    <rPh sb="50" eb="52">
      <t>ダンタイ</t>
    </rPh>
    <rPh sb="53" eb="54">
      <t>オナ</t>
    </rPh>
    <rPh sb="55" eb="57">
      <t>スイジュン</t>
    </rPh>
    <rPh sb="62" eb="64">
      <t>ジッシツ</t>
    </rPh>
    <rPh sb="64" eb="66">
      <t>コウサイ</t>
    </rPh>
    <rPh sb="66" eb="67">
      <t>ヒ</t>
    </rPh>
    <rPh sb="67" eb="69">
      <t>ヒリツ</t>
    </rPh>
    <rPh sb="76" eb="77">
      <t>タカ</t>
    </rPh>
    <rPh sb="78" eb="80">
      <t>スイジュン</t>
    </rPh>
    <rPh sb="84" eb="86">
      <t>ジッシツ</t>
    </rPh>
    <rPh sb="86" eb="88">
      <t>コウサイ</t>
    </rPh>
    <rPh sb="88" eb="89">
      <t>ヒ</t>
    </rPh>
    <rPh sb="89" eb="91">
      <t>ヒリツ</t>
    </rPh>
    <rPh sb="92" eb="94">
      <t>コンゴ</t>
    </rPh>
    <rPh sb="95" eb="97">
      <t>ヘイセイ</t>
    </rPh>
    <rPh sb="99" eb="101">
      <t>ネンド</t>
    </rPh>
    <rPh sb="103" eb="105">
      <t>ヘイセイ</t>
    </rPh>
    <rPh sb="107" eb="109">
      <t>ネンド</t>
    </rPh>
    <rPh sb="113" eb="115">
      <t>トウゴウ</t>
    </rPh>
    <rPh sb="115" eb="118">
      <t>ショウガッコウ</t>
    </rPh>
    <rPh sb="119" eb="121">
      <t>ケンセツ</t>
    </rPh>
    <rPh sb="122" eb="123">
      <t>オコナ</t>
    </rPh>
    <rPh sb="125" eb="126">
      <t>サイ</t>
    </rPh>
    <rPh sb="126" eb="128">
      <t>カリイ</t>
    </rPh>
    <rPh sb="130" eb="132">
      <t>チホウ</t>
    </rPh>
    <rPh sb="132" eb="133">
      <t>サイ</t>
    </rPh>
    <rPh sb="134" eb="136">
      <t>ガンキン</t>
    </rPh>
    <rPh sb="136" eb="138">
      <t>ショウカン</t>
    </rPh>
    <rPh sb="139" eb="140">
      <t>ハジ</t>
    </rPh>
    <rPh sb="146" eb="148">
      <t>ジョウショウ</t>
    </rPh>
    <rPh sb="152" eb="154">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</si>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</sst>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5" fillId="0" borderId="7" xfId="8" applyFont="1" applyBorder="1" applyAlignment="1">
      <alignment horizontal="left" vertical="center"/>
    </xf>
    <xf numFmtId="0" fontId="19" fillId="0" borderId="69" xfId="9" applyFont="1" applyBorder="1" applyAlignment="1">
      <alignment horizontal="center" vertical="center"/>
    </xf>
    <xf numFmtId="0" fontId="15" fillId="0" borderId="7" xfId="8" applyFont="1" applyBorder="1" applyAlignment="1">
      <alignment horizontal="center" vertical="center"/>
    </xf>
    <xf numFmtId="0" fontId="15" fillId="0" borderId="72" xfId="8"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0" xfId="8" applyFont="1" applyAlignment="1">
      <alignment horizontal="center" vertical="center"/>
    </xf>
    <xf numFmtId="49" fontId="15" fillId="0" borderId="0" xfId="8" applyNumberFormat="1" applyFont="1" applyAlignment="1">
      <alignment horizontal="center" vertical="center"/>
    </xf>
    <xf numFmtId="0" fontId="15" fillId="0" borderId="64" xfId="8" applyFont="1" applyBorder="1" applyAlignment="1">
      <alignment horizontal="center"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31" xfId="12" applyFont="1" applyFill="1" applyBorder="1">
      <alignment vertical="center"/>
    </xf>
    <xf numFmtId="0" fontId="29" fillId="6" borderId="11" xfId="12" applyFont="1" applyFill="1" applyBorder="1">
      <alignment vertical="center"/>
    </xf>
    <xf numFmtId="0" fontId="29" fillId="6" borderId="12"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2"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29" fillId="0" borderId="0" xfId="16" applyFont="1">
      <alignment vertical="center"/>
    </xf>
    <xf numFmtId="0" fontId="1" fillId="0" borderId="3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Font="1" applyAlignment="1" applyProtection="1">
      <alignment horizontal="left" vertical="center" wrapText="1"/>
      <protection hidden="1"/>
    </xf>
    <xf numFmtId="186" fontId="15" fillId="0" borderId="0" xfId="8" applyNumberFormat="1" applyFont="1" applyAlignment="1" applyProtection="1">
      <alignment horizontal="center" vertical="center" shrinkToFit="1"/>
      <protection hidden="1"/>
    </xf>
    <xf numFmtId="0" fontId="15" fillId="0" borderId="0" xfId="8" applyFont="1" applyAlignment="1" applyProtection="1">
      <alignment horizontal="center" vertical="center" shrinkToFit="1"/>
      <protection hidden="1"/>
    </xf>
    <xf numFmtId="0" fontId="15" fillId="0" borderId="0" xfId="8" applyFont="1" applyAlignment="1">
      <alignment horizontal="center" vertical="center" shrinkToFit="1"/>
    </xf>
    <xf numFmtId="0" fontId="15" fillId="0" borderId="0" xfId="8" applyFont="1" applyAlignment="1">
      <alignment horizontal="center" vertical="center"/>
    </xf>
    <xf numFmtId="49" fontId="15" fillId="0" borderId="0" xfId="8" applyNumberFormat="1" applyFont="1" applyAlignment="1">
      <alignment horizontal="center" vertical="center"/>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0" fontId="15" fillId="0" borderId="39" xfId="8" applyFont="1" applyBorder="1">
      <alignment vertical="center"/>
    </xf>
    <xf numFmtId="0" fontId="15" fillId="0" borderId="31" xfId="8" applyFont="1" applyBorder="1">
      <alignment vertical="center"/>
    </xf>
    <xf numFmtId="0" fontId="15" fillId="0" borderId="42"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42"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xf>
    <xf numFmtId="0" fontId="15" fillId="0" borderId="46" xfId="8" applyFont="1" applyBorder="1" applyAlignment="1">
      <alignment horizontal="center" vertical="center"/>
    </xf>
    <xf numFmtId="0" fontId="15" fillId="0" borderId="37" xfId="8" applyFont="1" applyBorder="1" applyAlignment="1">
      <alignment horizontal="center" vertical="center"/>
    </xf>
    <xf numFmtId="0" fontId="15" fillId="0" borderId="52" xfId="8" applyFont="1" applyBorder="1" applyAlignment="1">
      <alignment horizontal="center" vertical="center"/>
    </xf>
    <xf numFmtId="0" fontId="15" fillId="0" borderId="40" xfId="8" applyFont="1" applyBorder="1" applyAlignment="1">
      <alignment horizontal="center" vertical="center"/>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65" xfId="8" applyFont="1" applyBorder="1" applyAlignment="1">
      <alignment horizontal="center" vertical="center" wrapText="1"/>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15" fillId="0" borderId="41" xfId="8" applyFont="1" applyBorder="1" applyAlignment="1">
      <alignment horizontal="center" vertical="center"/>
    </xf>
    <xf numFmtId="0" fontId="21" fillId="0" borderId="46"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78" xfId="8" applyFont="1" applyBorder="1" applyAlignment="1">
      <alignment horizontal="center" vertical="center"/>
    </xf>
    <xf numFmtId="0" fontId="15" fillId="0" borderId="75"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0" fontId="15" fillId="0" borderId="30" xfId="8" applyFont="1" applyBorder="1">
      <alignment vertical="center"/>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5" fillId="0" borderId="11" xfId="8" applyFont="1" applyBorder="1" applyAlignment="1">
      <alignment horizontal="center" vertical="center"/>
    </xf>
    <xf numFmtId="0" fontId="15" fillId="0" borderId="68" xfId="8" applyFont="1" applyBorder="1" applyAlignment="1">
      <alignment horizontal="center" vertical="center"/>
    </xf>
    <xf numFmtId="0" fontId="19" fillId="0" borderId="41" xfId="8" applyFont="1" applyBorder="1">
      <alignment vertical="center"/>
    </xf>
    <xf numFmtId="0" fontId="19" fillId="0" borderId="12" xfId="8" applyFont="1" applyBorder="1">
      <alignment vertical="center"/>
    </xf>
    <xf numFmtId="0" fontId="19" fillId="0" borderId="46" xfId="8" applyFont="1" applyBorder="1">
      <alignment vertical="center"/>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0" fontId="15" fillId="0" borderId="24" xfId="8" applyFont="1" applyBorder="1" applyAlignment="1">
      <alignment horizontal="center"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31" xfId="8" applyFont="1" applyBorder="1">
      <alignment vertical="center"/>
    </xf>
    <xf numFmtId="0" fontId="19" fillId="0" borderId="42"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9" xfId="8" applyFont="1" applyBorder="1" applyAlignment="1">
      <alignment horizontal="center" vertical="center"/>
    </xf>
    <xf numFmtId="0" fontId="15" fillId="0" borderId="7" xfId="8" applyFont="1" applyBorder="1" applyAlignment="1">
      <alignment horizontal="center" vertical="center"/>
    </xf>
    <xf numFmtId="0" fontId="15" fillId="0" borderId="64" xfId="8" applyFont="1" applyBorder="1" applyAlignment="1">
      <alignment horizontal="center"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0" fontId="15" fillId="0" borderId="14" xfId="8" applyFont="1" applyBorder="1" applyAlignment="1">
      <alignment horizontal="center" vertical="center"/>
    </xf>
    <xf numFmtId="0" fontId="15" fillId="0" borderId="1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48" xfId="8" applyFont="1" applyBorder="1" applyAlignment="1">
      <alignment horizontal="center" vertical="center"/>
    </xf>
    <xf numFmtId="0" fontId="15" fillId="0" borderId="69" xfId="8" applyFont="1" applyBorder="1" applyAlignment="1">
      <alignment horizontal="center" vertical="center"/>
    </xf>
    <xf numFmtId="0" fontId="15" fillId="0" borderId="16"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66"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7" xfId="8" applyFont="1" applyBorder="1" applyAlignment="1">
      <alignment horizontal="center" vertical="center"/>
    </xf>
    <xf numFmtId="0" fontId="15" fillId="0" borderId="65" xfId="8" applyFont="1" applyBorder="1" applyAlignment="1">
      <alignment horizontal="center" vertical="center"/>
    </xf>
    <xf numFmtId="0" fontId="15" fillId="0" borderId="3" xfId="8" applyFont="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85"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0" fontId="1" fillId="0" borderId="89" xfId="11" applyBorder="1" applyAlignment="1">
      <alignment horizontal="right" vertical="center" shrinkToFit="1"/>
    </xf>
    <xf numFmtId="181" fontId="15" fillId="0" borderId="91" xfId="11" applyNumberFormat="1" applyFont="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0" fontId="1" fillId="0" borderId="38" xfId="11" applyBorder="1" applyAlignment="1">
      <alignment horizontal="right" vertical="center" shrinkToFit="1"/>
    </xf>
    <xf numFmtId="178" fontId="15" fillId="0" borderId="38" xfId="11" applyNumberFormat="1" applyFont="1" applyBorder="1" applyAlignment="1">
      <alignment horizontal="right" vertical="center" shrinkToFi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178" fontId="15" fillId="0" borderId="40"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52"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46" xfId="11" applyNumberFormat="1" applyFont="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Border="1" applyAlignment="1">
      <alignment horizontal="right" vertical="center" shrinkToFit="1"/>
    </xf>
    <xf numFmtId="181" fontId="15" fillId="0" borderId="62" xfId="11" applyNumberFormat="1" applyFont="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15" fillId="0" borderId="12" xfId="11" applyNumberFormat="1" applyFont="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Border="1" applyAlignment="1">
      <alignment horizontal="right" vertical="center" shrinkToFit="1"/>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2" fillId="0" borderId="0" xfId="6" applyAlignment="1">
      <alignment vertical="center"/>
    </xf>
    <xf numFmtId="0" fontId="12" fillId="0" borderId="38" xfId="6" applyBorder="1" applyAlignment="1">
      <alignment vertical="center"/>
    </xf>
    <xf numFmtId="178" fontId="15" fillId="0" borderId="84"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178" fontId="15" fillId="0" borderId="62"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178" fontId="15" fillId="0" borderId="88"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38" xfId="11" applyNumberFormat="1" applyFont="1" applyBorder="1" applyAlignment="1">
      <alignment horizontal="right" vertical="center"/>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0" fontId="29" fillId="6" borderId="7"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77" fontId="29" fillId="6" borderId="37"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0"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6" fontId="29" fillId="6" borderId="46" xfId="14" applyNumberFormat="1" applyFont="1" applyFill="1" applyBorder="1" applyAlignment="1">
      <alignment horizontal="right" vertical="center" shrinkToFit="1"/>
    </xf>
    <xf numFmtId="0" fontId="29" fillId="6" borderId="76"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26" xfId="12" applyFont="1" applyFill="1" applyBorder="1" applyAlignment="1">
      <alignment horizontal="center" vertical="center"/>
    </xf>
    <xf numFmtId="0" fontId="29" fillId="6" borderId="62"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87" fontId="29" fillId="6" borderId="129"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37" xfId="12" applyFont="1" applyFill="1" applyBorder="1">
      <alignment vertical="center"/>
    </xf>
    <xf numFmtId="0" fontId="29" fillId="6" borderId="52" xfId="12" applyFont="1" applyFill="1" applyBorder="1">
      <alignment vertical="center"/>
    </xf>
    <xf numFmtId="0" fontId="29" fillId="6" borderId="40" xfId="12" applyFont="1" applyFill="1" applyBorder="1">
      <alignment vertical="center"/>
    </xf>
    <xf numFmtId="0" fontId="29" fillId="6" borderId="81" xfId="12" applyFont="1" applyFill="1" applyBorder="1" applyAlignment="1">
      <alignment horizontal="center" vertical="center"/>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31" xfId="12" applyFont="1" applyFill="1" applyBorder="1" applyAlignment="1">
      <alignment horizontal="center" vertical="center" wrapText="1"/>
    </xf>
    <xf numFmtId="0" fontId="31" fillId="6" borderId="42" xfId="12" applyFont="1" applyFill="1" applyBorder="1" applyAlignment="1">
      <alignment horizontal="center" vertical="center"/>
    </xf>
    <xf numFmtId="177" fontId="29" fillId="6" borderId="161"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30"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9" xfId="12" applyFont="1" applyFill="1" applyBorder="1" applyAlignment="1">
      <alignment horizontal="center" vertical="center"/>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0" fontId="29" fillId="6" borderId="38" xfId="12" applyFont="1" applyFill="1" applyBorder="1" applyAlignment="1">
      <alignment horizontal="left" vertical="center"/>
    </xf>
    <xf numFmtId="0" fontId="29" fillId="6" borderId="41"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32" xfId="12" applyFont="1" applyFill="1" applyBorder="1" applyAlignment="1">
      <alignment horizontal="center" vertical="center"/>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4" xfId="12" applyFont="1" applyFill="1" applyBorder="1" applyAlignment="1">
      <alignment horizontal="center" vertical="center"/>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9" xfId="15"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lignment horizontal="left" vertical="center"/>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110" xfId="15"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77" fontId="29" fillId="8" borderId="184" xfId="15" applyNumberFormat="1" applyFont="1" applyFill="1" applyBorder="1" applyAlignment="1" applyProtection="1">
      <alignment horizontal="right" vertical="center" shrinkToFit="1"/>
      <protection locked="0"/>
    </xf>
    <xf numFmtId="177" fontId="29" fillId="8" borderId="189" xfId="15" applyNumberFormat="1" applyFont="1" applyFill="1" applyBorder="1" applyAlignment="1" applyProtection="1">
      <alignment horizontal="right" vertical="center" shrinkToFit="1"/>
      <protection locked="0"/>
    </xf>
    <xf numFmtId="177" fontId="29" fillId="8" borderId="149" xfId="15" applyNumberFormat="1" applyFont="1" applyFill="1" applyBorder="1" applyAlignment="1" applyProtection="1">
      <alignment horizontal="right" vertical="center" shrinkToFit="1"/>
      <protection locked="0"/>
    </xf>
    <xf numFmtId="177" fontId="29" fillId="8" borderId="44" xfId="15" applyNumberFormat="1" applyFont="1" applyFill="1" applyBorder="1" applyAlignment="1" applyProtection="1">
      <alignment horizontal="righ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84" xfId="12" applyNumberFormat="1" applyFont="1" applyFill="1" applyBorder="1" applyAlignment="1" applyProtection="1">
      <alignment horizontal="right" vertical="center" shrinkToFi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291945</c:v>
                </c:pt>
                <c:pt idx="4">
                  <c:v>291173</c:v>
                </c:pt>
              </c:numCache>
            </c:numRef>
          </c:val>
          <c:smooth val="0"/>
          <c:extLst>
            <c:ext xmlns:c16="http://schemas.microsoft.com/office/drawing/2014/chart" uri="{C3380CC4-5D6E-409C-BE32-E72D297353CC}">
              <c16:uniqueId val="{00000000-0592-4AC6-AF03-6BEE2ABCE7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163565</c:v>
                </c:pt>
                <c:pt idx="1">
                  <c:v>304446</c:v>
                </c:pt>
                <c:pt idx="2">
                  <c:v>569354</c:v>
                </c:pt>
                <c:pt idx="3">
                  <c:v>79689</c:v>
                </c:pt>
                <c:pt idx="4">
                  <c:v>108943</c:v>
                </c:pt>
              </c:numCache>
            </c:numRef>
          </c:val>
          <c:smooth val="0"/>
          <c:extLst>
            <c:ext xmlns:c16="http://schemas.microsoft.com/office/drawing/2014/chart" uri="{C3380CC4-5D6E-409C-BE32-E72D297353CC}">
              <c16:uniqueId val="{00000001-0592-4AC6-AF03-6BEE2ABCE7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4.8899999999999997</c:v>
                </c:pt>
                <c:pt idx="1">
                  <c:v>4.09</c:v>
                </c:pt>
                <c:pt idx="2">
                  <c:v>6.21</c:v>
                </c:pt>
                <c:pt idx="3">
                  <c:v>6.08</c:v>
                </c:pt>
                <c:pt idx="4">
                  <c:v>4.91</c:v>
                </c:pt>
              </c:numCache>
            </c:numRef>
          </c:val>
          <c:extLst>
            <c:ext xmlns:c16="http://schemas.microsoft.com/office/drawing/2014/chart" uri="{C3380CC4-5D6E-409C-BE32-E72D297353CC}">
              <c16:uniqueId val="{00000000-FA33-4B4D-A4B7-D859440EBB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2.14</c:v>
                </c:pt>
                <c:pt idx="1">
                  <c:v>5.0599999999999996</c:v>
                </c:pt>
                <c:pt idx="2">
                  <c:v>14.11</c:v>
                </c:pt>
                <c:pt idx="3">
                  <c:v>29.76</c:v>
                </c:pt>
                <c:pt idx="4">
                  <c:v>26.57</c:v>
                </c:pt>
              </c:numCache>
            </c:numRef>
          </c:val>
          <c:extLst>
            <c:ext xmlns:c16="http://schemas.microsoft.com/office/drawing/2014/chart" uri="{C3380CC4-5D6E-409C-BE32-E72D297353CC}">
              <c16:uniqueId val="{00000001-FA33-4B4D-A4B7-D859440EBB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c:v>
                </c:pt>
                <c:pt idx="1">
                  <c:v>-0.44</c:v>
                </c:pt>
                <c:pt idx="2">
                  <c:v>9.8000000000000007</c:v>
                </c:pt>
                <c:pt idx="3">
                  <c:v>11.93</c:v>
                </c:pt>
                <c:pt idx="4">
                  <c:v>-9.9499999999999993</c:v>
                </c:pt>
              </c:numCache>
            </c:numRef>
          </c:val>
          <c:smooth val="0"/>
          <c:extLst>
            <c:ext xmlns:c16="http://schemas.microsoft.com/office/drawing/2014/chart" uri="{C3380CC4-5D6E-409C-BE32-E72D297353CC}">
              <c16:uniqueId val="{00000002-FA33-4B4D-A4B7-D859440EBB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5A9-4BEC-8948-6298E85D73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A9-4BEC-8948-6298E85D73F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5A9-4BEC-8948-6298E85D73F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5A9-4BEC-8948-6298E85D73F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5A9-4BEC-8948-6298E85D73F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5A9-4BEC-8948-6298E85D73F0}"/>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0.06</c:v>
                </c:pt>
                <c:pt idx="2">
                  <c:v>#N/A</c:v>
                </c:pt>
                <c:pt idx="3">
                  <c:v>0.13</c:v>
                </c:pt>
                <c:pt idx="4">
                  <c:v>#N/A</c:v>
                </c:pt>
                <c:pt idx="5">
                  <c:v>0.08</c:v>
                </c:pt>
                <c:pt idx="6">
                  <c:v>#N/A</c:v>
                </c:pt>
                <c:pt idx="7">
                  <c:v>0.09</c:v>
                </c:pt>
                <c:pt idx="8">
                  <c:v>#N/A</c:v>
                </c:pt>
                <c:pt idx="9">
                  <c:v>0.1</c:v>
                </c:pt>
              </c:numCache>
            </c:numRef>
          </c:val>
          <c:extLst>
            <c:ext xmlns:c16="http://schemas.microsoft.com/office/drawing/2014/chart" uri="{C3380CC4-5D6E-409C-BE32-E72D297353CC}">
              <c16:uniqueId val="{00000006-95A9-4BEC-8948-6298E85D73F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1.83</c:v>
                </c:pt>
                <c:pt idx="2">
                  <c:v>#N/A</c:v>
                </c:pt>
                <c:pt idx="3">
                  <c:v>1.75</c:v>
                </c:pt>
                <c:pt idx="4">
                  <c:v>#N/A</c:v>
                </c:pt>
                <c:pt idx="5">
                  <c:v>0.41</c:v>
                </c:pt>
                <c:pt idx="6">
                  <c:v>#N/A</c:v>
                </c:pt>
                <c:pt idx="7">
                  <c:v>0.04</c:v>
                </c:pt>
                <c:pt idx="8">
                  <c:v>#N/A</c:v>
                </c:pt>
                <c:pt idx="9">
                  <c:v>0.1</c:v>
                </c:pt>
              </c:numCache>
            </c:numRef>
          </c:val>
          <c:extLst>
            <c:ext xmlns:c16="http://schemas.microsoft.com/office/drawing/2014/chart" uri="{C3380CC4-5D6E-409C-BE32-E72D297353CC}">
              <c16:uniqueId val="{00000007-95A9-4BEC-8948-6298E85D73F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2.23</c:v>
                </c:pt>
                <c:pt idx="2">
                  <c:v>#N/A</c:v>
                </c:pt>
                <c:pt idx="3">
                  <c:v>2.38</c:v>
                </c:pt>
                <c:pt idx="4">
                  <c:v>#N/A</c:v>
                </c:pt>
                <c:pt idx="5">
                  <c:v>0.26</c:v>
                </c:pt>
                <c:pt idx="6">
                  <c:v>#N/A</c:v>
                </c:pt>
                <c:pt idx="7">
                  <c:v>1.1399999999999999</c:v>
                </c:pt>
                <c:pt idx="8">
                  <c:v>#N/A</c:v>
                </c:pt>
                <c:pt idx="9">
                  <c:v>1.21</c:v>
                </c:pt>
              </c:numCache>
            </c:numRef>
          </c:val>
          <c:extLst>
            <c:ext xmlns:c16="http://schemas.microsoft.com/office/drawing/2014/chart" uri="{C3380CC4-5D6E-409C-BE32-E72D297353CC}">
              <c16:uniqueId val="{00000008-95A9-4BEC-8948-6298E85D73F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4.88</c:v>
                </c:pt>
                <c:pt idx="2">
                  <c:v>#N/A</c:v>
                </c:pt>
                <c:pt idx="3">
                  <c:v>4.09</c:v>
                </c:pt>
                <c:pt idx="4">
                  <c:v>#N/A</c:v>
                </c:pt>
                <c:pt idx="5">
                  <c:v>6.21</c:v>
                </c:pt>
                <c:pt idx="6">
                  <c:v>#N/A</c:v>
                </c:pt>
                <c:pt idx="7">
                  <c:v>6.08</c:v>
                </c:pt>
                <c:pt idx="8">
                  <c:v>#N/A</c:v>
                </c:pt>
                <c:pt idx="9">
                  <c:v>4.91</c:v>
                </c:pt>
              </c:numCache>
            </c:numRef>
          </c:val>
          <c:extLst>
            <c:ext xmlns:c16="http://schemas.microsoft.com/office/drawing/2014/chart" uri="{C3380CC4-5D6E-409C-BE32-E72D297353CC}">
              <c16:uniqueId val="{00000009-95A9-4BEC-8948-6298E85D73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307</c:v>
                </c:pt>
                <c:pt idx="5">
                  <c:v>304</c:v>
                </c:pt>
                <c:pt idx="8">
                  <c:v>288</c:v>
                </c:pt>
                <c:pt idx="11">
                  <c:v>284</c:v>
                </c:pt>
                <c:pt idx="14">
                  <c:v>256</c:v>
                </c:pt>
              </c:numCache>
            </c:numRef>
          </c:val>
          <c:extLst>
            <c:ext xmlns:c16="http://schemas.microsoft.com/office/drawing/2014/chart" uri="{C3380CC4-5D6E-409C-BE32-E72D297353CC}">
              <c16:uniqueId val="{00000000-1986-4694-A11C-3128884740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2</c:v>
                </c:pt>
                <c:pt idx="6">
                  <c:v>4</c:v>
                </c:pt>
                <c:pt idx="9">
                  <c:v>0</c:v>
                </c:pt>
                <c:pt idx="12">
                  <c:v>0</c:v>
                </c:pt>
              </c:numCache>
            </c:numRef>
          </c:val>
          <c:extLst>
            <c:ext xmlns:c16="http://schemas.microsoft.com/office/drawing/2014/chart" uri="{C3380CC4-5D6E-409C-BE32-E72D297353CC}">
              <c16:uniqueId val="{00000001-1986-4694-A11C-3128884740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986-4694-A11C-3128884740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46</c:v>
                </c:pt>
                <c:pt idx="3">
                  <c:v>48</c:v>
                </c:pt>
                <c:pt idx="6">
                  <c:v>57</c:v>
                </c:pt>
                <c:pt idx="9">
                  <c:v>57</c:v>
                </c:pt>
                <c:pt idx="12">
                  <c:v>57</c:v>
                </c:pt>
              </c:numCache>
            </c:numRef>
          </c:val>
          <c:extLst>
            <c:ext xmlns:c16="http://schemas.microsoft.com/office/drawing/2014/chart" uri="{C3380CC4-5D6E-409C-BE32-E72D297353CC}">
              <c16:uniqueId val="{00000003-1986-4694-A11C-3128884740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45</c:v>
                </c:pt>
                <c:pt idx="3">
                  <c:v>40</c:v>
                </c:pt>
                <c:pt idx="6">
                  <c:v>44</c:v>
                </c:pt>
                <c:pt idx="9">
                  <c:v>32</c:v>
                </c:pt>
                <c:pt idx="12">
                  <c:v>33</c:v>
                </c:pt>
              </c:numCache>
            </c:numRef>
          </c:val>
          <c:extLst>
            <c:ext xmlns:c16="http://schemas.microsoft.com/office/drawing/2014/chart" uri="{C3380CC4-5D6E-409C-BE32-E72D297353CC}">
              <c16:uniqueId val="{00000004-1986-4694-A11C-3128884740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86-4694-A11C-3128884740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86-4694-A11C-3128884740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396</c:v>
                </c:pt>
                <c:pt idx="3">
                  <c:v>385</c:v>
                </c:pt>
                <c:pt idx="6">
                  <c:v>352</c:v>
                </c:pt>
                <c:pt idx="9">
                  <c:v>336</c:v>
                </c:pt>
                <c:pt idx="12">
                  <c:v>314</c:v>
                </c:pt>
              </c:numCache>
            </c:numRef>
          </c:val>
          <c:extLst>
            <c:ext xmlns:c16="http://schemas.microsoft.com/office/drawing/2014/chart" uri="{C3380CC4-5D6E-409C-BE32-E72D297353CC}">
              <c16:uniqueId val="{00000007-1986-4694-A11C-3128884740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182</c:v>
                </c:pt>
                <c:pt idx="2">
                  <c:v>#N/A</c:v>
                </c:pt>
                <c:pt idx="3">
                  <c:v>#N/A</c:v>
                </c:pt>
                <c:pt idx="4">
                  <c:v>171</c:v>
                </c:pt>
                <c:pt idx="5">
                  <c:v>#N/A</c:v>
                </c:pt>
                <c:pt idx="6">
                  <c:v>#N/A</c:v>
                </c:pt>
                <c:pt idx="7">
                  <c:v>169</c:v>
                </c:pt>
                <c:pt idx="8">
                  <c:v>#N/A</c:v>
                </c:pt>
                <c:pt idx="9">
                  <c:v>#N/A</c:v>
                </c:pt>
                <c:pt idx="10">
                  <c:v>141</c:v>
                </c:pt>
                <c:pt idx="11">
                  <c:v>#N/A</c:v>
                </c:pt>
                <c:pt idx="12">
                  <c:v>#N/A</c:v>
                </c:pt>
                <c:pt idx="13">
                  <c:v>148</c:v>
                </c:pt>
                <c:pt idx="14">
                  <c:v>#N/A</c:v>
                </c:pt>
              </c:numCache>
            </c:numRef>
          </c:val>
          <c:smooth val="0"/>
          <c:extLst>
            <c:ext xmlns:c16="http://schemas.microsoft.com/office/drawing/2014/chart" uri="{C3380CC4-5D6E-409C-BE32-E72D297353CC}">
              <c16:uniqueId val="{00000008-1986-4694-A11C-3128884740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2239</c:v>
                </c:pt>
                <c:pt idx="5">
                  <c:v>2474</c:v>
                </c:pt>
                <c:pt idx="8">
                  <c:v>2792</c:v>
                </c:pt>
                <c:pt idx="11">
                  <c:v>2693</c:v>
                </c:pt>
                <c:pt idx="14">
                  <c:v>2514</c:v>
                </c:pt>
              </c:numCache>
            </c:numRef>
          </c:val>
          <c:extLst>
            <c:ext xmlns:c16="http://schemas.microsoft.com/office/drawing/2014/chart" uri="{C3380CC4-5D6E-409C-BE32-E72D297353CC}">
              <c16:uniqueId val="{00000000-1945-4C25-A3E3-650793FD6D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96</c:v>
                </c:pt>
                <c:pt idx="5">
                  <c:v>115</c:v>
                </c:pt>
                <c:pt idx="8">
                  <c:v>116</c:v>
                </c:pt>
                <c:pt idx="11">
                  <c:v>118</c:v>
                </c:pt>
                <c:pt idx="14">
                  <c:v>118</c:v>
                </c:pt>
              </c:numCache>
            </c:numRef>
          </c:val>
          <c:extLst>
            <c:ext xmlns:c16="http://schemas.microsoft.com/office/drawing/2014/chart" uri="{C3380CC4-5D6E-409C-BE32-E72D297353CC}">
              <c16:uniqueId val="{00000001-1945-4C25-A3E3-650793FD6D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1005</c:v>
                </c:pt>
                <c:pt idx="5">
                  <c:v>1095</c:v>
                </c:pt>
                <c:pt idx="8">
                  <c:v>1288</c:v>
                </c:pt>
                <c:pt idx="11">
                  <c:v>1448</c:v>
                </c:pt>
                <c:pt idx="14">
                  <c:v>1552</c:v>
                </c:pt>
              </c:numCache>
            </c:numRef>
          </c:val>
          <c:extLst>
            <c:ext xmlns:c16="http://schemas.microsoft.com/office/drawing/2014/chart" uri="{C3380CC4-5D6E-409C-BE32-E72D297353CC}">
              <c16:uniqueId val="{00000002-1945-4C25-A3E3-650793FD6D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97</c:v>
                </c:pt>
                <c:pt idx="3">
                  <c:v>31</c:v>
                </c:pt>
                <c:pt idx="6">
                  <c:v>0</c:v>
                </c:pt>
                <c:pt idx="9">
                  <c:v>0</c:v>
                </c:pt>
                <c:pt idx="12">
                  <c:v>0</c:v>
                </c:pt>
              </c:numCache>
            </c:numRef>
          </c:val>
          <c:extLst>
            <c:ext xmlns:c16="http://schemas.microsoft.com/office/drawing/2014/chart" uri="{C3380CC4-5D6E-409C-BE32-E72D297353CC}">
              <c16:uniqueId val="{00000003-1945-4C25-A3E3-650793FD6D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45-4C25-A3E3-650793FD6D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45-4C25-A3E3-650793FD6D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691</c:v>
                </c:pt>
                <c:pt idx="3">
                  <c:v>547</c:v>
                </c:pt>
                <c:pt idx="6">
                  <c:v>482</c:v>
                </c:pt>
                <c:pt idx="9">
                  <c:v>437</c:v>
                </c:pt>
                <c:pt idx="12">
                  <c:v>411</c:v>
                </c:pt>
              </c:numCache>
            </c:numRef>
          </c:val>
          <c:extLst>
            <c:ext xmlns:c16="http://schemas.microsoft.com/office/drawing/2014/chart" uri="{C3380CC4-5D6E-409C-BE32-E72D297353CC}">
              <c16:uniqueId val="{00000006-1945-4C25-A3E3-650793FD6D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353</c:v>
                </c:pt>
                <c:pt idx="3">
                  <c:v>427</c:v>
                </c:pt>
                <c:pt idx="6">
                  <c:v>384</c:v>
                </c:pt>
                <c:pt idx="9">
                  <c:v>332</c:v>
                </c:pt>
                <c:pt idx="12">
                  <c:v>288</c:v>
                </c:pt>
              </c:numCache>
            </c:numRef>
          </c:val>
          <c:extLst>
            <c:ext xmlns:c16="http://schemas.microsoft.com/office/drawing/2014/chart" uri="{C3380CC4-5D6E-409C-BE32-E72D297353CC}">
              <c16:uniqueId val="{00000007-1945-4C25-A3E3-650793FD6D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414</c:v>
                </c:pt>
                <c:pt idx="3">
                  <c:v>397</c:v>
                </c:pt>
                <c:pt idx="6">
                  <c:v>381</c:v>
                </c:pt>
                <c:pt idx="9">
                  <c:v>328</c:v>
                </c:pt>
                <c:pt idx="12">
                  <c:v>295</c:v>
                </c:pt>
              </c:numCache>
            </c:numRef>
          </c:val>
          <c:extLst>
            <c:ext xmlns:c16="http://schemas.microsoft.com/office/drawing/2014/chart" uri="{C3380CC4-5D6E-409C-BE32-E72D297353CC}">
              <c16:uniqueId val="{00000008-1945-4C25-A3E3-650793FD6D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945-4C25-A3E3-650793FD6D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2748</c:v>
                </c:pt>
                <c:pt idx="3">
                  <c:v>2862</c:v>
                </c:pt>
                <c:pt idx="6">
                  <c:v>3324</c:v>
                </c:pt>
                <c:pt idx="9">
                  <c:v>3186</c:v>
                </c:pt>
                <c:pt idx="12">
                  <c:v>3090</c:v>
                </c:pt>
              </c:numCache>
            </c:numRef>
          </c:val>
          <c:extLst>
            <c:ext xmlns:c16="http://schemas.microsoft.com/office/drawing/2014/chart" uri="{C3380CC4-5D6E-409C-BE32-E72D297353CC}">
              <c16:uniqueId val="{0000000A-1945-4C25-A3E3-650793FD6D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963</c:v>
                </c:pt>
                <c:pt idx="2">
                  <c:v>#N/A</c:v>
                </c:pt>
                <c:pt idx="3">
                  <c:v>#N/A</c:v>
                </c:pt>
                <c:pt idx="4">
                  <c:v>581</c:v>
                </c:pt>
                <c:pt idx="5">
                  <c:v>#N/A</c:v>
                </c:pt>
                <c:pt idx="6">
                  <c:v>#N/A</c:v>
                </c:pt>
                <c:pt idx="7">
                  <c:v>374</c:v>
                </c:pt>
                <c:pt idx="8">
                  <c:v>#N/A</c:v>
                </c:pt>
                <c:pt idx="9">
                  <c:v>#N/A</c:v>
                </c:pt>
                <c:pt idx="10">
                  <c:v>24</c:v>
                </c:pt>
                <c:pt idx="11">
                  <c:v>#N/A</c:v>
                </c:pt>
                <c:pt idx="12">
                  <c:v>#N/A</c:v>
                </c:pt>
                <c:pt idx="13">
                  <c:v>0</c:v>
                </c:pt>
                <c:pt idx="14">
                  <c:v>#N/A</c:v>
                </c:pt>
              </c:numCache>
            </c:numRef>
          </c:val>
          <c:smooth val="0"/>
          <c:extLst>
            <c:ext xmlns:c16="http://schemas.microsoft.com/office/drawing/2014/chart" uri="{C3380CC4-5D6E-409C-BE32-E72D297353CC}">
              <c16:uniqueId val="{0000000B-1945-4C25-A3E3-650793FD6D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212</c:v>
                </c:pt>
                <c:pt idx="1">
                  <c:v>442</c:v>
                </c:pt>
                <c:pt idx="2">
                  <c:v>373</c:v>
                </c:pt>
              </c:numCache>
            </c:numRef>
          </c:val>
          <c:extLst>
            <c:ext xmlns:c16="http://schemas.microsoft.com/office/drawing/2014/chart" uri="{C3380CC4-5D6E-409C-BE32-E72D297353CC}">
              <c16:uniqueId val="{00000000-4044-4A1E-BB6A-8823179A23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044-4A1E-BB6A-8823179A23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1096</c:v>
                </c:pt>
                <c:pt idx="1">
                  <c:v>1029</c:v>
                </c:pt>
                <c:pt idx="2">
                  <c:v>1202</c:v>
                </c:pt>
              </c:numCache>
            </c:numRef>
          </c:val>
          <c:extLst>
            <c:ext xmlns:c16="http://schemas.microsoft.com/office/drawing/2014/chart" uri="{C3380CC4-5D6E-409C-BE32-E72D297353CC}">
              <c16:uniqueId val="{00000002-4044-4A1E-BB6A-8823179A23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{475EEB87-743F-4413-9B17-E30303152339}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A8C-4148-B74D-8F501D2084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{DB3A7EC4-3D7C-4353-AF2F-65D29C95EEE7}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8C-4148-B74D-8F501D2084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{3D24250E-6C73-494A-88D0-65D5AC149D5B}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8C-4148-B74D-8F501D2084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{3008385E-A7A1-4661-9745-6BF6BCEF3549}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8C-4148-B74D-8F501D2084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{2FCEA398-6999-4AB9-8CE9-F273E73DE330}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8C-4148-B74D-8F501D20843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{7DF30F4B-7578-4CFA-B1FB-CDF3C755397A}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A8C-4148-B74D-8F501D208432}"/>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{B14E3659-BBC6-4A85-9F12-107B36F75800}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A8C-4148-B74D-8F501D208432}"/>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{F910E3B7-903F-46FE-8D0C-70FD56E5E966}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A8C-4148-B74D-8F501D20843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{83EFE6D7-2852-4823-86C4-179B935C8C85}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A8C-4148-B74D-8F501D2084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49.6</c:v>
                </c:pt>
                <c:pt idx="24">
                  <c:v>47.1</c:v>
                </c:pt>
                <c:pt idx="32">
                  <c:v>51.3</c:v>
                </c:pt>
              </c:numCache>
            </c:numRef>
          </c:xVal>
          <c:yVal>
            <c:numRef>
              <c:f>公会計指標分析・財政指標組合せ分析表!$BP$51:$DC$51</c:f>
              <c:numCache>
                <c:formatCode>#,##0.0;"▲ "#,##0.0</c:formatCode>
                <c:ptCount val="40"/>
                <c:pt idx="16">
                  <c:v>30.6</c:v>
                </c:pt>
                <c:pt idx="24">
                  <c:v>1.9</c:v>
                </c:pt>
              </c:numCache>
            </c:numRef>
          </c:yVal>
          <c:smooth val="0"/>
          <c:extLst>
            <c:ext xmlns:c16="http://schemas.microsoft.com/office/drawing/2014/chart" uri="{C3380CC4-5D6E-409C-BE32-E72D297353CC}">
              <c16:uniqueId val="{00000009-2A8C-4148-B74D-8F501D2084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{54F6B1A6-234F-4C19-9D01-E7047D6DB5EF}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A8C-4148-B74D-8F501D2084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{090F315B-06B9-406A-B3BB-140E6FCE26F1}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8C-4148-B74D-8F501D2084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{5978D79C-D86E-47FF-BBFE-539CEFCC4489}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8C-4148-B74D-8F501D2084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{1A4CB035-0107-4D8D-87EE-57B0DE73C7A4}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8C-4148-B74D-8F501D2084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{8A2B1B07-DB88-4663-BE50-876B831F7D20}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8C-4148-B74D-8F501D20843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{DE301D84-1758-4884-850B-B93BEAE4C51D}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A8C-4148-B74D-8F501D20843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{D94A94C8-A653-4F20-AA71-8CF5779F9EB8}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A8C-4148-B74D-8F501D20843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{731BCA28-C30A-4DAC-A541-1B1DE0BB079B}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A8C-4148-B74D-8F501D20843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{5C27CE1F-D117-4CF1-885F-2D33803A1812}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A8C-4148-B74D-8F501D2084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2A8C-4148-B74D-8F501D208432}"/>
            </c:ext>
          </c:extLst>
        </c:ser>
        <c:dLbls>
          <c:showLegendKey val="0"/>
          <c:showVal val="1"/>
          <c:showCatName val="0"/>
          <c:showSerName val="0"/>
          <c:showPercent val="0"/>
          <c:showBubbleSize val="0"/>
        </c:dLbls>
        <c:axId val="46179840"/>
        <c:axId val="46181760"/>
      </c:scatterChart>
      <c:valAx>
        <c:axId val="46179840"/>
        <c:scaling>
          <c:orientation val="minMax"/>
          <c:max val="57.5"/>
          <c:min val="4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{8C68399F-014B-4969-9420-5FB4A120B5E8}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0EB-41DE-9870-EAC6FE55C0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{7DF856E7-B7BA-4D77-B02C-CBAFCCD99CA7}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EB-41DE-9870-EAC6FE55C0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{5F001A78-DF26-4218-8717-AB79BCEAA1DE}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EB-41DE-9870-EAC6FE55C0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{17D060D6-B2A9-4E21-9E92-12B39583347F}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EB-41DE-9870-EAC6FE55C0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{C7C81C9B-52CA-4D9B-BA82-3B2E92B2E717}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EB-41DE-9870-EAC6FE55C0D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{AC21D5A0-B7A8-4CDF-98C5-4D61E9887A73}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0EB-41DE-9870-EAC6FE55C0D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{E569A031-A3FA-49E1-B4EF-C2E04B7DF752}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0EB-41DE-9870-EAC6FE55C0D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{4BF52DF9-6811-461E-8657-E91BE07C3C8F}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0EB-41DE-9870-EAC6FE55C0D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{D4ACFD7F-4B9C-4B9F-9954-7F3E96ADC5D6}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0EB-41DE-9870-EAC6FE55C0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15.8</c:v>
                </c:pt>
                <c:pt idx="16">
                  <c:v>15.2</c:v>
                </c:pt>
                <c:pt idx="24">
                  <c:v>13.7</c:v>
                </c:pt>
                <c:pt idx="32">
                  <c:v>12.7</c:v>
                </c:pt>
              </c:numCache>
            </c:numRef>
          </c:xVal>
          <c:yVal>
            <c:numRef>
              <c:f>公会計指標分析・財政指標組合せ分析表!$BP$73:$DC$73</c:f>
              <c:numCache>
                <c:formatCode>#,##0.0;"▲ "#,##0.0</c:formatCode>
                <c:ptCount val="40"/>
                <c:pt idx="0">
                  <c:v>86.6</c:v>
                </c:pt>
                <c:pt idx="8">
                  <c:v>52.5</c:v>
                </c:pt>
                <c:pt idx="16">
                  <c:v>30.6</c:v>
                </c:pt>
                <c:pt idx="24">
                  <c:v>1.9</c:v>
                </c:pt>
              </c:numCache>
            </c:numRef>
          </c:yVal>
          <c:smooth val="0"/>
          <c:extLst>
            <c:ext xmlns:c16="http://schemas.microsoft.com/office/drawing/2014/chart" uri="{C3380CC4-5D6E-409C-BE32-E72D297353CC}">
              <c16:uniqueId val="{00000009-F0EB-41DE-9870-EAC6FE55C0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{01B4A99F-F180-4A64-8038-EF79ED54FEC0}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0EB-41DE-9870-EAC6FE55C0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{A000EF77-C07B-4BA4-8A53-43E01E73F865}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EB-41DE-9870-EAC6FE55C0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{D44EA3CC-429C-461C-8B28-23F6AEB07C2F}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EB-41DE-9870-EAC6FE55C0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{3F7210C4-CE04-4D38-9114-D259DC3813C5}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EB-41DE-9870-EAC6FE55C0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{67CE006E-5EFD-41A0-8E16-FE16A7116435}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EB-41DE-9870-EAC6FE55C0D6}"/>
                </c:ext>
              </c:extLst>
            </c:dLbl>
            <c:dLbl>
              <c:idx val="8"/>
              <c:layout>
                <c:manualLayout>
                  <c:x val="-3.281753990571501E-2"/>
                  <c:y val="-8.1337372860052048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{30BBF1D9-7651-493E-939F-466E9BE1F9E4}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0EB-41DE-9870-EAC6FE55C0D6}"/>
                </c:ext>
              </c:extLst>
            </c:dLbl>
            <c:dLbl>
              <c:idx val="16"/>
              <c:layout>
                <c:manualLayout>
                  <c:x val="-3.0578443332506273E-2"/>
                  <c:y val="-9.0797735746181094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{38A665CB-6E4D-4EA1-A432-C156B5758289}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0EB-41DE-9870-EAC6FE55C0D6}"/>
                </c:ext>
              </c:extLst>
            </c:dLbl>
            <c:dLbl>
              <c:idx val="24"/>
              <c:layout>
                <c:manualLayout>
                  <c:x val="-3.1697991619110633E-2"/>
                  <c:y val="-5.768655126662177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{C3BA6F07-5F65-462A-BFB9-6C01DD6AE51E}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0EB-41DE-9870-EAC6FE55C0D6}"/>
                </c:ext>
              </c:extLst>
            </c:dLbl>
            <c:dLbl>
              <c:idx val="32"/>
              <c:layout>
                <c:manualLayout>
                  <c:x val="-3.1697991619110633E-2"/>
                  <c:y val="-1.984509972210566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{97291E86-B79B-4167-BF61-18E3849624FC}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0EB-41DE-9870-EAC6FE55C0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0EB-41DE-9870-EAC6FE55C0D6}"/>
            </c:ext>
          </c:extLst>
        </c:ser>
        <c:dLbls>
          <c:showLegendKey val="0"/>
          <c:showVal val="1"/>
          <c:showCatName val="0"/>
          <c:showSerName val="0"/>
          <c:showPercent val="0"/>
          <c:showBubbleSize val="0"/>
        </c:dLbls>
        <c:axId val="84219776"/>
        <c:axId val="84234240"/>
      </c:scatterChart>
      <c:valAx>
        <c:axId val="84219776"/>
        <c:scaling>
          <c:orientation val="minMax"/>
          <c:max val="16.600000000000001"/>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実質公債費比率の分子については、元利償還金は既発債の償還終了等に伴い減少傾向にあるが、平成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年度に実施した統合小学校建設事業で借入れた地方債元利償還金のピークが平成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年度から数年間つづくため、確実に上昇する見込みである。しかし、活用した地方債が過疎対策事業債であるため、その</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％が算入公債費等に加算される見込みである。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組合が起こした地方債元利償還金負担金については、大規模な地方債の発行がないことから減少となる見込みである。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将来負担比率の分子については、一般会計地方債残高は平成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に借入れた過疎対策事業債の元金償還が終わったこともあり減少している。公営企業債等繰入見込額の減は、簡易水道事業における地方債残高の減少によるもの。組合等負担見込額も一部事務組合における地方債残高が減少になったことによるもの。退職手当負担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年度中の退職者が予定より多くなったことから大きく減少し、今後も定年退職者が続くため減少傾向となる。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充当可能基金については、財政調整基金及び庁舎建設基金の増額により前年度比</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百万円の増額となっている。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青森県風間浦村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基金全体の金額としては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百万円を取り崩し一般財源の不足及び庁舎建設基金の積立財源に充当した。今後の予定される役場庁舎の建設事業に備えて庁舎建設基金を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百万円積立てたことにより基金全体額は増加となった。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財政調整基金については、基金の使途の明確化を図るため、今年度実施したとおり必要に応じて特定目的基金に積み立てていく予定としているが、平成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数年間は地方債元利償還金が増加することと、公共施設の建替え等大規模事業が予定されていることから一般財源不足が続くため、財政調整基金においては一定額を確保していく予定としている。しかし、特定目的基金については年次計画の沿って事業に充当されるため、基金全体額としてみたときは確実に毎年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・水産業振興基金：蛇浦漁業協同組合、易国間漁業協同組合及び下風呂漁業協同組合における水産業の振興を図るための事業に要する経費の財源に充てるための資金。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・庁舎建設基金：風間浦村役場庁舎建設に充てるための資金。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・電源立地地域対策事業基金：電源立地地域対策交付金を原資とし、公共用の施設の整備その他の住民生活の利便性の向上及び産業の振興に寄与するための事業に要する経費の財源に充てるための資金。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・地域活性化基金：核燃料物質等取扱税交付金を原資とし、風間浦村における地域振興策及び防災安全対策に要する経費の財源に充てるための資金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・過疎地域自立促進特別事業基金：過疎地域自立促進特別措置法の一部を改正する法律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の施行に伴い、地域住民が将来にわたり安全に安心して暮らすことのできる地域社会の実現を図るために実施する事業の財源に充てるための資金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・水産業振興基金：３漁協への補助金の財源として、△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年度に実施予定の役場庁舎建設に充てる財源として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・電源立地地域対策基金：風間浦村消防分署人件費負担金に充てる財源として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百万円程度充当、積立も行ったが△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・地域活性化基金：基金充当事業費が減少していたため、基金積立財源を確保することができ、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・過疎地域自立促進特別事業基金：利息のみの積立だったため増減はなかった。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・水産業振興基金：３漁協への補助金の財源として、必要額を取り崩すため毎年△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百万円ずつの減少し続ける。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年度に実施予定の役場庁舎建設終了後に殆どなくなる見込み。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百万円程度減少し続ける見込み。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・地域活性化基金：県との協議により新規事業の財源として充当可能なことから、新規事業の特定財源に充てるため減少する見込み。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・過疎地域自立促進特別事業基金：公共施設の解体に係る財源として今後は増加する見込み。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百万円の積立金と決算剰余金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百万円が増額となったが、年度当初の一般財源不足の補てん及び庁舎建設基金の積立財源とするため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百万円を繰入れたため△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今後は方針としては、平成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年度より地方債元利償還金が増額となることに加え、公共施設の建替え等大規模事業が控えていることから多くの一般財源を必要とするため、財源不足にならないよう標準財政規模の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％の範囲内になるよう財政調整基金を確保したいと考えているが、中長期的にみると平成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年あたりから大きく減少していく見込み。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減債基金は積立利息のみの増となるため増減はなかった。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今後も新規積立の予定はない。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C3CC370-4408-4C5E-B51F-7CBD8DAFA8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672ABA9-9D39-4C95-97D9-DB6527DA7D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9B93B027-A085-4794-9C0E-C837455FA21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BB1545AD-F022-44F2-8CE3-0D72C100FDC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F9D87E50-620E-4925-BC81-91F8EE30E24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B7C5F2DB-CA05-4799-B6A9-C038065CB70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6B054ACA-B0AC-4414-B055-2AB4F04AF95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ECABE84A-B6C2-45BD-A7F0-FC2A02F0AD5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889A9395-8486-4EBB-BCB4-EE2571D5BA3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2B73FA7C-ABA9-41D2-A0DC-914B23597C2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8CCBB6E6-84D9-4AB5-8F45-5A4FD275930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325D4C65-9222-41EA-8DD3-EE3FCC5CA39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1EB56357-4A23-41B8-996A-1C84BC022C1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EA51486E-1140-4198-8403-AF8B467A32D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1,982
1,980
69.55
2,669,476
2,599,789
69,004
1,405,037
3,090,262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AC39DE6A-9376-429C-A43E-40D205E3C93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EB2C3842-ED6E-43CD-AB6D-D9F0CBB6BE4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E07C5D6B-D8C8-43CF-A9FF-1B9D226C2D0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6473EC28-5DB4-4A3E-BF49-176A6E39735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2AE09CAA-FAE6-40C0-819C-7B00B4CFCAA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DA6D4199-CF98-4D55-AF7D-C281696342D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9BCFB17A-90EC-4A3A-BC3F-3FE166DEF6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7FBF381D-DE35-4B50-817D-AF592476C1C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E2DB3DF5-27A4-4C0D-8AE3-4C78E9CFE20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26D7FB3E-2941-41C5-860C-6BEF43309BD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348EE9AB-A1E3-47C9-9DD3-895F0079BD0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94D86AF0-8486-4311-A634-54C4D740F8A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C9255E67-C4E1-4636-A3F5-02AB118EA4C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81803845-A1C1-4312-A7D9-9DC44BE9CD2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2B97F82B-37C3-4AA7-844D-A506722C4BC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5D781B9-BD40-40F5-82E4-809BEB2E055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F3831949-8EB7-4D4B-867D-766D16C107C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C421E71B-7F71-4031-8A65-D6EFF18328E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a:extLst>
            <a:ext uri="{FF2B5EF4-FFF2-40B4-BE49-F238E27FC236}">
              <a16:creationId xmlns:a16="http://schemas.microsoft.com/office/drawing/2014/main" id="{E291F789-766E-4B48-A398-5DFB95F912F5}"/>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FAA289F0-C73D-44CA-8528-94F313EA9FB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a:extLst>
            <a:ext uri="{FF2B5EF4-FFF2-40B4-BE49-F238E27FC236}">
              <a16:creationId xmlns:a16="http://schemas.microsoft.com/office/drawing/2014/main" id="{169F31E3-ABC0-4F22-8BA2-FE1D52F52B7A}"/>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B712CB7B-C098-483A-8A78-B6B59936353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8E2EA7F8-14C7-4D5A-8068-AA682EB0682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C3649E7F-F101-4319-838A-1CB9ED6B310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BC0CA893-20FB-40C5-A7B0-FAB64F572A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0A988183-E708-4733-BCDA-FD9E67B55DB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786AA50E-0D19-4BA2-A452-82CAADF2F40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6C203EE2-1FFF-484B-8E8C-7EC77404469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4A668527-C28F-40A9-BEDE-0D0EF9A1580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7DA96523-336D-432C-8F7A-8839BEDA958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E59D21A1-ACE5-44DB-AC53-0A37585D907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6972D252-A44E-4145-960C-FF00C3E82B6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3AA73356-68A0-4419-A248-31A5A4F2A35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FE4DC889-067E-48DB-8E98-EAFAF45BD8A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年度に建設した風間浦小学校を含め、学校教育系</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施設等の取得価格が大きい公共施設の減価償却率が低いことから、村全体の有形固定資産減価償却率は</a:t>
          </a:r>
          <a:r>
            <a:rPr kumimoji="1" lang="en-US" altLang="ja-JP" sz="1100">
              <a:latin typeface="ＭＳ Ｐゴシック" panose="020B0600070205080204" pitchFamily="50" charset="-128"/>
              <a:ea typeface="ＭＳ Ｐゴシック" panose="020B0600070205080204" pitchFamily="50" charset="-128"/>
            </a:rPr>
            <a:t>51.3</a:t>
          </a:r>
          <a:r>
            <a:rPr kumimoji="1" lang="ja-JP" altLang="en-US" sz="1100">
              <a:latin typeface="ＭＳ Ｐゴシック" panose="020B0600070205080204" pitchFamily="50" charset="-128"/>
              <a:ea typeface="ＭＳ Ｐゴシック" panose="020B0600070205080204" pitchFamily="50" charset="-128"/>
            </a:rPr>
            <a:t>％と類似団体の平均を</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ポイント下回っている。</a:t>
          </a: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4BC49AD8-A570-4866-A7A8-5692328ED40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3D91746C-A41B-4B10-A3DC-5CE2ABFE388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8A15FEDB-CABF-4A98-8073-DEF55F67CD6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a:extLst>
            <a:ext uri="{FF2B5EF4-FFF2-40B4-BE49-F238E27FC236}">
              <a16:creationId xmlns:a16="http://schemas.microsoft.com/office/drawing/2014/main" id="{951C3E52-C332-4FCC-BF39-C3BDA319AB3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a:extLst>
            <a:ext uri="{FF2B5EF4-FFF2-40B4-BE49-F238E27FC236}">
              <a16:creationId xmlns:a16="http://schemas.microsoft.com/office/drawing/2014/main" id="{3C6B68EB-50D8-4BA5-B74F-A982A64F4EA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a:extLst>
            <a:ext uri="{FF2B5EF4-FFF2-40B4-BE49-F238E27FC236}">
              <a16:creationId xmlns:a16="http://schemas.microsoft.com/office/drawing/2014/main" id="{CB2024F8-3C33-4418-BA35-DE20CAF1B8B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a:extLst>
            <a:ext uri="{FF2B5EF4-FFF2-40B4-BE49-F238E27FC236}">
              <a16:creationId xmlns:a16="http://schemas.microsoft.com/office/drawing/2014/main" id="{1FA7EFC6-F59E-4C17-BFB2-AEEF8693E0F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ECC9E583-8A11-411B-A37E-528AE304F77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49AC081C-DBEB-4203-BAED-26D45D4FD5E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a:extLst>
            <a:ext uri="{FF2B5EF4-FFF2-40B4-BE49-F238E27FC236}">
              <a16:creationId xmlns:a16="http://schemas.microsoft.com/office/drawing/2014/main" id="{8D1BE305-05E2-45F2-912A-9AC53DC0072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a:extLst>
            <a:ext uri="{FF2B5EF4-FFF2-40B4-BE49-F238E27FC236}">
              <a16:creationId xmlns:a16="http://schemas.microsoft.com/office/drawing/2014/main" id="{BDEBEE2A-660A-4D90-A73B-ED8D6B755E3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a:extLst>
            <a:ext uri="{FF2B5EF4-FFF2-40B4-BE49-F238E27FC236}">
              <a16:creationId xmlns:a16="http://schemas.microsoft.com/office/drawing/2014/main" id="{C46E0A26-4C63-4246-87A4-EDCB09ED660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a:extLst>
            <a:ext uri="{FF2B5EF4-FFF2-40B4-BE49-F238E27FC236}">
              <a16:creationId xmlns:a16="http://schemas.microsoft.com/office/drawing/2014/main" id="{DA955D8C-FBA4-4A28-B0CC-2AC8B829E9A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5A6E61D8-83FE-40A4-B52E-3BE9C26E4AB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759CC950-DFB2-4E8A-B50D-23A7AB762EE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2FD50705-FC0F-4E59-8A24-A2DE9C82414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6" name="直線コネクタ 65">
          <a:extLst>
            <a:ext uri="{FF2B5EF4-FFF2-40B4-BE49-F238E27FC236}">
              <a16:creationId xmlns:a16="http://schemas.microsoft.com/office/drawing/2014/main" id="{DE880BB7-398B-4666-9406-17B9A41257ED}"/>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7" name="有形固定資産減価償却率最小値テキスト">
          <a:extLst>
            <a:ext uri="{FF2B5EF4-FFF2-40B4-BE49-F238E27FC236}">
              <a16:creationId xmlns:a16="http://schemas.microsoft.com/office/drawing/2014/main" id="{2A2C4A66-574D-4A26-A231-A9A8578A8EAB}"/>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8" name="直線コネクタ 67">
          <a:extLst>
            <a:ext uri="{FF2B5EF4-FFF2-40B4-BE49-F238E27FC236}">
              <a16:creationId xmlns:a16="http://schemas.microsoft.com/office/drawing/2014/main" id="{F413C4BD-2149-444B-865E-C281559EE286}"/>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9" name="有形固定資産減価償却率最大値テキスト">
          <a:extLst>
            <a:ext uri="{FF2B5EF4-FFF2-40B4-BE49-F238E27FC236}">
              <a16:creationId xmlns:a16="http://schemas.microsoft.com/office/drawing/2014/main" id="{5390EBF4-A334-4F3F-858F-93225E7A56E6}"/>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0" name="直線コネクタ 69">
          <a:extLst>
            <a:ext uri="{FF2B5EF4-FFF2-40B4-BE49-F238E27FC236}">
              <a16:creationId xmlns:a16="http://schemas.microsoft.com/office/drawing/2014/main" id="{F5051CEC-FF4E-48C9-9C26-542BE4C416C1}"/>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1" name="有形固定資産減価償却率平均値テキスト">
          <a:extLst>
            <a:ext uri="{FF2B5EF4-FFF2-40B4-BE49-F238E27FC236}">
              <a16:creationId xmlns:a16="http://schemas.microsoft.com/office/drawing/2014/main" id="{B60593DA-D159-47EA-AE5E-DF1ADE29E8ED}"/>
            </a:ext>
          </a:extLst>
        </xdr:cNvPr>
        <xdr:cNvSpPr txBox="1"/>
      </xdr:nvSpPr>
      <xdr:spPr>
        <a:xfrm>
          <a:off x="4813300" y="559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2" name="フローチャート: 判断 71">
          <a:extLst>
            <a:ext uri="{FF2B5EF4-FFF2-40B4-BE49-F238E27FC236}">
              <a16:creationId xmlns:a16="http://schemas.microsoft.com/office/drawing/2014/main" id="{F2548FE5-AE03-4319-9444-2A3516627E20}"/>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3" name="フローチャート: 判断 72">
          <a:extLst>
            <a:ext uri="{FF2B5EF4-FFF2-40B4-BE49-F238E27FC236}">
              <a16:creationId xmlns:a16="http://schemas.microsoft.com/office/drawing/2014/main" id="{25D42715-0C45-401E-9538-A664076C4ED4}"/>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29422</xdr:rowOff>
    </xdr:from>
    <xdr:to>
      <xdr:col>15</xdr:col>
      <xdr:colOff>187325</xdr:colOff>
      <xdr:row>29</xdr:row>
      <xdr:rowOff>131022</xdr:rowOff>
    </xdr:to>
    <xdr:sp macro="" textlink="">
      <xdr:nvSpPr>
        <xdr:cNvPr id="74" name="フローチャート: 判断 73">
          <a:extLst>
            <a:ext uri="{FF2B5EF4-FFF2-40B4-BE49-F238E27FC236}">
              <a16:creationId xmlns:a16="http://schemas.microsoft.com/office/drawing/2014/main" id="{2296D91F-9FC4-4DD8-AE4D-C232B7513B4F}"/>
            </a:ext>
          </a:extLst>
        </xdr:cNvPr>
        <xdr:cNvSpPr/>
      </xdr:nvSpPr>
      <xdr:spPr>
        <a:xfrm>
          <a:off x="3238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11AC658C-E595-44F9-AEE1-03EE807C2C7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26E5365-CDE2-42AD-B9DE-48BD6368F6B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C9449C3-CB02-46C6-AC39-D3D4D5CE9D1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B83821A-5ADC-4EB3-B2FD-787174090F1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30D9077-9E85-4D35-BFC0-4AE57BD0848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80" name="楕円 79">
          <a:extLst>
            <a:ext uri="{FF2B5EF4-FFF2-40B4-BE49-F238E27FC236}">
              <a16:creationId xmlns:a16="http://schemas.microsoft.com/office/drawing/2014/main" id="{46AF52D5-E7C5-4B94-BB17-BD430391353F}"/>
            </a:ext>
          </a:extLst>
        </xdr:cNvPr>
        <xdr:cNvSpPr/>
      </xdr:nvSpPr>
      <xdr:spPr>
        <a:xfrm>
          <a:off x="47117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169774</xdr:rowOff>
    </xdr:from>
    <xdr:ext cx="405111" cy="259045"/>
    <xdr:sp macro="" textlink="">
      <xdr:nvSpPr>
        <xdr:cNvPr id="81" name="有形固定資産減価償却率該当値テキスト">
          <a:extLst>
            <a:ext uri="{FF2B5EF4-FFF2-40B4-BE49-F238E27FC236}">
              <a16:creationId xmlns:a16="http://schemas.microsoft.com/office/drawing/2014/main" id="{747E5FAA-270C-44FD-8200-F3DCB9585B1F}"/>
            </a:ext>
          </a:extLst>
        </xdr:cNvPr>
        <xdr:cNvSpPr txBox="1"/>
      </xdr:nvSpPr>
      <xdr:spPr>
        <a:xfrm>
          <a:off x="4813300" y="591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171027</xdr:rowOff>
    </xdr:from>
    <xdr:to>
      <xdr:col>19</xdr:col>
      <xdr:colOff>187325</xdr:colOff>
      <xdr:row>31</xdr:row>
      <xdr:rowOff>101177</xdr:rowOff>
    </xdr:to>
    <xdr:sp macro="" textlink="">
      <xdr:nvSpPr>
        <xdr:cNvPr id="82" name="楕円 81">
          <a:extLst>
            <a:ext uri="{FF2B5EF4-FFF2-40B4-BE49-F238E27FC236}">
              <a16:creationId xmlns:a16="http://schemas.microsoft.com/office/drawing/2014/main" id="{FF267DEA-E79A-4054-B27F-730598B686BD}"/>
            </a:ext>
          </a:extLst>
        </xdr:cNvPr>
        <xdr:cNvSpPr/>
      </xdr:nvSpPr>
      <xdr:spPr>
        <a:xfrm>
          <a:off x="4000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70697</xdr:rowOff>
    </xdr:from>
    <xdr:to>
      <xdr:col>23</xdr:col>
      <xdr:colOff>85725</xdr:colOff>
      <xdr:row>31</xdr:row>
      <xdr:rowOff>50377</xdr:rowOff>
    </xdr:to>
    <xdr:cxnSp macro="">
      <xdr:nvCxnSpPr>
        <xdr:cNvPr id="83" name="直線コネクタ 82">
          <a:extLst>
            <a:ext uri="{FF2B5EF4-FFF2-40B4-BE49-F238E27FC236}">
              <a16:creationId xmlns:a16="http://schemas.microsoft.com/office/drawing/2014/main" id="{AD67E42C-AD83-4F08-B494-EB6EA9F342F9}"/>
            </a:ext>
          </a:extLst>
        </xdr:cNvPr>
        <xdr:cNvCxnSpPr/>
      </xdr:nvCxnSpPr>
      <xdr:spPr>
        <a:xfrm flipV="1">
          <a:off x="4051300" y="5985722"/>
          <a:ext cx="7112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81068</xdr:rowOff>
    </xdr:from>
    <xdr:to>
      <xdr:col>15</xdr:col>
      <xdr:colOff>187325</xdr:colOff>
      <xdr:row>31</xdr:row>
      <xdr:rowOff>11218</xdr:rowOff>
    </xdr:to>
    <xdr:sp macro="" textlink="">
      <xdr:nvSpPr>
        <xdr:cNvPr id="84" name="楕円 83">
          <a:extLst>
            <a:ext uri="{FF2B5EF4-FFF2-40B4-BE49-F238E27FC236}">
              <a16:creationId xmlns:a16="http://schemas.microsoft.com/office/drawing/2014/main" id="{E8502D94-CD72-40ED-B324-93977A561780}"/>
            </a:ext>
          </a:extLst>
        </xdr:cNvPr>
        <xdr:cNvSpPr/>
      </xdr:nvSpPr>
      <xdr:spPr>
        <a:xfrm>
          <a:off x="3238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131868</xdr:rowOff>
    </xdr:from>
    <xdr:to>
      <xdr:col>19</xdr:col>
      <xdr:colOff>136525</xdr:colOff>
      <xdr:row>31</xdr:row>
      <xdr:rowOff>50377</xdr:rowOff>
    </xdr:to>
    <xdr:cxnSp macro="">
      <xdr:nvCxnSpPr>
        <xdr:cNvPr id="85" name="直線コネクタ 84">
          <a:extLst>
            <a:ext uri="{FF2B5EF4-FFF2-40B4-BE49-F238E27FC236}">
              <a16:creationId xmlns:a16="http://schemas.microsoft.com/office/drawing/2014/main" id="{D21D0841-46B0-4740-85DA-7B92F361BAC9}"/>
            </a:ext>
          </a:extLst>
        </xdr:cNvPr>
        <xdr:cNvCxnSpPr/>
      </xdr:nvCxnSpPr>
      <xdr:spPr>
        <a:xfrm>
          <a:off x="3289300" y="6046893"/>
          <a:ext cx="762000" cy="8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6" name="n_1aveValue有形固定資産減価償却率">
          <a:extLst>
            <a:ext uri="{FF2B5EF4-FFF2-40B4-BE49-F238E27FC236}">
              <a16:creationId xmlns:a16="http://schemas.microsoft.com/office/drawing/2014/main" id="{CA4FA2FB-DC41-4234-988D-D4FE8BB837DA}"/>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87" name="n_2aveValue有形固定資産減価償却率">
          <a:extLst>
            <a:ext uri="{FF2B5EF4-FFF2-40B4-BE49-F238E27FC236}">
              <a16:creationId xmlns:a16="http://schemas.microsoft.com/office/drawing/2014/main" id="{BDF4027B-1D0D-4158-8074-18C076CE24D0}"/>
            </a:ext>
          </a:extLst>
        </xdr:cNvPr>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92304</xdr:rowOff>
    </xdr:from>
    <xdr:ext cx="405111" cy="259045"/>
    <xdr:sp macro="" textlink="">
      <xdr:nvSpPr>
        <xdr:cNvPr id="88" name="n_1mainValue有形固定資産減価償却率">
          <a:extLst>
            <a:ext uri="{FF2B5EF4-FFF2-40B4-BE49-F238E27FC236}">
              <a16:creationId xmlns:a16="http://schemas.microsoft.com/office/drawing/2014/main" id="{7007E6A8-B134-4282-8850-B7B307177279}"/>
            </a:ext>
          </a:extLst>
        </xdr:cNvPr>
        <xdr:cNvSpPr txBox="1"/>
      </xdr:nvSpPr>
      <xdr:spPr>
        <a:xfrm>
          <a:off x="38360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2345</xdr:rowOff>
    </xdr:from>
    <xdr:ext cx="405111" cy="259045"/>
    <xdr:sp macro="" textlink="">
      <xdr:nvSpPr>
        <xdr:cNvPr id="89" name="n_2mainValue有形固定資産減価償却率">
          <a:extLst>
            <a:ext uri="{FF2B5EF4-FFF2-40B4-BE49-F238E27FC236}">
              <a16:creationId xmlns:a16="http://schemas.microsoft.com/office/drawing/2014/main" id="{C9BE2DD3-EE6A-4A24-B799-125042BD5066}"/>
            </a:ext>
          </a:extLst>
        </xdr:cNvPr>
        <xdr:cNvSpPr txBox="1"/>
      </xdr:nvSpPr>
      <xdr:spPr>
        <a:xfrm>
          <a:off x="3086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C9281420-F33E-4345-B02C-97CB8A046F0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71EFF743-83B2-4826-A724-0B4285A5D648}"/>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0BA605A3-FDDD-4A38-A210-B51A1EEB7E71}"/>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B61EB34F-6FE3-4E81-B275-682E05193A1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2D7C5125-3924-46C7-ADDF-D31121B9A30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9E2C8808-08B5-4FEF-B09A-073BF112AC2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5FFE1B8F-4B1E-43DA-9EA2-38C7FDB8B9C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1CEA2350-72B6-4C84-BF5E-4215AE3AA09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6FA9FD10-07A9-4E38-9D79-918705F9E45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9F3B82E-FE99-4BDF-9D2A-B4912519240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9524FB7F-8556-4FE3-9950-147259D6D24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C5E667FD-361C-47EF-99E4-DF32FB72484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F0E4BC37-534B-4D0F-A0FC-2C9CC558870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年で類似団体に比べ</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ポイント上回っている。分子である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将来負担額－充当可能財源</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が</a:t>
          </a:r>
          <a:r>
            <a:rPr kumimoji="1" lang="en-US" altLang="ja-JP" sz="1100">
              <a:latin typeface="ＭＳ Ｐゴシック" panose="020B0600070205080204" pitchFamily="50" charset="-128"/>
              <a:ea typeface="ＭＳ Ｐゴシック" panose="020B0600070205080204" pitchFamily="50" charset="-128"/>
            </a:rPr>
            <a:t>2,414</a:t>
          </a:r>
          <a:r>
            <a:rPr kumimoji="1" lang="ja-JP" altLang="en-US" sz="1100">
              <a:latin typeface="ＭＳ Ｐゴシック" panose="020B0600070205080204" pitchFamily="50" charset="-128"/>
              <a:ea typeface="ＭＳ Ｐゴシック" panose="020B0600070205080204" pitchFamily="50" charset="-128"/>
            </a:rPr>
            <a:t>百万円に対し、分母である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経常一般財源等（歳入）等－経常経費充当財源等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が</a:t>
          </a:r>
          <a:r>
            <a:rPr kumimoji="1" lang="en-US" altLang="ja-JP" sz="1100">
              <a:latin typeface="ＭＳ Ｐゴシック" panose="020B0600070205080204" pitchFamily="50" charset="-128"/>
              <a:ea typeface="ＭＳ Ｐゴシック" panose="020B0600070205080204" pitchFamily="50" charset="-128"/>
            </a:rPr>
            <a:t>631</a:t>
          </a:r>
          <a:r>
            <a:rPr kumimoji="1" lang="ja-JP" altLang="en-US" sz="1100">
              <a:latin typeface="ＭＳ Ｐゴシック" panose="020B0600070205080204" pitchFamily="50" charset="-128"/>
              <a:ea typeface="ＭＳ Ｐゴシック" panose="020B0600070205080204" pitchFamily="50" charset="-128"/>
            </a:rPr>
            <a:t>百万円となっている。今後は充当可能財源においては基金残高が、経常一般財源等においては税収及び臨時財政対策債発行可能額が減少する考えられるため、ポイントは上昇すると見込んでいる。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6EF2F1FE-9940-4F73-967E-2AF87AF16CD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7D233FA4-AF92-4B12-8C76-A09A3936425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05391679-B19C-487C-9CBA-29AC5B4C340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E34A787B-4E23-40D8-A55D-8C817F721832}"/>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ECB80F90-E318-43F3-9448-3D75BD1AA1E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a:extLst>
            <a:ext uri="{FF2B5EF4-FFF2-40B4-BE49-F238E27FC236}">
              <a16:creationId xmlns:a16="http://schemas.microsoft.com/office/drawing/2014/main" id="{C497DC3D-9914-467E-B381-5FDD94B402F9}"/>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3FE73046-5B1B-4B43-9447-CB13F818CE2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a:extLst>
            <a:ext uri="{FF2B5EF4-FFF2-40B4-BE49-F238E27FC236}">
              <a16:creationId xmlns:a16="http://schemas.microsoft.com/office/drawing/2014/main" id="{6176D333-8A48-4D9D-B0FB-CEA8ABCF74B4}"/>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3A627AB3-0AAE-4124-A72D-42C1552C5F4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a:extLst>
            <a:ext uri="{FF2B5EF4-FFF2-40B4-BE49-F238E27FC236}">
              <a16:creationId xmlns:a16="http://schemas.microsoft.com/office/drawing/2014/main" id="{2FAE8204-5531-4C3E-9167-069B9CDE4D5B}"/>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E754A115-F606-4CAF-9737-843855D3C68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4" name="テキスト ボックス 113">
          <a:extLst>
            <a:ext uri="{FF2B5EF4-FFF2-40B4-BE49-F238E27FC236}">
              <a16:creationId xmlns:a16="http://schemas.microsoft.com/office/drawing/2014/main" id="{71DFA6CF-96BE-4852-A702-6935A823CCB2}"/>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959B0BA7-DE55-495F-9E0B-1E3B475F7E3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a:extLst>
            <a:ext uri="{FF2B5EF4-FFF2-40B4-BE49-F238E27FC236}">
              <a16:creationId xmlns:a16="http://schemas.microsoft.com/office/drawing/2014/main" id="{0CA82A25-E5B8-4B59-84CD-ACF3BF40A515}"/>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83AA4184-24BF-49E2-A6C7-DA777892FD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1738B063-55C3-4DE5-97CD-8829AED82C07}"/>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FB491EA4-8FC8-4189-BEB8-CD8B49B8D42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0" name="直線コネクタ 119">
          <a:extLst>
            <a:ext uri="{FF2B5EF4-FFF2-40B4-BE49-F238E27FC236}">
              <a16:creationId xmlns:a16="http://schemas.microsoft.com/office/drawing/2014/main" id="{0024929A-0A1B-4434-BB74-DF4B37A15CA2}"/>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a:extLst>
            <a:ext uri="{FF2B5EF4-FFF2-40B4-BE49-F238E27FC236}">
              <a16:creationId xmlns:a16="http://schemas.microsoft.com/office/drawing/2014/main" id="{87B7349D-514A-45BF-85F7-06C7DC9C3A7D}"/>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a:extLst>
            <a:ext uri="{FF2B5EF4-FFF2-40B4-BE49-F238E27FC236}">
              <a16:creationId xmlns:a16="http://schemas.microsoft.com/office/drawing/2014/main" id="{10C21934-E10D-4EDC-BD74-D284AEEDAEB7}"/>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3" name="債務償還可能年数最大値テキスト">
          <a:extLst>
            <a:ext uri="{FF2B5EF4-FFF2-40B4-BE49-F238E27FC236}">
              <a16:creationId xmlns:a16="http://schemas.microsoft.com/office/drawing/2014/main" id="{B260665D-6CD2-4870-BDE0-6E88DD5BFA37}"/>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4" name="直線コネクタ 123">
          <a:extLst>
            <a:ext uri="{FF2B5EF4-FFF2-40B4-BE49-F238E27FC236}">
              <a16:creationId xmlns:a16="http://schemas.microsoft.com/office/drawing/2014/main" id="{E6A9FF2A-632E-4409-BCD1-FB7B520D4F6F}"/>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5" name="債務償還可能年数平均値テキスト">
          <a:extLst>
            <a:ext uri="{FF2B5EF4-FFF2-40B4-BE49-F238E27FC236}">
              <a16:creationId xmlns:a16="http://schemas.microsoft.com/office/drawing/2014/main" id="{26C726D3-CB2F-48BE-8361-E90E28C53CCC}"/>
            </a:ext>
          </a:extLst>
        </xdr:cNvPr>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6" name="フローチャート: 判断 125">
          <a:extLst>
            <a:ext uri="{FF2B5EF4-FFF2-40B4-BE49-F238E27FC236}">
              <a16:creationId xmlns:a16="http://schemas.microsoft.com/office/drawing/2014/main" id="{80CAA7C3-C2F1-4C4E-9FD7-441750963ED0}"/>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895A1585-5902-4839-802E-7A576237BDF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CFE7EE3-212E-49C0-9017-D1E1FB33EDB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8D35B7AD-CD39-4FC0-AFE4-9A47EF661E5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8C62F553-B935-4F1B-A443-DDA8686F1B8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B42FECEF-E54D-4B8B-9999-43C7D63622F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32" name="楕円 131">
          <a:extLst>
            <a:ext uri="{FF2B5EF4-FFF2-40B4-BE49-F238E27FC236}">
              <a16:creationId xmlns:a16="http://schemas.microsoft.com/office/drawing/2014/main" id="{6FD4D957-E4B5-462A-889D-EE0558F61426}"/>
            </a:ext>
          </a:extLst>
        </xdr:cNvPr>
        <xdr:cNvSpPr/>
      </xdr:nvSpPr>
      <xdr:spPr>
        <a:xfrm>
          <a:off x="147447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103159</xdr:rowOff>
    </xdr:from>
    <xdr:ext cx="340478" cy="259045"/>
    <xdr:sp macro="" textlink="">
      <xdr:nvSpPr>
        <xdr:cNvPr id="133" name="債務償還可能年数該当値テキスト">
          <a:extLst>
            <a:ext uri="{FF2B5EF4-FFF2-40B4-BE49-F238E27FC236}">
              <a16:creationId xmlns:a16="http://schemas.microsoft.com/office/drawing/2014/main" id="{760B1CE6-6BC0-4869-B285-AD82912FC137}"/>
            </a:ext>
          </a:extLst>
        </xdr:cNvPr>
        <xdr:cNvSpPr txBox="1"/>
      </xdr:nvSpPr>
      <xdr:spPr>
        <a:xfrm>
          <a:off x="14846300" y="6018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6A10D984-23D9-4AC3-ADCF-0C7752788E8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ED1F69A7-8F3F-47C0-908A-95A92D08AEF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832A602B-71B1-41E3-AF4E-F7A295F9A13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7B437A20-66A4-498F-A721-FE4C09523C9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9DF9BC79-AD33-4001-A15F-499CB2F6EE3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EBE93335-126E-48BD-AF8F-452854D10E6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C67B34-6080-4B3F-9C0A-B3C42BB8AE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4A60D09-3B92-4D52-92DC-D4B65FFD73E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B6F979-A04E-4AD0-A7E6-D446DCDE43F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0A4720-C55E-4BAB-AED7-8068414D3C0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C2DB62C-6B3E-4213-98BA-FFB140FFA7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B8682B-8B4E-4FAA-9B0B-02B2D89F84E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DDE4CE1-AD0D-4858-ADF8-96642CC96A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948477-578B-4923-A05E-0B1B6BE8A63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38D32C7-8198-41A3-86E7-F01BB05643F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C3CB9BD-311C-4B4C-A2CC-651F809E10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1,982
1,980
69.55
2,669,476
2,599,789
69,004
1,405,037
3,090,262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79EE676-77B0-432B-B43E-90D46DF0A16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BBEE06-BDFB-4A2A-BBCF-6F5617B381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7C6DA61-ED55-4346-9836-54C8473768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F7D6320-3594-4B5F-8490-ECBF82EC11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5D725F-C182-4561-8ED7-2D8AB9D9304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AF49934-78A5-43A5-ADF6-0D601C57583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096E4F-6FBD-4879-A86A-7561B40E5B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439C02-CFA5-4003-A04F-139EBB88C9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E49A617-9651-447C-96A0-880A20C0B01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84FD391-2018-4CD7-881D-1A1E3CD6C1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54A8514-5171-47FD-80B4-983E55261DB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275EBD-3A41-4088-978B-81D69CFE00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61E50EB-18B2-40D1-BA13-7961BBF4568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42D7BAF-4ADE-447D-B8D3-0ADB764DCFE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0FCF941-5FD9-474D-B9CF-716A74CDC50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906B9C9-3F33-4FAF-B0CD-79407C94317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B27563D-80C7-49EE-83C2-D4D54DAA354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292A3E8-0F09-4DF2-96FF-E9FB8421CD1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245867D-3C76-4B4A-8044-2AF75695896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DC35991-3BBC-4103-BA51-A0E6102259A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C41690A-E8F1-4EC1-97D4-CE860E9F234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33BB44B-8CE2-4681-A95A-7EC4A9E63B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CB84D92-A3BE-4869-87BF-090237DE45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0A09A09-BBF2-4E23-8B56-DB302EC944E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D7AA5F1-497D-4EFA-8797-1B08BBA385C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A9E4E27-E5E2-4BCA-829C-98130C58EF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6EB7F94-AB9E-4327-91CB-8F12C746B18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45E2B39-D16F-49BC-A6A7-3B070FE311E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4E1EE3-B39C-40B0-ACF4-29ED3237830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BFFC13D-C204-4EC2-A527-AA0287F7401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53BC5619-1357-4CC2-884E-B7FEC39EE292}"/>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3348731-A828-4F31-A361-9858679705B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50C41EE5-7A51-469E-A237-1F00BC301AF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D20982C1-3678-4B88-B3E7-55BFE15C0B6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7827BF8-D4BA-4A11-82D0-5EAC5D243A2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6B1CF462-D8D3-440D-A256-70468D2D106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60F68E65-73C8-4A00-A6E8-5225A911A62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BA66E037-ABAB-41F8-82B6-4EBFD594654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B81D080-DF70-4D25-BE68-06F2F664E48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C6403A81-5B72-4F19-8E06-E71C23381F4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67191169-6799-40F4-8649-4178E9A336E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2C848255-1B24-402D-89A3-395DFB1C994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1035040E-F11B-4325-AE82-D582947F4E6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818AFF6B-A52E-4C7F-9002-19C619A3EC4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444940DF-8ACA-4269-A2D5-08650788FC3C}"/>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B0367C40-D1A7-4AC3-982B-DA944F36C5E9}"/>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4C3519A1-43FC-4574-8D47-9FE16AC6FD2B}"/>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73DF82A4-8DD2-452A-A746-D9C5AFC999B1}"/>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BFA00706-3A70-4355-9006-45CD60D68731}"/>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a16="http://schemas.microsoft.com/office/drawing/2014/main" id="{02AABD66-B0FD-459D-A49A-50CDD2B37F9F}"/>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D7A48404-D48E-4787-B3E5-6C7C856B2D0D}"/>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4CB72BAA-9D0D-4E1B-AB2F-12F6C7D91142}"/>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8A9C7EE1-3E59-4787-8800-B40FF805EAFF}"/>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B63AB7C8-CD2B-4A39-AB20-68D107703C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2B1C982-9089-46AF-B7D4-1F63E94DFFB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ACA80C0-0171-4D68-AD3B-C0D9D7ED35B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C6C0A77-D4D4-4C40-92B7-6F618BDF48B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9E87CBD-D1EC-4AF5-987F-FAF85449730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135890</xdr:rowOff>
    </xdr:from>
    <xdr:to>
      <xdr:col>24</xdr:col>
      <xdr:colOff>114300</xdr:colOff>
      <xdr:row>39</xdr:row>
      <xdr:rowOff>66040</xdr:rowOff>
    </xdr:to>
    <xdr:sp macro="" textlink="">
      <xdr:nvSpPr>
        <xdr:cNvPr id="70" name="楕円 69">
          <a:extLst>
            <a:ext uri="{FF2B5EF4-FFF2-40B4-BE49-F238E27FC236}">
              <a16:creationId xmlns:a16="http://schemas.microsoft.com/office/drawing/2014/main" id="{33EFA5E6-06E3-4A29-930C-8FBBDD1F4165}"/>
            </a:ext>
          </a:extLst>
        </xdr:cNvPr>
        <xdr:cNvSpPr/>
      </xdr:nvSpPr>
      <xdr:spPr>
        <a:xfrm>
          <a:off x="4584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114317</xdr:rowOff>
    </xdr:from>
    <xdr:ext cx="405111" cy="259045"/>
    <xdr:sp macro="" textlink="">
      <xdr:nvSpPr>
        <xdr:cNvPr id="71" name="【道路】&#10;有形固定資産減価償却率該当値テキスト">
          <a:extLst>
            <a:ext uri="{FF2B5EF4-FFF2-40B4-BE49-F238E27FC236}">
              <a16:creationId xmlns:a16="http://schemas.microsoft.com/office/drawing/2014/main" id="{1200994E-9E02-4AA3-A71F-FBF27D7813BF}"/>
            </a:ext>
          </a:extLst>
        </xdr:cNvPr>
        <xdr:cNvSpPr txBox="1"/>
      </xdr:nvSpPr>
      <xdr:spPr>
        <a:xfrm>
          <a:off x="4673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72" name="楕円 71">
          <a:extLst>
            <a:ext uri="{FF2B5EF4-FFF2-40B4-BE49-F238E27FC236}">
              <a16:creationId xmlns:a16="http://schemas.microsoft.com/office/drawing/2014/main" id="{7E83D396-E159-40C9-AF89-C60FD73C211A}"/>
            </a:ext>
          </a:extLst>
        </xdr:cNvPr>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xdr:rowOff>
    </xdr:from>
    <xdr:to>
      <xdr:col>24</xdr:col>
      <xdr:colOff>63500</xdr:colOff>
      <xdr:row>39</xdr:row>
      <xdr:rowOff>53340</xdr:rowOff>
    </xdr:to>
    <xdr:cxnSp macro="">
      <xdr:nvCxnSpPr>
        <xdr:cNvPr id="73" name="直線コネクタ 72">
          <a:extLst>
            <a:ext uri="{FF2B5EF4-FFF2-40B4-BE49-F238E27FC236}">
              <a16:creationId xmlns:a16="http://schemas.microsoft.com/office/drawing/2014/main" id="{5B5AB0B4-5B58-4913-8B30-03578C432C6B}"/>
            </a:ext>
          </a:extLst>
        </xdr:cNvPr>
        <xdr:cNvCxnSpPr/>
      </xdr:nvCxnSpPr>
      <xdr:spPr>
        <a:xfrm flipV="1">
          <a:off x="3797300" y="67017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31115</xdr:rowOff>
    </xdr:from>
    <xdr:to>
      <xdr:col>15</xdr:col>
      <xdr:colOff>101600</xdr:colOff>
      <xdr:row>39</xdr:row>
      <xdr:rowOff>132715</xdr:rowOff>
    </xdr:to>
    <xdr:sp macro="" textlink="">
      <xdr:nvSpPr>
        <xdr:cNvPr id="74" name="楕円 73">
          <a:extLst>
            <a:ext uri="{FF2B5EF4-FFF2-40B4-BE49-F238E27FC236}">
              <a16:creationId xmlns:a16="http://schemas.microsoft.com/office/drawing/2014/main" id="{28E157EF-6CF2-4264-A1AE-9BF5C8D88F0C}"/>
            </a:ext>
          </a:extLst>
        </xdr:cNvPr>
        <xdr:cNvSpPr/>
      </xdr:nvSpPr>
      <xdr:spPr>
        <a:xfrm>
          <a:off x="2857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53340</xdr:rowOff>
    </xdr:from>
    <xdr:to>
      <xdr:col>19</xdr:col>
      <xdr:colOff>177800</xdr:colOff>
      <xdr:row>39</xdr:row>
      <xdr:rowOff>81915</xdr:rowOff>
    </xdr:to>
    <xdr:cxnSp macro="">
      <xdr:nvCxnSpPr>
        <xdr:cNvPr id="75" name="直線コネクタ 74">
          <a:extLst>
            <a:ext uri="{FF2B5EF4-FFF2-40B4-BE49-F238E27FC236}">
              <a16:creationId xmlns:a16="http://schemas.microsoft.com/office/drawing/2014/main" id="{FFB88BAC-440A-432F-887C-E05975D5AB53}"/>
            </a:ext>
          </a:extLst>
        </xdr:cNvPr>
        <xdr:cNvCxnSpPr/>
      </xdr:nvCxnSpPr>
      <xdr:spPr>
        <a:xfrm flipV="1">
          <a:off x="2908300" y="67398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a:extLst>
            <a:ext uri="{FF2B5EF4-FFF2-40B4-BE49-F238E27FC236}">
              <a16:creationId xmlns:a16="http://schemas.microsoft.com/office/drawing/2014/main" id="{3C2C8468-FA9F-40C8-9102-193551DBC7A2}"/>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7" name="n_2aveValue【道路】&#10;有形固定資産減価償却率">
          <a:extLst>
            <a:ext uri="{FF2B5EF4-FFF2-40B4-BE49-F238E27FC236}">
              <a16:creationId xmlns:a16="http://schemas.microsoft.com/office/drawing/2014/main" id="{579EF79D-5509-4334-ACE7-AA04855C9D3C}"/>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95267</xdr:rowOff>
    </xdr:from>
    <xdr:ext cx="405111" cy="259045"/>
    <xdr:sp macro="" textlink="">
      <xdr:nvSpPr>
        <xdr:cNvPr id="78" name="n_1mainValue【道路】&#10;有形固定資産減価償却率">
          <a:extLst>
            <a:ext uri="{FF2B5EF4-FFF2-40B4-BE49-F238E27FC236}">
              <a16:creationId xmlns:a16="http://schemas.microsoft.com/office/drawing/2014/main" id="{5152C75F-C976-465C-9EDC-480329E6278A}"/>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123842</xdr:rowOff>
    </xdr:from>
    <xdr:ext cx="405111" cy="259045"/>
    <xdr:sp macro="" textlink="">
      <xdr:nvSpPr>
        <xdr:cNvPr id="79" name="n_2mainValue【道路】&#10;有形固定資産減価償却率">
          <a:extLst>
            <a:ext uri="{FF2B5EF4-FFF2-40B4-BE49-F238E27FC236}">
              <a16:creationId xmlns:a16="http://schemas.microsoft.com/office/drawing/2014/main" id="{919F5AE4-DFCF-4871-847E-D25D2A664E72}"/>
            </a:ext>
          </a:extLst>
        </xdr:cNvPr>
        <xdr:cNvSpPr txBox="1"/>
      </xdr:nvSpPr>
      <xdr:spPr>
        <a:xfrm>
          <a:off x="2705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2C14D2D3-40ED-4F5D-9FB7-2755F65B2F0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7DB108E9-D70B-4223-A713-B5493FDF2AE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A2E45C99-4DBD-4D1C-814E-901E0E5EAF3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D9C5EDE8-246F-4B08-A75B-C474D9820BA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8CE92386-721F-4D84-A4C1-93A3262CEE5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C49E2ABE-5ED8-47E7-BD7F-3FD3555FD84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703F409C-9EFE-474E-8870-451283F7FDE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A0876048-EC74-4A52-A504-E4B2470C0DC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9184FE1C-779D-4D3C-A747-68640273385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AEB9B686-85F8-4ADC-8C8D-042E6161373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7B03523F-B92C-41E1-B8CF-6BB77D82E6E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8AA1C75-2777-4FF2-A101-8C24C01E00E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83400C2A-D295-4D70-A9D8-668E7734A55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5FF70704-EF56-4A82-9A26-4497605B388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14D0BC50-3445-434A-BF94-13060AD5346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223470EF-5EF0-4456-96CA-5E69C655778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8B764F9D-5C66-475A-8355-ED9358EF321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65E9845A-C959-4313-B7AC-A571E719BFC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3BACA70-89ED-4E8F-9144-4F5555415AD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D3548911-09AC-4366-9937-AE326499C10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53BF4293-C35F-4938-8856-D8F3F4F382E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B760BA38-AAB5-4210-AA65-19A1C24D4CAB}"/>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7ED017D2-6668-4338-992D-53368F5123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a16="http://schemas.microsoft.com/office/drawing/2014/main" id="{70DBE907-9EB8-4CFD-9B74-D65B9697469E}"/>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a16="http://schemas.microsoft.com/office/drawing/2014/main" id="{D4A666EB-2BFA-465F-B7F6-B371392296F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a16="http://schemas.microsoft.com/office/drawing/2014/main" id="{34B063F5-751D-47B5-9B1C-D484688B7976}"/>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a16="http://schemas.microsoft.com/office/drawing/2014/main" id="{73BAE26C-175D-4266-AE8F-D95231685529}"/>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a16="http://schemas.microsoft.com/office/drawing/2014/main" id="{C6AF8D2B-8659-4F73-913F-427452EFD26D}"/>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a:extLst>
            <a:ext uri="{FF2B5EF4-FFF2-40B4-BE49-F238E27FC236}">
              <a16:creationId xmlns:a16="http://schemas.microsoft.com/office/drawing/2014/main" id="{C7D986B0-29B7-46FE-9C40-6C0708A2D2C1}"/>
            </a:ext>
          </a:extLst>
        </xdr:cNvPr>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a16="http://schemas.microsoft.com/office/drawing/2014/main" id="{FF7F70F4-A07D-4C74-AAF5-6F547CB860B6}"/>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a16="http://schemas.microsoft.com/office/drawing/2014/main" id="{5628DE50-3249-4D25-A2D8-673FEEFFFA75}"/>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54341</xdr:rowOff>
    </xdr:from>
    <xdr:to>
      <xdr:col>46</xdr:col>
      <xdr:colOff>38100</xdr:colOff>
      <xdr:row>41</xdr:row>
      <xdr:rowOff>155941</xdr:rowOff>
    </xdr:to>
    <xdr:sp macro="" textlink="">
      <xdr:nvSpPr>
        <xdr:cNvPr id="111" name="フローチャート: 判断 110">
          <a:extLst>
            <a:ext uri="{FF2B5EF4-FFF2-40B4-BE49-F238E27FC236}">
              <a16:creationId xmlns:a16="http://schemas.microsoft.com/office/drawing/2014/main" id="{8F280811-96B1-4480-845A-2A9288425AD7}"/>
            </a:ext>
          </a:extLst>
        </xdr:cNvPr>
        <xdr:cNvSpPr/>
      </xdr:nvSpPr>
      <xdr:spPr>
        <a:xfrm>
          <a:off x="8699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C0D7099D-B834-42C1-8BE6-1749B9A036C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37229FAD-1065-4CBC-91F2-44817F2E75D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2BF5D3-7D7C-4CC3-AC80-9B7EFFE78F7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2D94B0B-FEB4-4BB4-82DE-05038B559BF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73A5C94-CCB1-4D00-9038-B9D4E9838AC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66687</xdr:rowOff>
    </xdr:from>
    <xdr:to>
      <xdr:col>55</xdr:col>
      <xdr:colOff>50800</xdr:colOff>
      <xdr:row>41</xdr:row>
      <xdr:rowOff>168287</xdr:rowOff>
    </xdr:to>
    <xdr:sp macro="" textlink="">
      <xdr:nvSpPr>
        <xdr:cNvPr id="117" name="楕円 116">
          <a:extLst>
            <a:ext uri="{FF2B5EF4-FFF2-40B4-BE49-F238E27FC236}">
              <a16:creationId xmlns:a16="http://schemas.microsoft.com/office/drawing/2014/main" id="{EB2311B9-5DED-481E-8F79-0F4CD05C1E85}"/>
            </a:ext>
          </a:extLst>
        </xdr:cNvPr>
        <xdr:cNvSpPr/>
      </xdr:nvSpPr>
      <xdr:spPr>
        <a:xfrm>
          <a:off x="10426700" y="7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153064</xdr:rowOff>
    </xdr:from>
    <xdr:ext cx="534377" cy="259045"/>
    <xdr:sp macro="" textlink="">
      <xdr:nvSpPr>
        <xdr:cNvPr id="118" name="【道路】&#10;一人当たり延長該当値テキスト">
          <a:extLst>
            <a:ext uri="{FF2B5EF4-FFF2-40B4-BE49-F238E27FC236}">
              <a16:creationId xmlns:a16="http://schemas.microsoft.com/office/drawing/2014/main" id="{E94E00B0-6239-45D6-B5FE-A95728547DBB}"/>
            </a:ext>
          </a:extLst>
        </xdr:cNvPr>
        <xdr:cNvSpPr txBox="1"/>
      </xdr:nvSpPr>
      <xdr:spPr>
        <a:xfrm>
          <a:off x="10515600" y="701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69697</xdr:rowOff>
    </xdr:from>
    <xdr:to>
      <xdr:col>50</xdr:col>
      <xdr:colOff>165100</xdr:colOff>
      <xdr:row>41</xdr:row>
      <xdr:rowOff>171297</xdr:rowOff>
    </xdr:to>
    <xdr:sp macro="" textlink="">
      <xdr:nvSpPr>
        <xdr:cNvPr id="119" name="楕円 118">
          <a:extLst>
            <a:ext uri="{FF2B5EF4-FFF2-40B4-BE49-F238E27FC236}">
              <a16:creationId xmlns:a16="http://schemas.microsoft.com/office/drawing/2014/main" id="{C9A6B052-3B16-43FC-BE3F-592D983253DA}"/>
            </a:ext>
          </a:extLst>
        </xdr:cNvPr>
        <xdr:cNvSpPr/>
      </xdr:nvSpPr>
      <xdr:spPr>
        <a:xfrm>
          <a:off x="9588500" y="70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117487</xdr:rowOff>
    </xdr:from>
    <xdr:to>
      <xdr:col>55</xdr:col>
      <xdr:colOff>0</xdr:colOff>
      <xdr:row>41</xdr:row>
      <xdr:rowOff>120497</xdr:rowOff>
    </xdr:to>
    <xdr:cxnSp macro="">
      <xdr:nvCxnSpPr>
        <xdr:cNvPr id="120" name="直線コネクタ 119">
          <a:extLst>
            <a:ext uri="{FF2B5EF4-FFF2-40B4-BE49-F238E27FC236}">
              <a16:creationId xmlns:a16="http://schemas.microsoft.com/office/drawing/2014/main" id="{DF05A2B8-2C27-4460-9181-316553608F07}"/>
            </a:ext>
          </a:extLst>
        </xdr:cNvPr>
        <xdr:cNvCxnSpPr/>
      </xdr:nvCxnSpPr>
      <xdr:spPr>
        <a:xfrm flipV="1">
          <a:off x="9639300" y="7146937"/>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68883</xdr:rowOff>
    </xdr:from>
    <xdr:to>
      <xdr:col>46</xdr:col>
      <xdr:colOff>38100</xdr:colOff>
      <xdr:row>41</xdr:row>
      <xdr:rowOff>170483</xdr:rowOff>
    </xdr:to>
    <xdr:sp macro="" textlink="">
      <xdr:nvSpPr>
        <xdr:cNvPr id="121" name="楕円 120">
          <a:extLst>
            <a:ext uri="{FF2B5EF4-FFF2-40B4-BE49-F238E27FC236}">
              <a16:creationId xmlns:a16="http://schemas.microsoft.com/office/drawing/2014/main" id="{1F9D9A73-DC8C-4450-9D86-B3CEF3E7A6C4}"/>
            </a:ext>
          </a:extLst>
        </xdr:cNvPr>
        <xdr:cNvSpPr/>
      </xdr:nvSpPr>
      <xdr:spPr>
        <a:xfrm>
          <a:off x="8699500" y="709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119683</xdr:rowOff>
    </xdr:from>
    <xdr:to>
      <xdr:col>50</xdr:col>
      <xdr:colOff>114300</xdr:colOff>
      <xdr:row>41</xdr:row>
      <xdr:rowOff>120497</xdr:rowOff>
    </xdr:to>
    <xdr:cxnSp macro="">
      <xdr:nvCxnSpPr>
        <xdr:cNvPr id="122" name="直線コネクタ 121">
          <a:extLst>
            <a:ext uri="{FF2B5EF4-FFF2-40B4-BE49-F238E27FC236}">
              <a16:creationId xmlns:a16="http://schemas.microsoft.com/office/drawing/2014/main" id="{7717F37F-9318-4C28-9E7A-CF90E5FC4941}"/>
            </a:ext>
          </a:extLst>
        </xdr:cNvPr>
        <xdr:cNvCxnSpPr/>
      </xdr:nvCxnSpPr>
      <xdr:spPr>
        <a:xfrm>
          <a:off x="8750300" y="7149133"/>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23" name="n_1aveValue【道路】&#10;一人当たり延長">
          <a:extLst>
            <a:ext uri="{FF2B5EF4-FFF2-40B4-BE49-F238E27FC236}">
              <a16:creationId xmlns:a16="http://schemas.microsoft.com/office/drawing/2014/main" id="{E4DC0C7A-F42E-40FF-A203-272594AA64DA}"/>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1018</xdr:rowOff>
    </xdr:from>
    <xdr:ext cx="534377" cy="259045"/>
    <xdr:sp macro="" textlink="">
      <xdr:nvSpPr>
        <xdr:cNvPr id="124" name="n_2aveValue【道路】&#10;一人当たり延長">
          <a:extLst>
            <a:ext uri="{FF2B5EF4-FFF2-40B4-BE49-F238E27FC236}">
              <a16:creationId xmlns:a16="http://schemas.microsoft.com/office/drawing/2014/main" id="{987C743E-45A2-4F38-B14D-9949890297FE}"/>
            </a:ext>
          </a:extLst>
        </xdr:cNvPr>
        <xdr:cNvSpPr txBox="1"/>
      </xdr:nvSpPr>
      <xdr:spPr>
        <a:xfrm>
          <a:off x="8483111"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162424</xdr:rowOff>
    </xdr:from>
    <xdr:ext cx="534377" cy="259045"/>
    <xdr:sp macro="" textlink="">
      <xdr:nvSpPr>
        <xdr:cNvPr id="125" name="n_1mainValue【道路】&#10;一人当たり延長">
          <a:extLst>
            <a:ext uri="{FF2B5EF4-FFF2-40B4-BE49-F238E27FC236}">
              <a16:creationId xmlns:a16="http://schemas.microsoft.com/office/drawing/2014/main" id="{AB676361-59DA-4229-968B-C45AF3235299}"/>
            </a:ext>
          </a:extLst>
        </xdr:cNvPr>
        <xdr:cNvSpPr txBox="1"/>
      </xdr:nvSpPr>
      <xdr:spPr>
        <a:xfrm>
          <a:off x="9359411" y="719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161610</xdr:rowOff>
    </xdr:from>
    <xdr:ext cx="534377" cy="259045"/>
    <xdr:sp macro="" textlink="">
      <xdr:nvSpPr>
        <xdr:cNvPr id="126" name="n_2mainValue【道路】&#10;一人当たり延長">
          <a:extLst>
            <a:ext uri="{FF2B5EF4-FFF2-40B4-BE49-F238E27FC236}">
              <a16:creationId xmlns:a16="http://schemas.microsoft.com/office/drawing/2014/main" id="{B82579E0-1FEC-41DA-B462-3265850015D2}"/>
            </a:ext>
          </a:extLst>
        </xdr:cNvPr>
        <xdr:cNvSpPr txBox="1"/>
      </xdr:nvSpPr>
      <xdr:spPr>
        <a:xfrm>
          <a:off x="8483111" y="719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55ECAB34-595A-4105-B3AC-440A39E6550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C91841F-E26C-43BC-BF58-3501479D245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45118434-705B-4AB5-BF88-3C3515AE00C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7D5E594B-A676-44FD-A3C7-1605E077883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B6D53168-65E7-4161-B465-258AB64D143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1EDAB83E-2836-4B29-A584-2FCA3EDC28E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EFABFF22-6DD9-4E50-A181-9043598026D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772AD4CF-013C-43A7-931D-C9E0E6787C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C708A34F-4388-43C8-A2BC-2ECAC0FAD53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18356097-FC8D-4781-883A-CE67E7A9938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3E1CFB64-8E4B-4E69-B4A4-4C58FD98B9C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D968F061-E240-4617-84D7-AB2DD07A8E9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21FB1D57-523B-4EFE-B053-9EA53AEC82F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DBA042D8-5EDD-4311-95A6-A5EC72CB0E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C1B24BD2-63A6-4343-A54B-2FF803C743A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1FC8952C-E6B3-48FE-9DFA-46085983B64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7EBC2C87-440E-4D09-9FF5-28C4E6E05EE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BBC05A8C-A4C1-4A5C-A098-AC4434A1F10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9CD99C9F-0AE8-407A-9A5A-689D65917F2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5699862A-7EE5-45DE-9835-579D39D4A07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691CEADB-4B27-4E86-B3D3-02C938EC8DC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9BF9B29C-AC38-43F1-AE57-CE06E4AFDAC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702EC567-9B5D-4946-8D09-735997A1F28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5EF13867-04B4-4AF2-B3BF-1EE7853EFC5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a16="http://schemas.microsoft.com/office/drawing/2014/main" id="{0B7B3D38-4511-4079-9861-37693F119ACB}"/>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1A91A1EA-1008-40D1-812E-CB826F38C347}"/>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a16="http://schemas.microsoft.com/office/drawing/2014/main" id="{A65611F3-EA96-48A5-A14F-B50B80A157F6}"/>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D647FA5A-A599-454B-AC45-786A0A0AFDD3}"/>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a16="http://schemas.microsoft.com/office/drawing/2014/main" id="{C9EDD998-57E9-48CD-BA2F-49C9BF42F717}"/>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0F52C39C-8752-469A-AEA2-18ABDCEC9DF5}"/>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a16="http://schemas.microsoft.com/office/drawing/2014/main" id="{94602F67-36DB-450B-B6C2-28E9E658FDCD}"/>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a16="http://schemas.microsoft.com/office/drawing/2014/main" id="{6DBFE31C-F3D4-4EEB-BC6B-4F94D00D7BA6}"/>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141605</xdr:rowOff>
    </xdr:from>
    <xdr:to>
      <xdr:col>15</xdr:col>
      <xdr:colOff>101600</xdr:colOff>
      <xdr:row>60</xdr:row>
      <xdr:rowOff>71755</xdr:rowOff>
    </xdr:to>
    <xdr:sp macro="" textlink="">
      <xdr:nvSpPr>
        <xdr:cNvPr id="159" name="フローチャート: 判断 158">
          <a:extLst>
            <a:ext uri="{FF2B5EF4-FFF2-40B4-BE49-F238E27FC236}">
              <a16:creationId xmlns:a16="http://schemas.microsoft.com/office/drawing/2014/main" id="{D88919FE-BC23-4810-9B61-91AD6933B32B}"/>
            </a:ext>
          </a:extLst>
        </xdr:cNvPr>
        <xdr:cNvSpPr/>
      </xdr:nvSpPr>
      <xdr:spPr>
        <a:xfrm>
          <a:off x="2857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156D4D64-717C-4B3D-B287-20962DBFB94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D7417F4C-CA27-4DE3-95A7-2EBC6E09723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B3E56DE9-173A-48FE-9F81-67D62D665F9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657B545-3643-473F-80EE-9D9C6B4AA2F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CD371E24-B771-4862-B2AB-3870BF1842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122555</xdr:rowOff>
    </xdr:from>
    <xdr:to>
      <xdr:col>24</xdr:col>
      <xdr:colOff>114300</xdr:colOff>
      <xdr:row>59</xdr:row>
      <xdr:rowOff>52705</xdr:rowOff>
    </xdr:to>
    <xdr:sp macro="" textlink="">
      <xdr:nvSpPr>
        <xdr:cNvPr id="165" name="楕円 164">
          <a:extLst>
            <a:ext uri="{FF2B5EF4-FFF2-40B4-BE49-F238E27FC236}">
              <a16:creationId xmlns:a16="http://schemas.microsoft.com/office/drawing/2014/main" id="{C89B3DFB-CA3C-406B-A678-F9351A6C3B38}"/>
            </a:ext>
          </a:extLst>
        </xdr:cNvPr>
        <xdr:cNvSpPr/>
      </xdr:nvSpPr>
      <xdr:spPr>
        <a:xfrm>
          <a:off x="45847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145432</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0F0CED3A-6255-4045-9CD4-37FBD8D47245}"/>
            </a:ext>
          </a:extLst>
        </xdr:cNvPr>
        <xdr:cNvSpPr txBox="1"/>
      </xdr:nvSpPr>
      <xdr:spPr>
        <a:xfrm>
          <a:off x="4673600"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147320</xdr:rowOff>
    </xdr:from>
    <xdr:to>
      <xdr:col>20</xdr:col>
      <xdr:colOff>38100</xdr:colOff>
      <xdr:row>59</xdr:row>
      <xdr:rowOff>77470</xdr:rowOff>
    </xdr:to>
    <xdr:sp macro="" textlink="">
      <xdr:nvSpPr>
        <xdr:cNvPr id="167" name="楕円 166">
          <a:extLst>
            <a:ext uri="{FF2B5EF4-FFF2-40B4-BE49-F238E27FC236}">
              <a16:creationId xmlns:a16="http://schemas.microsoft.com/office/drawing/2014/main" id="{9E88E7F2-253F-4060-96A6-AAD96439E7D4}"/>
            </a:ext>
          </a:extLst>
        </xdr:cNvPr>
        <xdr:cNvSpPr/>
      </xdr:nvSpPr>
      <xdr:spPr>
        <a:xfrm>
          <a:off x="3746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xdr:rowOff>
    </xdr:from>
    <xdr:to>
      <xdr:col>24</xdr:col>
      <xdr:colOff>63500</xdr:colOff>
      <xdr:row>59</xdr:row>
      <xdr:rowOff>26670</xdr:rowOff>
    </xdr:to>
    <xdr:cxnSp macro="">
      <xdr:nvCxnSpPr>
        <xdr:cNvPr id="168" name="直線コネクタ 167">
          <a:extLst>
            <a:ext uri="{FF2B5EF4-FFF2-40B4-BE49-F238E27FC236}">
              <a16:creationId xmlns:a16="http://schemas.microsoft.com/office/drawing/2014/main" id="{FB43357C-1E1B-4C4A-A4D0-912649D06CE8}"/>
            </a:ext>
          </a:extLst>
        </xdr:cNvPr>
        <xdr:cNvCxnSpPr/>
      </xdr:nvCxnSpPr>
      <xdr:spPr>
        <a:xfrm flipV="1">
          <a:off x="3797300" y="101174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xdr:rowOff>
    </xdr:from>
    <xdr:to>
      <xdr:col>15</xdr:col>
      <xdr:colOff>101600</xdr:colOff>
      <xdr:row>59</xdr:row>
      <xdr:rowOff>102235</xdr:rowOff>
    </xdr:to>
    <xdr:sp macro="" textlink="">
      <xdr:nvSpPr>
        <xdr:cNvPr id="169" name="楕円 168">
          <a:extLst>
            <a:ext uri="{FF2B5EF4-FFF2-40B4-BE49-F238E27FC236}">
              <a16:creationId xmlns:a16="http://schemas.microsoft.com/office/drawing/2014/main" id="{A3858C2A-7781-49B0-A729-F0F0B491E836}"/>
            </a:ext>
          </a:extLst>
        </xdr:cNvPr>
        <xdr:cNvSpPr/>
      </xdr:nvSpPr>
      <xdr:spPr>
        <a:xfrm>
          <a:off x="2857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26670</xdr:rowOff>
    </xdr:from>
    <xdr:to>
      <xdr:col>19</xdr:col>
      <xdr:colOff>177800</xdr:colOff>
      <xdr:row>59</xdr:row>
      <xdr:rowOff>51435</xdr:rowOff>
    </xdr:to>
    <xdr:cxnSp macro="">
      <xdr:nvCxnSpPr>
        <xdr:cNvPr id="170" name="直線コネクタ 169">
          <a:extLst>
            <a:ext uri="{FF2B5EF4-FFF2-40B4-BE49-F238E27FC236}">
              <a16:creationId xmlns:a16="http://schemas.microsoft.com/office/drawing/2014/main" id="{2D192886-24C9-45E3-B7DE-1C827A8F8A94}"/>
            </a:ext>
          </a:extLst>
        </xdr:cNvPr>
        <xdr:cNvCxnSpPr/>
      </xdr:nvCxnSpPr>
      <xdr:spPr>
        <a:xfrm flipV="1">
          <a:off x="2908300" y="101422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60ED89D1-6EDA-4755-BCBD-9270769A9A88}"/>
            </a:ext>
          </a:extLst>
        </xdr:cNvPr>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62882</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3C9EB9AA-DC49-4D5A-9934-1AAA0FCA2DEF}"/>
            </a:ext>
          </a:extLst>
        </xdr:cNvPr>
        <xdr:cNvSpPr txBox="1"/>
      </xdr:nvSpPr>
      <xdr:spPr>
        <a:xfrm>
          <a:off x="2705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93997</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EC70D07E-1693-487C-BB83-C2DA94C2D17A}"/>
            </a:ext>
          </a:extLst>
        </xdr:cNvPr>
        <xdr:cNvSpPr txBox="1"/>
      </xdr:nvSpPr>
      <xdr:spPr>
        <a:xfrm>
          <a:off x="3582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118762</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D2A18950-7E7D-4A88-BFD7-747E7C3FCFA0}"/>
            </a:ext>
          </a:extLst>
        </xdr:cNvPr>
        <xdr:cNvSpPr txBox="1"/>
      </xdr:nvSpPr>
      <xdr:spPr>
        <a:xfrm>
          <a:off x="2705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5F85EEE9-EA60-41C5-BA4F-B350B08BD5D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DBEEACBE-478E-4DE0-8551-06156932E4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FB458F8-E903-466E-8227-F4B4203CD5B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8E8916E6-1F64-4AC2-B8C9-6F67DC164D5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BA20F417-5EB0-4527-8377-437CFB883A3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861B5ECF-E2DA-4CDB-8F16-976D44D680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8FD9BFEC-39D6-423B-AD1C-0DE03FF82DF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949DAC1A-6581-441E-B8BB-05969F47228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9AFB2598-8C3A-4A3C-BD51-60D37E9E0C6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D0234930-DDB4-4E75-8ABF-CD0482F9DF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D5FF8636-F18A-465B-9D98-8D98DCF3CAA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57B7B3CD-417A-42FF-A17E-21BCB5B6C48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6AE6FCC1-AE74-48F1-859F-933278B6630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a16="http://schemas.microsoft.com/office/drawing/2014/main" id="{92537C85-705C-4109-9588-E866274BBC7C}"/>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DB9C28C8-4605-4342-B7F9-26B7C317319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a16="http://schemas.microsoft.com/office/drawing/2014/main" id="{4C311FEA-166D-48E0-BC76-00228803470E}"/>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95B782BE-855E-43FB-B181-5D92A8B3528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a16="http://schemas.microsoft.com/office/drawing/2014/main" id="{8C01A0A6-A14D-47F4-84D5-99CCE712BF9B}"/>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36222BC6-A501-4606-935D-D23CD80C220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a16="http://schemas.microsoft.com/office/drawing/2014/main" id="{52F183E5-DA37-4DF0-B49F-75F9EA3847E5}"/>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8B2EF659-638E-47C0-945D-B3A2359CAC6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D198265E-EE07-486A-95EF-62B9F4A1840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82186890-8E45-447F-85B2-692075F59D1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145BB203-7041-49A4-A032-8082D443B8D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1BA66EF7-CFD0-46B4-9FAC-D25EED24582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a16="http://schemas.microsoft.com/office/drawing/2014/main" id="{293A896C-F76C-45C1-A366-82B7D0A7E02F}"/>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B6B5F41D-3F18-40F3-B2B3-BF5AC48CA52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a16="http://schemas.microsoft.com/office/drawing/2014/main" id="{0C87B4BD-8ECD-49E7-BDCF-9647BE7DF4EC}"/>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50CD2539-D786-499A-BE46-45641B6F4BF2}"/>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a16="http://schemas.microsoft.com/office/drawing/2014/main" id="{88C92279-C7BA-4D00-BDEF-4335E06B5CB3}"/>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a:extLst>
            <a:ext uri="{FF2B5EF4-FFF2-40B4-BE49-F238E27FC236}">
              <a16:creationId xmlns:a16="http://schemas.microsoft.com/office/drawing/2014/main" id="{CC1BED07-0E46-4BE3-99B7-6A07C85FCA1A}"/>
            </a:ext>
          </a:extLst>
        </xdr:cNvPr>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a16="http://schemas.microsoft.com/office/drawing/2014/main" id="{2C8C3E61-3173-4EB6-BDBC-7FE53512EEA5}"/>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a16="http://schemas.microsoft.com/office/drawing/2014/main" id="{159621CE-1F43-458A-B8F5-8CE2F7D1BD2D}"/>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160318</xdr:rowOff>
    </xdr:from>
    <xdr:to>
      <xdr:col>46</xdr:col>
      <xdr:colOff>38100</xdr:colOff>
      <xdr:row>62</xdr:row>
      <xdr:rowOff>90468</xdr:rowOff>
    </xdr:to>
    <xdr:sp macro="" textlink="">
      <xdr:nvSpPr>
        <xdr:cNvPr id="208" name="フローチャート: 判断 207">
          <a:extLst>
            <a:ext uri="{FF2B5EF4-FFF2-40B4-BE49-F238E27FC236}">
              <a16:creationId xmlns:a16="http://schemas.microsoft.com/office/drawing/2014/main" id="{4DD06E48-29D3-46D2-9DED-58BC0C343F00}"/>
            </a:ext>
          </a:extLst>
        </xdr:cNvPr>
        <xdr:cNvSpPr/>
      </xdr:nvSpPr>
      <xdr:spPr>
        <a:xfrm>
          <a:off x="8699500" y="106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59D4B586-4D5A-4ACB-BA07-988AB961762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EEA881D7-210C-4EF9-8204-D514F81F91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E7329C0B-EBCD-4096-B09D-A1B051C9476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CFBBC262-8F07-4323-8984-1D10DE1936F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D3739891-66BE-497C-AE7F-AA06CF6DE4E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141022</xdr:rowOff>
    </xdr:from>
    <xdr:to>
      <xdr:col>55</xdr:col>
      <xdr:colOff>50800</xdr:colOff>
      <xdr:row>64</xdr:row>
      <xdr:rowOff>71172</xdr:rowOff>
    </xdr:to>
    <xdr:sp macro="" textlink="">
      <xdr:nvSpPr>
        <xdr:cNvPr id="214" name="楕円 213">
          <a:extLst>
            <a:ext uri="{FF2B5EF4-FFF2-40B4-BE49-F238E27FC236}">
              <a16:creationId xmlns:a16="http://schemas.microsoft.com/office/drawing/2014/main" id="{3584F07D-7413-41BD-BC7C-7A2C3B8A0FC6}"/>
            </a:ext>
          </a:extLst>
        </xdr:cNvPr>
        <xdr:cNvSpPr/>
      </xdr:nvSpPr>
      <xdr:spPr>
        <a:xfrm>
          <a:off x="10426700" y="1094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55949</xdr:rowOff>
    </xdr:from>
    <xdr:ext cx="599010" cy="259045"/>
    <xdr:sp macro="" textlink="">
      <xdr:nvSpPr>
        <xdr:cNvPr id="215" name="【橋りょう・トンネル】&#10;一人当たり有形固定資産（償却資産）額該当値テキスト">
          <a:extLst>
            <a:ext uri="{FF2B5EF4-FFF2-40B4-BE49-F238E27FC236}">
              <a16:creationId xmlns:a16="http://schemas.microsoft.com/office/drawing/2014/main" id="{CE178C50-6FA7-4293-8D34-C5A67816F7E5}"/>
            </a:ext>
          </a:extLst>
        </xdr:cNvPr>
        <xdr:cNvSpPr txBox="1"/>
      </xdr:nvSpPr>
      <xdr:spPr>
        <a:xfrm>
          <a:off x="10515600" y="108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144628</xdr:rowOff>
    </xdr:from>
    <xdr:to>
      <xdr:col>50</xdr:col>
      <xdr:colOff>165100</xdr:colOff>
      <xdr:row>64</xdr:row>
      <xdr:rowOff>74778</xdr:rowOff>
    </xdr:to>
    <xdr:sp macro="" textlink="">
      <xdr:nvSpPr>
        <xdr:cNvPr id="216" name="楕円 215">
          <a:extLst>
            <a:ext uri="{FF2B5EF4-FFF2-40B4-BE49-F238E27FC236}">
              <a16:creationId xmlns:a16="http://schemas.microsoft.com/office/drawing/2014/main" id="{DE8C9600-9317-49B9-91C6-D00F9019621A}"/>
            </a:ext>
          </a:extLst>
        </xdr:cNvPr>
        <xdr:cNvSpPr/>
      </xdr:nvSpPr>
      <xdr:spPr>
        <a:xfrm>
          <a:off x="9588500" y="109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20372</xdr:rowOff>
    </xdr:from>
    <xdr:to>
      <xdr:col>55</xdr:col>
      <xdr:colOff>0</xdr:colOff>
      <xdr:row>64</xdr:row>
      <xdr:rowOff>23978</xdr:rowOff>
    </xdr:to>
    <xdr:cxnSp macro="">
      <xdr:nvCxnSpPr>
        <xdr:cNvPr id="217" name="直線コネクタ 216">
          <a:extLst>
            <a:ext uri="{FF2B5EF4-FFF2-40B4-BE49-F238E27FC236}">
              <a16:creationId xmlns:a16="http://schemas.microsoft.com/office/drawing/2014/main" id="{B52E58E5-9A20-461F-813E-D70629A54A41}"/>
            </a:ext>
          </a:extLst>
        </xdr:cNvPr>
        <xdr:cNvCxnSpPr/>
      </xdr:nvCxnSpPr>
      <xdr:spPr>
        <a:xfrm flipV="1">
          <a:off x="9639300" y="10993172"/>
          <a:ext cx="83820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147662</xdr:rowOff>
    </xdr:from>
    <xdr:to>
      <xdr:col>46</xdr:col>
      <xdr:colOff>38100</xdr:colOff>
      <xdr:row>64</xdr:row>
      <xdr:rowOff>77812</xdr:rowOff>
    </xdr:to>
    <xdr:sp macro="" textlink="">
      <xdr:nvSpPr>
        <xdr:cNvPr id="218" name="楕円 217">
          <a:extLst>
            <a:ext uri="{FF2B5EF4-FFF2-40B4-BE49-F238E27FC236}">
              <a16:creationId xmlns:a16="http://schemas.microsoft.com/office/drawing/2014/main" id="{95CC3692-9526-4667-B5DB-1DA8CF666EBA}"/>
            </a:ext>
          </a:extLst>
        </xdr:cNvPr>
        <xdr:cNvSpPr/>
      </xdr:nvSpPr>
      <xdr:spPr>
        <a:xfrm>
          <a:off x="8699500" y="1094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23978</xdr:rowOff>
    </xdr:from>
    <xdr:to>
      <xdr:col>50</xdr:col>
      <xdr:colOff>114300</xdr:colOff>
      <xdr:row>64</xdr:row>
      <xdr:rowOff>27012</xdr:rowOff>
    </xdr:to>
    <xdr:cxnSp macro="">
      <xdr:nvCxnSpPr>
        <xdr:cNvPr id="219" name="直線コネクタ 218">
          <a:extLst>
            <a:ext uri="{FF2B5EF4-FFF2-40B4-BE49-F238E27FC236}">
              <a16:creationId xmlns:a16="http://schemas.microsoft.com/office/drawing/2014/main" id="{0E1735CB-8340-48A4-9113-6FB6F71CE9F3}"/>
            </a:ext>
          </a:extLst>
        </xdr:cNvPr>
        <xdr:cNvCxnSpPr/>
      </xdr:nvCxnSpPr>
      <xdr:spPr>
        <a:xfrm flipV="1">
          <a:off x="8750300" y="10996778"/>
          <a:ext cx="889000" cy="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a:extLst>
            <a:ext uri="{FF2B5EF4-FFF2-40B4-BE49-F238E27FC236}">
              <a16:creationId xmlns:a16="http://schemas.microsoft.com/office/drawing/2014/main" id="{FB16CB9A-57BE-40D1-9972-CD2FFFA1694B}"/>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106995</xdr:rowOff>
    </xdr:from>
    <xdr:ext cx="690189" cy="259045"/>
    <xdr:sp macro="" textlink="">
      <xdr:nvSpPr>
        <xdr:cNvPr id="221" name="n_2aveValue【橋りょう・トンネル】&#10;一人当たり有形固定資産（償却資産）額">
          <a:extLst>
            <a:ext uri="{FF2B5EF4-FFF2-40B4-BE49-F238E27FC236}">
              <a16:creationId xmlns:a16="http://schemas.microsoft.com/office/drawing/2014/main" id="{135487D9-885B-46F6-93E4-3145DA309867}"/>
            </a:ext>
          </a:extLst>
        </xdr:cNvPr>
        <xdr:cNvSpPr txBox="1"/>
      </xdr:nvSpPr>
      <xdr:spPr>
        <a:xfrm>
          <a:off x="8405205" y="103939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65905</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id="{71F4CE2B-811B-4F55-9686-5CFB0D427A0D}"/>
            </a:ext>
          </a:extLst>
        </xdr:cNvPr>
        <xdr:cNvSpPr txBox="1"/>
      </xdr:nvSpPr>
      <xdr:spPr>
        <a:xfrm>
          <a:off x="9327095" y="1103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68939</xdr:rowOff>
    </xdr:from>
    <xdr:ext cx="599010" cy="259045"/>
    <xdr:sp macro="" textlink="">
      <xdr:nvSpPr>
        <xdr:cNvPr id="223" name="n_2mainValue【橋りょう・トンネル】&#10;一人当たり有形固定資産（償却資産）額">
          <a:extLst>
            <a:ext uri="{FF2B5EF4-FFF2-40B4-BE49-F238E27FC236}">
              <a16:creationId xmlns:a16="http://schemas.microsoft.com/office/drawing/2014/main" id="{01DDCB15-9DAA-4DDC-9BD7-5362CBEDB161}"/>
            </a:ext>
          </a:extLst>
        </xdr:cNvPr>
        <xdr:cNvSpPr txBox="1"/>
      </xdr:nvSpPr>
      <xdr:spPr>
        <a:xfrm>
          <a:off x="8450795" y="1104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2E687784-6269-4B9A-B7B7-B5CCA664319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E1E566E5-941B-47AE-9FB7-53624053720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4DDCBF81-BEA5-4F44-95C0-08423BD7EC2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60394F23-676C-43D3-B2A5-A43C62F04FC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75043B59-FF36-42F4-AF9C-AAD46CA9ADE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BF619E7B-2AFA-4CD5-A9B8-DE27EF368DC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8586BE47-2E11-4E3F-8D94-44604657358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116C6D36-9F7A-4769-80B2-18267059758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4B052194-C99D-4037-A241-C647DE55161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C09B9A13-EA42-4A76-A9F6-97FE05BFD07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B93EAC81-5387-4291-B7B3-B1BC4198112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ABAC8ED6-7E23-4291-9BED-6471CD698EA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E6825AAE-6875-4A2C-B2EC-FAA0DD5EC6F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DE8E80A2-D560-4277-A39A-EF55E37ECED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1EE48D52-1C84-43DA-AF74-972C4EBF0D9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BC864494-F037-4B26-B079-E333B902F1B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23A9B3DB-12D3-4BA2-87DA-F134F5BCAC1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FA8B7ADE-72BA-48F3-85BA-E7765708F4D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E2C44FE3-32F4-4DB2-906B-E828885AB24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730732CB-A78B-4A96-815B-B3DE3FAF97A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A9CB3509-B87C-42CD-B404-C9D7D1B5386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4B20785A-D0FB-4E1A-A531-AF415CB1E1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2C82D618-9FB1-4F83-A364-78FFE3173A8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A893098D-6509-4B3D-9421-544523090E4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a16="http://schemas.microsoft.com/office/drawing/2014/main" id="{24EFC98E-BF31-47F4-8511-C501C780437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96AE35B9-8C99-470A-9FD3-C36B7D2242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a16="http://schemas.microsoft.com/office/drawing/2014/main" id="{ADF7BEA0-0897-487B-B601-BE31D8344FAC}"/>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a16="http://schemas.microsoft.com/office/drawing/2014/main" id="{8A6288F5-1654-4BEC-B774-59C180DAAF7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3205941C-0ECF-4F22-9773-CF3C183E95F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7BF99CF6-E7F0-4693-8442-0611B8B60AAC}"/>
            </a:ext>
          </a:extLst>
        </xdr:cNvPr>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a16="http://schemas.microsoft.com/office/drawing/2014/main" id="{0589E631-4774-43B3-9980-AEBBA4DD15E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a16="http://schemas.microsoft.com/office/drawing/2014/main" id="{67F27661-2CC6-4B97-9565-3F5B63FF7AEF}"/>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6" name="フローチャート: 判断 255">
          <a:extLst>
            <a:ext uri="{FF2B5EF4-FFF2-40B4-BE49-F238E27FC236}">
              <a16:creationId xmlns:a16="http://schemas.microsoft.com/office/drawing/2014/main" id="{A9574028-033E-4A35-A87F-CB0641D2DFC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196308E-A614-48CB-9C52-8810224237E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A8889EA5-C53B-4731-91A5-8687A325336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3978CC74-A723-4687-B2A4-9D8135B761B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D73C2A50-9E52-4600-9A44-5EEDBA111D1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9F286FE-F0F8-4F8C-B507-1B67CD33FDB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262" name="楕円 261">
          <a:extLst>
            <a:ext uri="{FF2B5EF4-FFF2-40B4-BE49-F238E27FC236}">
              <a16:creationId xmlns:a16="http://schemas.microsoft.com/office/drawing/2014/main" id="{8B672137-E59D-4657-8380-0ADEB4B830F4}"/>
            </a:ext>
          </a:extLst>
        </xdr:cNvPr>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263" name="【公営住宅】&#10;有形固定資産減価償却率該当値テキスト">
          <a:extLst>
            <a:ext uri="{FF2B5EF4-FFF2-40B4-BE49-F238E27FC236}">
              <a16:creationId xmlns:a16="http://schemas.microsoft.com/office/drawing/2014/main" id="{F7FBE476-E05F-49DC-A905-E8789D8D585A}"/>
            </a:ext>
          </a:extLst>
        </xdr:cNvPr>
        <xdr:cNvSpPr txBox="1"/>
      </xdr:nvSpPr>
      <xdr:spPr>
        <a:xfrm>
          <a:off x="4673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264" name="楕円 263">
          <a:extLst>
            <a:ext uri="{FF2B5EF4-FFF2-40B4-BE49-F238E27FC236}">
              <a16:creationId xmlns:a16="http://schemas.microsoft.com/office/drawing/2014/main" id="{7CF55378-8E31-4954-BE98-D22F16ECA769}"/>
            </a:ext>
          </a:extLst>
        </xdr:cNvPr>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99061</xdr:rowOff>
    </xdr:from>
    <xdr:to>
      <xdr:col>24</xdr:col>
      <xdr:colOff>63500</xdr:colOff>
      <xdr:row>84</xdr:row>
      <xdr:rowOff>0</xdr:rowOff>
    </xdr:to>
    <xdr:cxnSp macro="">
      <xdr:nvCxnSpPr>
        <xdr:cNvPr id="265" name="直線コネクタ 264">
          <a:extLst>
            <a:ext uri="{FF2B5EF4-FFF2-40B4-BE49-F238E27FC236}">
              <a16:creationId xmlns:a16="http://schemas.microsoft.com/office/drawing/2014/main" id="{2DC1077B-6E53-4835-9AD1-71B9CCFB8A4B}"/>
            </a:ext>
          </a:extLst>
        </xdr:cNvPr>
        <xdr:cNvCxnSpPr/>
      </xdr:nvCxnSpPr>
      <xdr:spPr>
        <a:xfrm flipV="1">
          <a:off x="3797300" y="143294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19686</xdr:rowOff>
    </xdr:from>
    <xdr:to>
      <xdr:col>15</xdr:col>
      <xdr:colOff>101600</xdr:colOff>
      <xdr:row>84</xdr:row>
      <xdr:rowOff>121286</xdr:rowOff>
    </xdr:to>
    <xdr:sp macro="" textlink="">
      <xdr:nvSpPr>
        <xdr:cNvPr id="266" name="楕円 265">
          <a:extLst>
            <a:ext uri="{FF2B5EF4-FFF2-40B4-BE49-F238E27FC236}">
              <a16:creationId xmlns:a16="http://schemas.microsoft.com/office/drawing/2014/main" id="{93590B3B-3D12-48E9-82A5-47D8E4676114}"/>
            </a:ext>
          </a:extLst>
        </xdr:cNvPr>
        <xdr:cNvSpPr/>
      </xdr:nvSpPr>
      <xdr:spPr>
        <a:xfrm>
          <a:off x="2857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70486</xdr:rowOff>
    </xdr:to>
    <xdr:cxnSp macro="">
      <xdr:nvCxnSpPr>
        <xdr:cNvPr id="267" name="直線コネクタ 266">
          <a:extLst>
            <a:ext uri="{FF2B5EF4-FFF2-40B4-BE49-F238E27FC236}">
              <a16:creationId xmlns:a16="http://schemas.microsoft.com/office/drawing/2014/main" id="{95D60AB6-FC21-4978-90E5-C2374D20B306}"/>
            </a:ext>
          </a:extLst>
        </xdr:cNvPr>
        <xdr:cNvCxnSpPr/>
      </xdr:nvCxnSpPr>
      <xdr:spPr>
        <a:xfrm flipV="1">
          <a:off x="2908300" y="14401800"/>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68" name="n_1aveValue【公営住宅】&#10;有形固定資産減価償却率">
          <a:extLst>
            <a:ext uri="{FF2B5EF4-FFF2-40B4-BE49-F238E27FC236}">
              <a16:creationId xmlns:a16="http://schemas.microsoft.com/office/drawing/2014/main" id="{A0FE6D24-62A2-493B-A398-901DAD494F2F}"/>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69" name="n_2aveValue【公営住宅】&#10;有形固定資産減価償却率">
          <a:extLst>
            <a:ext uri="{FF2B5EF4-FFF2-40B4-BE49-F238E27FC236}">
              <a16:creationId xmlns:a16="http://schemas.microsoft.com/office/drawing/2014/main" id="{646E981B-7175-44B0-A480-B6AD3C704C22}"/>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270" name="n_1mainValue【公営住宅】&#10;有形固定資産減価償却率">
          <a:extLst>
            <a:ext uri="{FF2B5EF4-FFF2-40B4-BE49-F238E27FC236}">
              <a16:creationId xmlns:a16="http://schemas.microsoft.com/office/drawing/2014/main" id="{746E2EED-4615-46CA-AF20-5D80E1E23D06}"/>
            </a:ext>
          </a:extLst>
        </xdr:cNvPr>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112413</xdr:rowOff>
    </xdr:from>
    <xdr:ext cx="405111" cy="259045"/>
    <xdr:sp macro="" textlink="">
      <xdr:nvSpPr>
        <xdr:cNvPr id="271" name="n_2mainValue【公営住宅】&#10;有形固定資産減価償却率">
          <a:extLst>
            <a:ext uri="{FF2B5EF4-FFF2-40B4-BE49-F238E27FC236}">
              <a16:creationId xmlns:a16="http://schemas.microsoft.com/office/drawing/2014/main" id="{470E723B-7ED9-4F35-B0EE-103BA43BEC96}"/>
            </a:ext>
          </a:extLst>
        </xdr:cNvPr>
        <xdr:cNvSpPr txBox="1"/>
      </xdr:nvSpPr>
      <xdr:spPr>
        <a:xfrm>
          <a:off x="2705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BC9EBB7F-A16E-48AE-AEC7-DBACA5482E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3F1813B5-B27E-436E-AE30-CBCD6FDE252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F23870A6-E748-44D3-BA55-288A9D7057A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95D6982D-0FCB-472E-9B3F-07BEDABAAB5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7C4A3689-773F-484D-84FA-211E63C624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F17F7D9B-AF39-417E-B269-947A86CB43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15A4BA7C-3DAB-49DF-9A6D-E07C958C51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D21C227F-73F4-4BF7-9EFD-EFF584B597A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348D80D7-A3A7-4667-8601-446418EB1B9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4355C0B3-E693-42EB-90F5-5C2C970E74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29FD5D0F-64C0-4414-9A66-53526FB40A7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585E24A8-0BD4-4411-A5AD-1EE7F09B2F4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038FB6C5-B1D7-4016-9B1F-7618D5ED22C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a16="http://schemas.microsoft.com/office/drawing/2014/main" id="{4F24B51C-007F-4685-9701-8E86BF961B2E}"/>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AD91AEC3-323A-482E-A3A5-41F2C036989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a16="http://schemas.microsoft.com/office/drawing/2014/main" id="{F52F9E28-4454-4E34-82C1-DF929A97D788}"/>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E9EC48D0-BAAF-4668-B8AE-9BB939F42F8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a16="http://schemas.microsoft.com/office/drawing/2014/main" id="{807C4EE7-53C4-46A0-8016-A4A9A10F7F21}"/>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9EEEEC39-5B9D-41EA-84E9-689C7BBA169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a16="http://schemas.microsoft.com/office/drawing/2014/main" id="{010706E0-7543-4CAC-BDE6-96DE3157E1A3}"/>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0219329F-5085-4A4D-A271-E14A32762CA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id="{51931981-965C-471D-BBA4-417A8013142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9506E1C7-8AAB-41C8-9AD2-21DDFD72F63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a16="http://schemas.microsoft.com/office/drawing/2014/main" id="{5437D399-3721-4F37-BE32-2342B0748A9B}"/>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a16="http://schemas.microsoft.com/office/drawing/2014/main" id="{70D4DDF6-9FF6-4BD7-A1AA-8B65C8139176}"/>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a16="http://schemas.microsoft.com/office/drawing/2014/main" id="{62779482-C000-4B5B-8696-A344C6600EA1}"/>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a16="http://schemas.microsoft.com/office/drawing/2014/main" id="{C93EFC2A-9548-468C-AED5-3044D0D7774D}"/>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a16="http://schemas.microsoft.com/office/drawing/2014/main" id="{D0DCAAB2-F73E-41D7-BF76-B2B184EEE466}"/>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a:extLst>
            <a:ext uri="{FF2B5EF4-FFF2-40B4-BE49-F238E27FC236}">
              <a16:creationId xmlns:a16="http://schemas.microsoft.com/office/drawing/2014/main" id="{6C79CE5E-35AF-4C9F-89EB-FF874AA559A1}"/>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a16="http://schemas.microsoft.com/office/drawing/2014/main" id="{B7E46E77-E551-4024-9E8E-A89AD01066DA}"/>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a16="http://schemas.microsoft.com/office/drawing/2014/main" id="{CC3B2A36-323C-4F49-989B-B942ED4A264E}"/>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141567</xdr:rowOff>
    </xdr:from>
    <xdr:to>
      <xdr:col>46</xdr:col>
      <xdr:colOff>38100</xdr:colOff>
      <xdr:row>86</xdr:row>
      <xdr:rowOff>71717</xdr:rowOff>
    </xdr:to>
    <xdr:sp macro="" textlink="">
      <xdr:nvSpPr>
        <xdr:cNvPr id="303" name="フローチャート: 判断 302">
          <a:extLst>
            <a:ext uri="{FF2B5EF4-FFF2-40B4-BE49-F238E27FC236}">
              <a16:creationId xmlns:a16="http://schemas.microsoft.com/office/drawing/2014/main" id="{AE896262-76F8-43DB-B2AC-C4EA1E30F417}"/>
            </a:ext>
          </a:extLst>
        </xdr:cNvPr>
        <xdr:cNvSpPr/>
      </xdr:nvSpPr>
      <xdr:spPr>
        <a:xfrm>
          <a:off x="8699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A0D8209-FC77-431A-94CE-DBB9A63C362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038183E-DD40-465E-911C-C25377B0CD4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3D456F3C-6DC1-481C-BDA3-63F18F08C4B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EE44C98A-128C-4D58-B39A-4A2AB82C605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A2693F77-3185-4603-B71A-3DCE7DAE7FF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7035</xdr:rowOff>
    </xdr:from>
    <xdr:to>
      <xdr:col>55</xdr:col>
      <xdr:colOff>50800</xdr:colOff>
      <xdr:row>86</xdr:row>
      <xdr:rowOff>108635</xdr:rowOff>
    </xdr:to>
    <xdr:sp macro="" textlink="">
      <xdr:nvSpPr>
        <xdr:cNvPr id="309" name="楕円 308">
          <a:extLst>
            <a:ext uri="{FF2B5EF4-FFF2-40B4-BE49-F238E27FC236}">
              <a16:creationId xmlns:a16="http://schemas.microsoft.com/office/drawing/2014/main" id="{FBA26CA3-5D1C-4496-BF0F-BBBD64DDC5CF}"/>
            </a:ext>
          </a:extLst>
        </xdr:cNvPr>
        <xdr:cNvSpPr/>
      </xdr:nvSpPr>
      <xdr:spPr>
        <a:xfrm>
          <a:off x="10426700" y="1475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93412</xdr:rowOff>
    </xdr:from>
    <xdr:ext cx="469744" cy="259045"/>
    <xdr:sp macro="" textlink="">
      <xdr:nvSpPr>
        <xdr:cNvPr id="310" name="【公営住宅】&#10;一人当たり面積該当値テキスト">
          <a:extLst>
            <a:ext uri="{FF2B5EF4-FFF2-40B4-BE49-F238E27FC236}">
              <a16:creationId xmlns:a16="http://schemas.microsoft.com/office/drawing/2014/main" id="{B7F59D30-991C-469E-95A3-7A20B9B89074}"/>
            </a:ext>
          </a:extLst>
        </xdr:cNvPr>
        <xdr:cNvSpPr txBox="1"/>
      </xdr:nvSpPr>
      <xdr:spPr>
        <a:xfrm>
          <a:off x="10515600" y="1466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12560</xdr:rowOff>
    </xdr:from>
    <xdr:to>
      <xdr:col>50</xdr:col>
      <xdr:colOff>165100</xdr:colOff>
      <xdr:row>86</xdr:row>
      <xdr:rowOff>114160</xdr:rowOff>
    </xdr:to>
    <xdr:sp macro="" textlink="">
      <xdr:nvSpPr>
        <xdr:cNvPr id="311" name="楕円 310">
          <a:extLst>
            <a:ext uri="{FF2B5EF4-FFF2-40B4-BE49-F238E27FC236}">
              <a16:creationId xmlns:a16="http://schemas.microsoft.com/office/drawing/2014/main" id="{AD9E06A1-FF48-4CE7-8D4B-738B60EE8497}"/>
            </a:ext>
          </a:extLst>
        </xdr:cNvPr>
        <xdr:cNvSpPr/>
      </xdr:nvSpPr>
      <xdr:spPr>
        <a:xfrm>
          <a:off x="9588500" y="147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57835</xdr:rowOff>
    </xdr:from>
    <xdr:to>
      <xdr:col>55</xdr:col>
      <xdr:colOff>0</xdr:colOff>
      <xdr:row>86</xdr:row>
      <xdr:rowOff>63360</xdr:rowOff>
    </xdr:to>
    <xdr:cxnSp macro="">
      <xdr:nvCxnSpPr>
        <xdr:cNvPr id="312" name="直線コネクタ 311">
          <a:extLst>
            <a:ext uri="{FF2B5EF4-FFF2-40B4-BE49-F238E27FC236}">
              <a16:creationId xmlns:a16="http://schemas.microsoft.com/office/drawing/2014/main" id="{BF574424-F082-4501-A142-963AE9E45AA7}"/>
            </a:ext>
          </a:extLst>
        </xdr:cNvPr>
        <xdr:cNvCxnSpPr/>
      </xdr:nvCxnSpPr>
      <xdr:spPr>
        <a:xfrm flipV="1">
          <a:off x="9639300" y="14802535"/>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10427</xdr:rowOff>
    </xdr:from>
    <xdr:to>
      <xdr:col>46</xdr:col>
      <xdr:colOff>38100</xdr:colOff>
      <xdr:row>86</xdr:row>
      <xdr:rowOff>112027</xdr:rowOff>
    </xdr:to>
    <xdr:sp macro="" textlink="">
      <xdr:nvSpPr>
        <xdr:cNvPr id="313" name="楕円 312">
          <a:extLst>
            <a:ext uri="{FF2B5EF4-FFF2-40B4-BE49-F238E27FC236}">
              <a16:creationId xmlns:a16="http://schemas.microsoft.com/office/drawing/2014/main" id="{2568048A-D292-460B-BDD5-C416ED555A10}"/>
            </a:ext>
          </a:extLst>
        </xdr:cNvPr>
        <xdr:cNvSpPr/>
      </xdr:nvSpPr>
      <xdr:spPr>
        <a:xfrm>
          <a:off x="8699500" y="1475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61227</xdr:rowOff>
    </xdr:from>
    <xdr:to>
      <xdr:col>50</xdr:col>
      <xdr:colOff>114300</xdr:colOff>
      <xdr:row>86</xdr:row>
      <xdr:rowOff>63360</xdr:rowOff>
    </xdr:to>
    <xdr:cxnSp macro="">
      <xdr:nvCxnSpPr>
        <xdr:cNvPr id="314" name="直線コネクタ 313">
          <a:extLst>
            <a:ext uri="{FF2B5EF4-FFF2-40B4-BE49-F238E27FC236}">
              <a16:creationId xmlns:a16="http://schemas.microsoft.com/office/drawing/2014/main" id="{8D2092F4-28FB-421D-BCE3-AE39A26C51AE}"/>
            </a:ext>
          </a:extLst>
        </xdr:cNvPr>
        <xdr:cNvCxnSpPr/>
      </xdr:nvCxnSpPr>
      <xdr:spPr>
        <a:xfrm>
          <a:off x="8750300" y="14805927"/>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a:extLst>
            <a:ext uri="{FF2B5EF4-FFF2-40B4-BE49-F238E27FC236}">
              <a16:creationId xmlns:a16="http://schemas.microsoft.com/office/drawing/2014/main" id="{DDDE09BA-8FC3-46B6-861C-FA5D79E3EDD0}"/>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88244</xdr:rowOff>
    </xdr:from>
    <xdr:ext cx="469744" cy="259045"/>
    <xdr:sp macro="" textlink="">
      <xdr:nvSpPr>
        <xdr:cNvPr id="316" name="n_2aveValue【公営住宅】&#10;一人当たり面積">
          <a:extLst>
            <a:ext uri="{FF2B5EF4-FFF2-40B4-BE49-F238E27FC236}">
              <a16:creationId xmlns:a16="http://schemas.microsoft.com/office/drawing/2014/main" id="{FC785D4A-CCBB-4691-BF40-B175BEDA9E66}"/>
            </a:ext>
          </a:extLst>
        </xdr:cNvPr>
        <xdr:cNvSpPr txBox="1"/>
      </xdr:nvSpPr>
      <xdr:spPr>
        <a:xfrm>
          <a:off x="8515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105287</xdr:rowOff>
    </xdr:from>
    <xdr:ext cx="469744" cy="259045"/>
    <xdr:sp macro="" textlink="">
      <xdr:nvSpPr>
        <xdr:cNvPr id="317" name="n_1mainValue【公営住宅】&#10;一人当たり面積">
          <a:extLst>
            <a:ext uri="{FF2B5EF4-FFF2-40B4-BE49-F238E27FC236}">
              <a16:creationId xmlns:a16="http://schemas.microsoft.com/office/drawing/2014/main" id="{6F0138D2-4284-4B43-AE5E-75AF2DAEAD09}"/>
            </a:ext>
          </a:extLst>
        </xdr:cNvPr>
        <xdr:cNvSpPr txBox="1"/>
      </xdr:nvSpPr>
      <xdr:spPr>
        <a:xfrm>
          <a:off x="9391727" y="1484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103154</xdr:rowOff>
    </xdr:from>
    <xdr:ext cx="469744" cy="259045"/>
    <xdr:sp macro="" textlink="">
      <xdr:nvSpPr>
        <xdr:cNvPr id="318" name="n_2mainValue【公営住宅】&#10;一人当たり面積">
          <a:extLst>
            <a:ext uri="{FF2B5EF4-FFF2-40B4-BE49-F238E27FC236}">
              <a16:creationId xmlns:a16="http://schemas.microsoft.com/office/drawing/2014/main" id="{64615057-6243-43DC-96BA-666BC28C9999}"/>
            </a:ext>
          </a:extLst>
        </xdr:cNvPr>
        <xdr:cNvSpPr txBox="1"/>
      </xdr:nvSpPr>
      <xdr:spPr>
        <a:xfrm>
          <a:off x="8515427" y="1484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8B692678-C921-4E28-A584-38F103B723D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EEC1C4EB-EFA7-4E34-B5E9-DCC01D195E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39EAABAE-8357-4976-A612-9E61BE30C81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1E4A9AF6-5F94-41D6-979A-79E5E310C4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B8B7A59D-C0A8-40CD-992E-7027EEFFDD4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F95B72C3-2904-45FC-9A52-F9F54EB161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A8C239D3-DCE0-4BBC-84E3-978B3CBF53B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EB243281-3733-4026-A959-DCD92F0C445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a16="http://schemas.microsoft.com/office/drawing/2014/main" id="{898FC55B-76EC-4CD4-9ECD-BB4D553DE70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a16="http://schemas.microsoft.com/office/drawing/2014/main" id="{5A6D6FE0-6F48-4C37-93F8-F39BB800E2D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a:extLst>
            <a:ext uri="{FF2B5EF4-FFF2-40B4-BE49-F238E27FC236}">
              <a16:creationId xmlns:a16="http://schemas.microsoft.com/office/drawing/2014/main" id="{B5347DF0-9FC4-4A60-9F70-BF534543AC3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a:extLst>
            <a:ext uri="{FF2B5EF4-FFF2-40B4-BE49-F238E27FC236}">
              <a16:creationId xmlns:a16="http://schemas.microsoft.com/office/drawing/2014/main" id="{8D4F8F17-1AFF-49DD-8690-9A23463439DF}"/>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a:extLst>
            <a:ext uri="{FF2B5EF4-FFF2-40B4-BE49-F238E27FC236}">
              <a16:creationId xmlns:a16="http://schemas.microsoft.com/office/drawing/2014/main" id="{402E0C89-5ED2-42E5-8956-5A53A44CFDE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a:extLst>
            <a:ext uri="{FF2B5EF4-FFF2-40B4-BE49-F238E27FC236}">
              <a16:creationId xmlns:a16="http://schemas.microsoft.com/office/drawing/2014/main" id="{DCDD7EEC-985C-41A0-A07A-D5A61045F58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a:extLst>
            <a:ext uri="{FF2B5EF4-FFF2-40B4-BE49-F238E27FC236}">
              <a16:creationId xmlns:a16="http://schemas.microsoft.com/office/drawing/2014/main" id="{D0D8E1B3-7ADD-428E-AB7E-074E6EF0D05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a:extLst>
            <a:ext uri="{FF2B5EF4-FFF2-40B4-BE49-F238E27FC236}">
              <a16:creationId xmlns:a16="http://schemas.microsoft.com/office/drawing/2014/main" id="{E8FCE4F7-32A6-4CEE-8CFA-4E73B85F841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a:extLst>
            <a:ext uri="{FF2B5EF4-FFF2-40B4-BE49-F238E27FC236}">
              <a16:creationId xmlns:a16="http://schemas.microsoft.com/office/drawing/2014/main" id="{5D27845E-5203-428B-B992-3BE927828CE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a:extLst>
            <a:ext uri="{FF2B5EF4-FFF2-40B4-BE49-F238E27FC236}">
              <a16:creationId xmlns:a16="http://schemas.microsoft.com/office/drawing/2014/main" id="{0CA887ED-AFF5-456C-A9EE-E57A3BE0578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a:extLst>
            <a:ext uri="{FF2B5EF4-FFF2-40B4-BE49-F238E27FC236}">
              <a16:creationId xmlns:a16="http://schemas.microsoft.com/office/drawing/2014/main" id="{4EA474CF-2B59-4647-BA8E-0A73134CF1A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a:extLst>
            <a:ext uri="{FF2B5EF4-FFF2-40B4-BE49-F238E27FC236}">
              <a16:creationId xmlns:a16="http://schemas.microsoft.com/office/drawing/2014/main" id="{71DCF276-8CDD-4D49-8730-E226DDBBD32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a:extLst>
            <a:ext uri="{FF2B5EF4-FFF2-40B4-BE49-F238E27FC236}">
              <a16:creationId xmlns:a16="http://schemas.microsoft.com/office/drawing/2014/main" id="{8070A877-6E1F-475B-B261-91B08DA8980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a:extLst>
            <a:ext uri="{FF2B5EF4-FFF2-40B4-BE49-F238E27FC236}">
              <a16:creationId xmlns:a16="http://schemas.microsoft.com/office/drawing/2014/main" id="{74A770B9-D86E-4625-B75F-ED57BE070875}"/>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a:extLst>
            <a:ext uri="{FF2B5EF4-FFF2-40B4-BE49-F238E27FC236}">
              <a16:creationId xmlns:a16="http://schemas.microsoft.com/office/drawing/2014/main" id="{10580A34-6AFA-477E-87F2-8B069F6627E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id="{D8FEF26A-A08E-4068-B8BF-63197959433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港湾・漁港】&#10;有形固定資産減価償却率グラフ枠">
          <a:extLst>
            <a:ext uri="{FF2B5EF4-FFF2-40B4-BE49-F238E27FC236}">
              <a16:creationId xmlns:a16="http://schemas.microsoft.com/office/drawing/2014/main" id="{368A0486-485E-4DA2-9633-463C1F594EA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344" name="直線コネクタ 343">
          <a:extLst>
            <a:ext uri="{FF2B5EF4-FFF2-40B4-BE49-F238E27FC236}">
              <a16:creationId xmlns:a16="http://schemas.microsoft.com/office/drawing/2014/main" id="{F35C1E23-68A3-4186-A3E2-AE74F19055E3}"/>
            </a:ext>
          </a:extLst>
        </xdr:cNvPr>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345" name="【港湾・漁港】&#10;有形固定資産減価償却率最小値テキスト">
          <a:extLst>
            <a:ext uri="{FF2B5EF4-FFF2-40B4-BE49-F238E27FC236}">
              <a16:creationId xmlns:a16="http://schemas.microsoft.com/office/drawing/2014/main" id="{E99286CA-8414-4E75-93B7-DE11D7C571FD}"/>
            </a:ext>
          </a:extLst>
        </xdr:cNvPr>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346" name="直線コネクタ 345">
          <a:extLst>
            <a:ext uri="{FF2B5EF4-FFF2-40B4-BE49-F238E27FC236}">
              <a16:creationId xmlns:a16="http://schemas.microsoft.com/office/drawing/2014/main" id="{1A5381AB-548E-4E0C-9ACE-6CEB2BA5DDDC}"/>
            </a:ext>
          </a:extLst>
        </xdr:cNvPr>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347" name="【港湾・漁港】&#10;有形固定資産減価償却率最大値テキスト">
          <a:extLst>
            <a:ext uri="{FF2B5EF4-FFF2-40B4-BE49-F238E27FC236}">
              <a16:creationId xmlns:a16="http://schemas.microsoft.com/office/drawing/2014/main" id="{1CB29D70-6B58-4BE8-A4C6-D5019B438121}"/>
            </a:ext>
          </a:extLst>
        </xdr:cNvPr>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348" name="直線コネクタ 347">
          <a:extLst>
            <a:ext uri="{FF2B5EF4-FFF2-40B4-BE49-F238E27FC236}">
              <a16:creationId xmlns:a16="http://schemas.microsoft.com/office/drawing/2014/main" id="{5B5D4737-287E-4E08-8A03-20AB6862CF6E}"/>
            </a:ext>
          </a:extLst>
        </xdr:cNvPr>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49" name="【港湾・漁港】&#10;有形固定資産減価償却率平均値テキスト">
          <a:extLst>
            <a:ext uri="{FF2B5EF4-FFF2-40B4-BE49-F238E27FC236}">
              <a16:creationId xmlns:a16="http://schemas.microsoft.com/office/drawing/2014/main" id="{832A3A9F-7A32-42CC-98A5-260B70713BDD}"/>
            </a:ext>
          </a:extLst>
        </xdr:cNvPr>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50" name="フローチャート: 判断 349">
          <a:extLst>
            <a:ext uri="{FF2B5EF4-FFF2-40B4-BE49-F238E27FC236}">
              <a16:creationId xmlns:a16="http://schemas.microsoft.com/office/drawing/2014/main" id="{B5BBCFB2-B2EF-427F-87E5-143EEE389776}"/>
            </a:ext>
          </a:extLst>
        </xdr:cNvPr>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51" name="フローチャート: 判断 350">
          <a:extLst>
            <a:ext uri="{FF2B5EF4-FFF2-40B4-BE49-F238E27FC236}">
              <a16:creationId xmlns:a16="http://schemas.microsoft.com/office/drawing/2014/main" id="{1B4EE5F0-A411-44CF-90CA-D8A89222F45E}"/>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2539</xdr:rowOff>
    </xdr:from>
    <xdr:to>
      <xdr:col>15</xdr:col>
      <xdr:colOff>101600</xdr:colOff>
      <xdr:row>106</xdr:row>
      <xdr:rowOff>104139</xdr:rowOff>
    </xdr:to>
    <xdr:sp macro="" textlink="">
      <xdr:nvSpPr>
        <xdr:cNvPr id="352" name="フローチャート: 判断 351">
          <a:extLst>
            <a:ext uri="{FF2B5EF4-FFF2-40B4-BE49-F238E27FC236}">
              <a16:creationId xmlns:a16="http://schemas.microsoft.com/office/drawing/2014/main" id="{7C29B6A2-67B2-4A6F-88FB-9E2690ADF751}"/>
            </a:ext>
          </a:extLst>
        </xdr:cNvPr>
        <xdr:cNvSpPr/>
      </xdr:nvSpPr>
      <xdr:spPr>
        <a:xfrm>
          <a:off x="2857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F2E844D8-1ED4-449B-80CB-38CE7D18F42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223611F5-7A99-4710-8928-DEDBAD7EC6D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A11C7545-1D06-4245-8025-4A7CA103DBB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3D08D3ED-95E9-4E21-9E76-B82CBF9724F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DD996D4A-316C-4C74-9D1C-9425839079E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76019</xdr:rowOff>
    </xdr:from>
    <xdr:to>
      <xdr:col>24</xdr:col>
      <xdr:colOff>114300</xdr:colOff>
      <xdr:row>108</xdr:row>
      <xdr:rowOff>6169</xdr:rowOff>
    </xdr:to>
    <xdr:sp macro="" textlink="">
      <xdr:nvSpPr>
        <xdr:cNvPr id="358" name="楕円 357">
          <a:extLst>
            <a:ext uri="{FF2B5EF4-FFF2-40B4-BE49-F238E27FC236}">
              <a16:creationId xmlns:a16="http://schemas.microsoft.com/office/drawing/2014/main" id="{E32F2C4A-F7D3-4075-89E8-58874D0D7F2A}"/>
            </a:ext>
          </a:extLst>
        </xdr:cNvPr>
        <xdr:cNvSpPr/>
      </xdr:nvSpPr>
      <xdr:spPr>
        <a:xfrm>
          <a:off x="4584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54446</xdr:rowOff>
    </xdr:from>
    <xdr:ext cx="405111" cy="259045"/>
    <xdr:sp macro="" textlink="">
      <xdr:nvSpPr>
        <xdr:cNvPr id="359" name="【港湾・漁港】&#10;有形固定資産減価償却率該当値テキスト">
          <a:extLst>
            <a:ext uri="{FF2B5EF4-FFF2-40B4-BE49-F238E27FC236}">
              <a16:creationId xmlns:a16="http://schemas.microsoft.com/office/drawing/2014/main" id="{5DBFFC29-4F6F-4E82-AA89-7F46ED31F919}"/>
            </a:ext>
          </a:extLst>
        </xdr:cNvPr>
        <xdr:cNvSpPr txBox="1"/>
      </xdr:nvSpPr>
      <xdr:spPr>
        <a:xfrm>
          <a:off x="4673600"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108676</xdr:rowOff>
    </xdr:from>
    <xdr:to>
      <xdr:col>20</xdr:col>
      <xdr:colOff>38100</xdr:colOff>
      <xdr:row>108</xdr:row>
      <xdr:rowOff>38826</xdr:rowOff>
    </xdr:to>
    <xdr:sp macro="" textlink="">
      <xdr:nvSpPr>
        <xdr:cNvPr id="360" name="楕円 359">
          <a:extLst>
            <a:ext uri="{FF2B5EF4-FFF2-40B4-BE49-F238E27FC236}">
              <a16:creationId xmlns:a16="http://schemas.microsoft.com/office/drawing/2014/main" id="{2244C3EA-15FA-4814-9263-27A29D57AACA}"/>
            </a:ext>
          </a:extLst>
        </xdr:cNvPr>
        <xdr:cNvSpPr/>
      </xdr:nvSpPr>
      <xdr:spPr>
        <a:xfrm>
          <a:off x="3746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126819</xdr:rowOff>
    </xdr:from>
    <xdr:to>
      <xdr:col>24</xdr:col>
      <xdr:colOff>63500</xdr:colOff>
      <xdr:row>107</xdr:row>
      <xdr:rowOff>159476</xdr:rowOff>
    </xdr:to>
    <xdr:cxnSp macro="">
      <xdr:nvCxnSpPr>
        <xdr:cNvPr id="361" name="直線コネクタ 360">
          <a:extLst>
            <a:ext uri="{FF2B5EF4-FFF2-40B4-BE49-F238E27FC236}">
              <a16:creationId xmlns:a16="http://schemas.microsoft.com/office/drawing/2014/main" id="{5EE4929D-244D-4C78-A02A-B70AC76BBAA9}"/>
            </a:ext>
          </a:extLst>
        </xdr:cNvPr>
        <xdr:cNvCxnSpPr/>
      </xdr:nvCxnSpPr>
      <xdr:spPr>
        <a:xfrm flipV="1">
          <a:off x="3797300" y="184719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141332</xdr:rowOff>
    </xdr:from>
    <xdr:to>
      <xdr:col>15</xdr:col>
      <xdr:colOff>101600</xdr:colOff>
      <xdr:row>108</xdr:row>
      <xdr:rowOff>71482</xdr:rowOff>
    </xdr:to>
    <xdr:sp macro="" textlink="">
      <xdr:nvSpPr>
        <xdr:cNvPr id="362" name="楕円 361">
          <a:extLst>
            <a:ext uri="{FF2B5EF4-FFF2-40B4-BE49-F238E27FC236}">
              <a16:creationId xmlns:a16="http://schemas.microsoft.com/office/drawing/2014/main" id="{A6A67F5B-DF90-4BE5-94FF-53723E2C49FA}"/>
            </a:ext>
          </a:extLst>
        </xdr:cNvPr>
        <xdr:cNvSpPr/>
      </xdr:nvSpPr>
      <xdr:spPr>
        <a:xfrm>
          <a:off x="2857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159476</xdr:rowOff>
    </xdr:from>
    <xdr:to>
      <xdr:col>19</xdr:col>
      <xdr:colOff>177800</xdr:colOff>
      <xdr:row>108</xdr:row>
      <xdr:rowOff>20682</xdr:rowOff>
    </xdr:to>
    <xdr:cxnSp macro="">
      <xdr:nvCxnSpPr>
        <xdr:cNvPr id="363" name="直線コネクタ 362">
          <a:extLst>
            <a:ext uri="{FF2B5EF4-FFF2-40B4-BE49-F238E27FC236}">
              <a16:creationId xmlns:a16="http://schemas.microsoft.com/office/drawing/2014/main" id="{01B9B8B4-BD76-47B3-8378-CD895A547E54}"/>
            </a:ext>
          </a:extLst>
        </xdr:cNvPr>
        <xdr:cNvCxnSpPr/>
      </xdr:nvCxnSpPr>
      <xdr:spPr>
        <a:xfrm flipV="1">
          <a:off x="2908300" y="185046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64" name="n_1aveValue【港湾・漁港】&#10;有形固定資産減価償却率">
          <a:extLst>
            <a:ext uri="{FF2B5EF4-FFF2-40B4-BE49-F238E27FC236}">
              <a16:creationId xmlns:a16="http://schemas.microsoft.com/office/drawing/2014/main" id="{E7E70B5C-DE4D-4FAE-A517-4A8185DBE00A}"/>
            </a:ext>
          </a:extLst>
        </xdr:cNvPr>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120666</xdr:rowOff>
    </xdr:from>
    <xdr:ext cx="405111" cy="259045"/>
    <xdr:sp macro="" textlink="">
      <xdr:nvSpPr>
        <xdr:cNvPr id="365" name="n_2aveValue【港湾・漁港】&#10;有形固定資産減価償却率">
          <a:extLst>
            <a:ext uri="{FF2B5EF4-FFF2-40B4-BE49-F238E27FC236}">
              <a16:creationId xmlns:a16="http://schemas.microsoft.com/office/drawing/2014/main" id="{07233F6B-3DF0-4D34-9754-CFE96ACE898E}"/>
            </a:ext>
          </a:extLst>
        </xdr:cNvPr>
        <xdr:cNvSpPr txBox="1"/>
      </xdr:nvSpPr>
      <xdr:spPr>
        <a:xfrm>
          <a:off x="2705744" y="1795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29953</xdr:rowOff>
    </xdr:from>
    <xdr:ext cx="405111" cy="259045"/>
    <xdr:sp macro="" textlink="">
      <xdr:nvSpPr>
        <xdr:cNvPr id="366" name="n_1mainValue【港湾・漁港】&#10;有形固定資産減価償却率">
          <a:extLst>
            <a:ext uri="{FF2B5EF4-FFF2-40B4-BE49-F238E27FC236}">
              <a16:creationId xmlns:a16="http://schemas.microsoft.com/office/drawing/2014/main" id="{82B01697-DFF4-4618-AB23-1AB5EB68B99B}"/>
            </a:ext>
          </a:extLst>
        </xdr:cNvPr>
        <xdr:cNvSpPr txBox="1"/>
      </xdr:nvSpPr>
      <xdr:spPr>
        <a:xfrm>
          <a:off x="35820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62609</xdr:rowOff>
    </xdr:from>
    <xdr:ext cx="405111" cy="259045"/>
    <xdr:sp macro="" textlink="">
      <xdr:nvSpPr>
        <xdr:cNvPr id="367" name="n_2mainValue【港湾・漁港】&#10;有形固定資産減価償却率">
          <a:extLst>
            <a:ext uri="{FF2B5EF4-FFF2-40B4-BE49-F238E27FC236}">
              <a16:creationId xmlns:a16="http://schemas.microsoft.com/office/drawing/2014/main" id="{3C5ED35B-F4C6-4133-B8E8-5C1740A4E806}"/>
            </a:ext>
          </a:extLst>
        </xdr:cNvPr>
        <xdr:cNvSpPr txBox="1"/>
      </xdr:nvSpPr>
      <xdr:spPr>
        <a:xfrm>
          <a:off x="27057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2936829D-3829-4AAA-B2D6-00A2C581ACF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3A8DED11-F1AE-4881-8F4F-34B9615DF1C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2331177B-5F5F-4366-A545-45C6CAB174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F9C1ADFE-03AE-425A-8801-5EB36F472D5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2BA3913C-C741-4B92-ABD2-E1B56F42F16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CE283081-025A-41DC-BC39-257E848C2DE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3B01ADEA-7A0E-4C8A-92FC-8A2B4E6F6A7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9BB76D6F-1C90-4984-AEEA-738BFD7ECB4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a:extLst>
            <a:ext uri="{FF2B5EF4-FFF2-40B4-BE49-F238E27FC236}">
              <a16:creationId xmlns:a16="http://schemas.microsoft.com/office/drawing/2014/main" id="{7CD117F4-6CAB-4071-9F38-3606FFC299F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a:extLst>
            <a:ext uri="{FF2B5EF4-FFF2-40B4-BE49-F238E27FC236}">
              <a16:creationId xmlns:a16="http://schemas.microsoft.com/office/drawing/2014/main" id="{545E35C6-7AE8-4CCF-ACD2-7AD012F48BB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8" name="直線コネクタ 377">
          <a:extLst>
            <a:ext uri="{FF2B5EF4-FFF2-40B4-BE49-F238E27FC236}">
              <a16:creationId xmlns:a16="http://schemas.microsoft.com/office/drawing/2014/main" id="{20B0360F-2649-4DF6-BB33-4CBD50A1333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9" name="テキスト ボックス 378">
          <a:extLst>
            <a:ext uri="{FF2B5EF4-FFF2-40B4-BE49-F238E27FC236}">
              <a16:creationId xmlns:a16="http://schemas.microsoft.com/office/drawing/2014/main" id="{5A007D06-6648-4A82-B723-57208A7C123E}"/>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0" name="直線コネクタ 379">
          <a:extLst>
            <a:ext uri="{FF2B5EF4-FFF2-40B4-BE49-F238E27FC236}">
              <a16:creationId xmlns:a16="http://schemas.microsoft.com/office/drawing/2014/main" id="{38595466-0B6E-4557-BF9A-F70C14144BF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81" name="テキスト ボックス 380">
          <a:extLst>
            <a:ext uri="{FF2B5EF4-FFF2-40B4-BE49-F238E27FC236}">
              <a16:creationId xmlns:a16="http://schemas.microsoft.com/office/drawing/2014/main" id="{0D74B180-F976-40F0-84B5-9ED531AA965B}"/>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2" name="直線コネクタ 381">
          <a:extLst>
            <a:ext uri="{FF2B5EF4-FFF2-40B4-BE49-F238E27FC236}">
              <a16:creationId xmlns:a16="http://schemas.microsoft.com/office/drawing/2014/main" id="{30DE4797-48B5-48A1-90BD-8F375186C5F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83" name="テキスト ボックス 382">
          <a:extLst>
            <a:ext uri="{FF2B5EF4-FFF2-40B4-BE49-F238E27FC236}">
              <a16:creationId xmlns:a16="http://schemas.microsoft.com/office/drawing/2014/main" id="{131359C3-77C5-46B7-A143-50A85000C0B8}"/>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4" name="直線コネクタ 383">
          <a:extLst>
            <a:ext uri="{FF2B5EF4-FFF2-40B4-BE49-F238E27FC236}">
              <a16:creationId xmlns:a16="http://schemas.microsoft.com/office/drawing/2014/main" id="{7856A967-3B81-485E-A566-7938F9C827B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85" name="テキスト ボックス 384">
          <a:extLst>
            <a:ext uri="{FF2B5EF4-FFF2-40B4-BE49-F238E27FC236}">
              <a16:creationId xmlns:a16="http://schemas.microsoft.com/office/drawing/2014/main" id="{679D51F4-8EC2-410A-AAE1-4834DC44394A}"/>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6" name="直線コネクタ 385">
          <a:extLst>
            <a:ext uri="{FF2B5EF4-FFF2-40B4-BE49-F238E27FC236}">
              <a16:creationId xmlns:a16="http://schemas.microsoft.com/office/drawing/2014/main" id="{BAB4F59C-9342-4411-8AE2-E1BD111BCBE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87" name="テキスト ボックス 386">
          <a:extLst>
            <a:ext uri="{FF2B5EF4-FFF2-40B4-BE49-F238E27FC236}">
              <a16:creationId xmlns:a16="http://schemas.microsoft.com/office/drawing/2014/main" id="{D1627967-D1AD-4E0C-808A-3F15A504118A}"/>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a:extLst>
            <a:ext uri="{FF2B5EF4-FFF2-40B4-BE49-F238E27FC236}">
              <a16:creationId xmlns:a16="http://schemas.microsoft.com/office/drawing/2014/main" id="{6FDA83B8-DDAE-40D1-965F-6F359573924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89" name="テキスト ボックス 388">
          <a:extLst>
            <a:ext uri="{FF2B5EF4-FFF2-40B4-BE49-F238E27FC236}">
              <a16:creationId xmlns:a16="http://schemas.microsoft.com/office/drawing/2014/main" id="{54A1D1AF-BF02-40EB-A84A-A3ECF9847F7D}"/>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港湾・漁港】&#10;一人当たり有形固定資産（償却資産）額グラフ枠">
          <a:extLst>
            <a:ext uri="{FF2B5EF4-FFF2-40B4-BE49-F238E27FC236}">
              <a16:creationId xmlns:a16="http://schemas.microsoft.com/office/drawing/2014/main" id="{833F21C7-1180-4E89-BC11-7B805BB5304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391" name="直線コネクタ 390">
          <a:extLst>
            <a:ext uri="{FF2B5EF4-FFF2-40B4-BE49-F238E27FC236}">
              <a16:creationId xmlns:a16="http://schemas.microsoft.com/office/drawing/2014/main" id="{B2D75444-E248-42B7-843D-242E9B46F9D8}"/>
            </a:ext>
          </a:extLst>
        </xdr:cNvPr>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392" name="【港湾・漁港】&#10;一人当たり有形固定資産（償却資産）額最小値テキスト">
          <a:extLst>
            <a:ext uri="{FF2B5EF4-FFF2-40B4-BE49-F238E27FC236}">
              <a16:creationId xmlns:a16="http://schemas.microsoft.com/office/drawing/2014/main" id="{B1DF9FA4-C8BF-45DA-92BC-7D2D7A1C4922}"/>
            </a:ext>
          </a:extLst>
        </xdr:cNvPr>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393" name="直線コネクタ 392">
          <a:extLst>
            <a:ext uri="{FF2B5EF4-FFF2-40B4-BE49-F238E27FC236}">
              <a16:creationId xmlns:a16="http://schemas.microsoft.com/office/drawing/2014/main" id="{CD6C9C66-B4C3-4858-B6E7-AFBA30191FFF}"/>
            </a:ext>
          </a:extLst>
        </xdr:cNvPr>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394" name="【港湾・漁港】&#10;一人当たり有形固定資産（償却資産）額最大値テキスト">
          <a:extLst>
            <a:ext uri="{FF2B5EF4-FFF2-40B4-BE49-F238E27FC236}">
              <a16:creationId xmlns:a16="http://schemas.microsoft.com/office/drawing/2014/main" id="{AE4BA07A-FA4A-4412-8219-574EF857596B}"/>
            </a:ext>
          </a:extLst>
        </xdr:cNvPr>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395" name="直線コネクタ 394">
          <a:extLst>
            <a:ext uri="{FF2B5EF4-FFF2-40B4-BE49-F238E27FC236}">
              <a16:creationId xmlns:a16="http://schemas.microsoft.com/office/drawing/2014/main" id="{05E922CE-73AF-40E0-ABE3-9CB738A4DFB7}"/>
            </a:ext>
          </a:extLst>
        </xdr:cNvPr>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76241</xdr:rowOff>
    </xdr:from>
    <xdr:ext cx="690189" cy="259045"/>
    <xdr:sp macro="" textlink="">
      <xdr:nvSpPr>
        <xdr:cNvPr id="396" name="【港湾・漁港】&#10;一人当たり有形固定資産（償却資産）額平均値テキスト">
          <a:extLst>
            <a:ext uri="{FF2B5EF4-FFF2-40B4-BE49-F238E27FC236}">
              <a16:creationId xmlns:a16="http://schemas.microsoft.com/office/drawing/2014/main" id="{9A2B9EA5-B3FA-47F7-95D8-BF9EED1FEE76}"/>
            </a:ext>
          </a:extLst>
        </xdr:cNvPr>
        <xdr:cNvSpPr txBox="1"/>
      </xdr:nvSpPr>
      <xdr:spPr>
        <a:xfrm>
          <a:off x="10515600" y="18421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97" name="フローチャート: 判断 396">
          <a:extLst>
            <a:ext uri="{FF2B5EF4-FFF2-40B4-BE49-F238E27FC236}">
              <a16:creationId xmlns:a16="http://schemas.microsoft.com/office/drawing/2014/main" id="{3C5534C3-4D39-4346-9CCF-05F7B8491A0C}"/>
            </a:ext>
          </a:extLst>
        </xdr:cNvPr>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98" name="フローチャート: 判断 397">
          <a:extLst>
            <a:ext uri="{FF2B5EF4-FFF2-40B4-BE49-F238E27FC236}">
              <a16:creationId xmlns:a16="http://schemas.microsoft.com/office/drawing/2014/main" id="{1E51660B-678E-4B35-B739-5E297A0CDB2B}"/>
            </a:ext>
          </a:extLst>
        </xdr:cNvPr>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93869</xdr:rowOff>
    </xdr:from>
    <xdr:to>
      <xdr:col>46</xdr:col>
      <xdr:colOff>38100</xdr:colOff>
      <xdr:row>109</xdr:row>
      <xdr:rowOff>24019</xdr:rowOff>
    </xdr:to>
    <xdr:sp macro="" textlink="">
      <xdr:nvSpPr>
        <xdr:cNvPr id="399" name="フローチャート: 判断 398">
          <a:extLst>
            <a:ext uri="{FF2B5EF4-FFF2-40B4-BE49-F238E27FC236}">
              <a16:creationId xmlns:a16="http://schemas.microsoft.com/office/drawing/2014/main" id="{A545200F-7AFE-48DD-BB68-CAA40B6DD202}"/>
            </a:ext>
          </a:extLst>
        </xdr:cNvPr>
        <xdr:cNvSpPr/>
      </xdr:nvSpPr>
      <xdr:spPr>
        <a:xfrm>
          <a:off x="8699500" y="1861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B42E0C1C-EA5F-443E-9EA4-002C888A237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9294E735-32FC-4D2E-81FA-6634F5C7D48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97E9693C-1B7A-45FC-8420-AE790C066C8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72C609A-2B94-4C38-9D29-7CFE9F8AFA4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B07880F6-5A7A-468D-B7C0-EE34FE1BEDE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74332</xdr:rowOff>
    </xdr:from>
    <xdr:to>
      <xdr:col>55</xdr:col>
      <xdr:colOff>50800</xdr:colOff>
      <xdr:row>109</xdr:row>
      <xdr:rowOff>4482</xdr:rowOff>
    </xdr:to>
    <xdr:sp macro="" textlink="">
      <xdr:nvSpPr>
        <xdr:cNvPr id="405" name="楕円 404">
          <a:extLst>
            <a:ext uri="{FF2B5EF4-FFF2-40B4-BE49-F238E27FC236}">
              <a16:creationId xmlns:a16="http://schemas.microsoft.com/office/drawing/2014/main" id="{9C4E1840-9D5A-49C6-9525-A99E200C2A92}"/>
            </a:ext>
          </a:extLst>
        </xdr:cNvPr>
        <xdr:cNvSpPr/>
      </xdr:nvSpPr>
      <xdr:spPr>
        <a:xfrm>
          <a:off x="10426700" y="185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31792</xdr:rowOff>
    </xdr:from>
    <xdr:ext cx="690189" cy="259045"/>
    <xdr:sp macro="" textlink="">
      <xdr:nvSpPr>
        <xdr:cNvPr id="406" name="【港湾・漁港】&#10;一人当たり有形固定資産（償却資産）額該当値テキスト">
          <a:extLst>
            <a:ext uri="{FF2B5EF4-FFF2-40B4-BE49-F238E27FC236}">
              <a16:creationId xmlns:a16="http://schemas.microsoft.com/office/drawing/2014/main" id="{CA03EB03-CC87-47C4-821A-3BDE4C08E284}"/>
            </a:ext>
          </a:extLst>
        </xdr:cNvPr>
        <xdr:cNvSpPr txBox="1"/>
      </xdr:nvSpPr>
      <xdr:spPr>
        <a:xfrm>
          <a:off x="10515600" y="18548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75223</xdr:rowOff>
    </xdr:from>
    <xdr:to>
      <xdr:col>50</xdr:col>
      <xdr:colOff>165100</xdr:colOff>
      <xdr:row>109</xdr:row>
      <xdr:rowOff>5373</xdr:rowOff>
    </xdr:to>
    <xdr:sp macro="" textlink="">
      <xdr:nvSpPr>
        <xdr:cNvPr id="407" name="楕円 406">
          <a:extLst>
            <a:ext uri="{FF2B5EF4-FFF2-40B4-BE49-F238E27FC236}">
              <a16:creationId xmlns:a16="http://schemas.microsoft.com/office/drawing/2014/main" id="{3E1C6892-764B-419B-B212-AAD47B432A21}"/>
            </a:ext>
          </a:extLst>
        </xdr:cNvPr>
        <xdr:cNvSpPr/>
      </xdr:nvSpPr>
      <xdr:spPr>
        <a:xfrm>
          <a:off x="9588500" y="1859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125132</xdr:rowOff>
    </xdr:from>
    <xdr:to>
      <xdr:col>55</xdr:col>
      <xdr:colOff>0</xdr:colOff>
      <xdr:row>108</xdr:row>
      <xdr:rowOff>126023</xdr:rowOff>
    </xdr:to>
    <xdr:cxnSp macro="">
      <xdr:nvCxnSpPr>
        <xdr:cNvPr id="408" name="直線コネクタ 407">
          <a:extLst>
            <a:ext uri="{FF2B5EF4-FFF2-40B4-BE49-F238E27FC236}">
              <a16:creationId xmlns:a16="http://schemas.microsoft.com/office/drawing/2014/main" id="{1DC78A96-B6C4-425B-A8DC-35AD140C7442}"/>
            </a:ext>
          </a:extLst>
        </xdr:cNvPr>
        <xdr:cNvCxnSpPr/>
      </xdr:nvCxnSpPr>
      <xdr:spPr>
        <a:xfrm flipV="1">
          <a:off x="9639300" y="18641732"/>
          <a:ext cx="8382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75974</xdr:rowOff>
    </xdr:from>
    <xdr:to>
      <xdr:col>46</xdr:col>
      <xdr:colOff>38100</xdr:colOff>
      <xdr:row>109</xdr:row>
      <xdr:rowOff>6124</xdr:rowOff>
    </xdr:to>
    <xdr:sp macro="" textlink="">
      <xdr:nvSpPr>
        <xdr:cNvPr id="409" name="楕円 408">
          <a:extLst>
            <a:ext uri="{FF2B5EF4-FFF2-40B4-BE49-F238E27FC236}">
              <a16:creationId xmlns:a16="http://schemas.microsoft.com/office/drawing/2014/main" id="{D76D956A-31D3-4070-921D-2C6F4DAF13F3}"/>
            </a:ext>
          </a:extLst>
        </xdr:cNvPr>
        <xdr:cNvSpPr/>
      </xdr:nvSpPr>
      <xdr:spPr>
        <a:xfrm>
          <a:off x="8699500" y="1859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126023</xdr:rowOff>
    </xdr:from>
    <xdr:to>
      <xdr:col>50</xdr:col>
      <xdr:colOff>114300</xdr:colOff>
      <xdr:row>108</xdr:row>
      <xdr:rowOff>126774</xdr:rowOff>
    </xdr:to>
    <xdr:cxnSp macro="">
      <xdr:nvCxnSpPr>
        <xdr:cNvPr id="410" name="直線コネクタ 409">
          <a:extLst>
            <a:ext uri="{FF2B5EF4-FFF2-40B4-BE49-F238E27FC236}">
              <a16:creationId xmlns:a16="http://schemas.microsoft.com/office/drawing/2014/main" id="{00CEFEBD-2918-4B19-AB4F-04115F114CFD}"/>
            </a:ext>
          </a:extLst>
        </xdr:cNvPr>
        <xdr:cNvCxnSpPr/>
      </xdr:nvCxnSpPr>
      <xdr:spPr>
        <a:xfrm flipV="1">
          <a:off x="8750300" y="18642623"/>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17592</xdr:rowOff>
    </xdr:from>
    <xdr:ext cx="690189" cy="259045"/>
    <xdr:sp macro="" textlink="">
      <xdr:nvSpPr>
        <xdr:cNvPr id="411" name="n_1aveValue【港湾・漁港】&#10;一人当たり有形固定資産（償却資産）額">
          <a:extLst>
            <a:ext uri="{FF2B5EF4-FFF2-40B4-BE49-F238E27FC236}">
              <a16:creationId xmlns:a16="http://schemas.microsoft.com/office/drawing/2014/main" id="{6A0249AB-9C92-4128-9CE5-512F6B8732C2}"/>
            </a:ext>
          </a:extLst>
        </xdr:cNvPr>
        <xdr:cNvSpPr txBox="1"/>
      </xdr:nvSpPr>
      <xdr:spPr>
        <a:xfrm>
          <a:off x="92815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15146</xdr:rowOff>
    </xdr:from>
    <xdr:ext cx="599010" cy="259045"/>
    <xdr:sp macro="" textlink="">
      <xdr:nvSpPr>
        <xdr:cNvPr id="412" name="n_2aveValue【港湾・漁港】&#10;一人当たり有形固定資産（償却資産）額">
          <a:extLst>
            <a:ext uri="{FF2B5EF4-FFF2-40B4-BE49-F238E27FC236}">
              <a16:creationId xmlns:a16="http://schemas.microsoft.com/office/drawing/2014/main" id="{2953B212-A83B-4F10-BC67-3B912AA02A43}"/>
            </a:ext>
          </a:extLst>
        </xdr:cNvPr>
        <xdr:cNvSpPr txBox="1"/>
      </xdr:nvSpPr>
      <xdr:spPr>
        <a:xfrm>
          <a:off x="8450795" y="1870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108</xdr:row>
      <xdr:rowOff>167950</xdr:rowOff>
    </xdr:from>
    <xdr:ext cx="690189" cy="259045"/>
    <xdr:sp macro="" textlink="">
      <xdr:nvSpPr>
        <xdr:cNvPr id="413" name="n_1mainValue【港湾・漁港】&#10;一人当たり有形固定資産（償却資産）額">
          <a:extLst>
            <a:ext uri="{FF2B5EF4-FFF2-40B4-BE49-F238E27FC236}">
              <a16:creationId xmlns:a16="http://schemas.microsoft.com/office/drawing/2014/main" id="{BE29B70A-37BC-486B-A5DD-B5487990CF39}"/>
            </a:ext>
          </a:extLst>
        </xdr:cNvPr>
        <xdr:cNvSpPr txBox="1"/>
      </xdr:nvSpPr>
      <xdr:spPr>
        <a:xfrm>
          <a:off x="9281505" y="18684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22651</xdr:rowOff>
    </xdr:from>
    <xdr:ext cx="690189" cy="259045"/>
    <xdr:sp macro="" textlink="">
      <xdr:nvSpPr>
        <xdr:cNvPr id="414" name="n_2mainValue【港湾・漁港】&#10;一人当たり有形固定資産（償却資産）額">
          <a:extLst>
            <a:ext uri="{FF2B5EF4-FFF2-40B4-BE49-F238E27FC236}">
              <a16:creationId xmlns:a16="http://schemas.microsoft.com/office/drawing/2014/main" id="{452F7AFF-48E6-4563-AD2A-F2BEF6930DE7}"/>
            </a:ext>
          </a:extLst>
        </xdr:cNvPr>
        <xdr:cNvSpPr txBox="1"/>
      </xdr:nvSpPr>
      <xdr:spPr>
        <a:xfrm>
          <a:off x="8405205" y="18367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a:extLst>
            <a:ext uri="{FF2B5EF4-FFF2-40B4-BE49-F238E27FC236}">
              <a16:creationId xmlns:a16="http://schemas.microsoft.com/office/drawing/2014/main" id="{D0339DEB-3F11-485E-9F55-03A055F0FC2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a:extLst>
            <a:ext uri="{FF2B5EF4-FFF2-40B4-BE49-F238E27FC236}">
              <a16:creationId xmlns:a16="http://schemas.microsoft.com/office/drawing/2014/main" id="{A32BA3D8-E332-4E7F-9DAB-E58D2B0760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a:extLst>
            <a:ext uri="{FF2B5EF4-FFF2-40B4-BE49-F238E27FC236}">
              <a16:creationId xmlns:a16="http://schemas.microsoft.com/office/drawing/2014/main" id="{8390837F-EE3B-445B-B760-324C339F4DF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a:extLst>
            <a:ext uri="{FF2B5EF4-FFF2-40B4-BE49-F238E27FC236}">
              <a16:creationId xmlns:a16="http://schemas.microsoft.com/office/drawing/2014/main" id="{94211AE7-F27F-404D-B1D0-09681419720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a:extLst>
            <a:ext uri="{FF2B5EF4-FFF2-40B4-BE49-F238E27FC236}">
              <a16:creationId xmlns:a16="http://schemas.microsoft.com/office/drawing/2014/main" id="{15ACC3FB-D85C-4FE5-A382-4B8692ACD69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a:extLst>
            <a:ext uri="{FF2B5EF4-FFF2-40B4-BE49-F238E27FC236}">
              <a16:creationId xmlns:a16="http://schemas.microsoft.com/office/drawing/2014/main" id="{1A4C74B7-EFA3-49BC-BF29-8D63210D221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a:extLst>
            <a:ext uri="{FF2B5EF4-FFF2-40B4-BE49-F238E27FC236}">
              <a16:creationId xmlns:a16="http://schemas.microsoft.com/office/drawing/2014/main" id="{02A973EF-1ADD-4422-8CAB-CEBECCAE42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a:extLst>
            <a:ext uri="{FF2B5EF4-FFF2-40B4-BE49-F238E27FC236}">
              <a16:creationId xmlns:a16="http://schemas.microsoft.com/office/drawing/2014/main" id="{84564EA7-7259-4B6E-852C-4ECEBB7FED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a:extLst>
            <a:ext uri="{FF2B5EF4-FFF2-40B4-BE49-F238E27FC236}">
              <a16:creationId xmlns:a16="http://schemas.microsoft.com/office/drawing/2014/main" id="{0CA9C351-2ED9-4ED1-AA2A-4DD770E7462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a:extLst>
            <a:ext uri="{FF2B5EF4-FFF2-40B4-BE49-F238E27FC236}">
              <a16:creationId xmlns:a16="http://schemas.microsoft.com/office/drawing/2014/main" id="{F32A0035-FCC9-483E-8093-C3B28D74684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a:extLst>
            <a:ext uri="{FF2B5EF4-FFF2-40B4-BE49-F238E27FC236}">
              <a16:creationId xmlns:a16="http://schemas.microsoft.com/office/drawing/2014/main" id="{4D87E7B1-CBBF-4F9C-BF73-537D8C829A5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6" name="テキスト ボックス 425">
          <a:extLst>
            <a:ext uri="{FF2B5EF4-FFF2-40B4-BE49-F238E27FC236}">
              <a16:creationId xmlns:a16="http://schemas.microsoft.com/office/drawing/2014/main" id="{D75E62F5-CD35-492B-9643-0069FA9D722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a:extLst>
            <a:ext uri="{FF2B5EF4-FFF2-40B4-BE49-F238E27FC236}">
              <a16:creationId xmlns:a16="http://schemas.microsoft.com/office/drawing/2014/main" id="{9C87E9D2-D35F-482A-BA6C-BF294CD7A8F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a:extLst>
            <a:ext uri="{FF2B5EF4-FFF2-40B4-BE49-F238E27FC236}">
              <a16:creationId xmlns:a16="http://schemas.microsoft.com/office/drawing/2014/main" id="{72852975-E3F8-4E06-9E7F-3CF21A8F3B4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a:extLst>
            <a:ext uri="{FF2B5EF4-FFF2-40B4-BE49-F238E27FC236}">
              <a16:creationId xmlns:a16="http://schemas.microsoft.com/office/drawing/2014/main" id="{6C641C7C-EFC6-44E7-8559-C933C6F0D46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a:extLst>
            <a:ext uri="{FF2B5EF4-FFF2-40B4-BE49-F238E27FC236}">
              <a16:creationId xmlns:a16="http://schemas.microsoft.com/office/drawing/2014/main" id="{3557BDD3-88EB-406D-ADA6-5F340823E5A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a:extLst>
            <a:ext uri="{FF2B5EF4-FFF2-40B4-BE49-F238E27FC236}">
              <a16:creationId xmlns:a16="http://schemas.microsoft.com/office/drawing/2014/main" id="{C68FA71D-52F3-4525-B412-0965D4C01D3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a:extLst>
            <a:ext uri="{FF2B5EF4-FFF2-40B4-BE49-F238E27FC236}">
              <a16:creationId xmlns:a16="http://schemas.microsoft.com/office/drawing/2014/main" id="{9E5D7A54-A922-4B82-B5AC-174E7E8933B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a:extLst>
            <a:ext uri="{FF2B5EF4-FFF2-40B4-BE49-F238E27FC236}">
              <a16:creationId xmlns:a16="http://schemas.microsoft.com/office/drawing/2014/main" id="{42190109-7EA0-453C-AE35-4C518C85911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a:extLst>
            <a:ext uri="{FF2B5EF4-FFF2-40B4-BE49-F238E27FC236}">
              <a16:creationId xmlns:a16="http://schemas.microsoft.com/office/drawing/2014/main" id="{A803C315-9AF3-4EEE-B3E9-4D40AEBAF15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a:extLst>
            <a:ext uri="{FF2B5EF4-FFF2-40B4-BE49-F238E27FC236}">
              <a16:creationId xmlns:a16="http://schemas.microsoft.com/office/drawing/2014/main" id="{8981BD22-D71B-47E0-A535-0FA824A3B6D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6" name="テキスト ボックス 435">
          <a:extLst>
            <a:ext uri="{FF2B5EF4-FFF2-40B4-BE49-F238E27FC236}">
              <a16:creationId xmlns:a16="http://schemas.microsoft.com/office/drawing/2014/main" id="{0B2DAE4F-3338-4580-B69B-F639D32F56D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a:extLst>
            <a:ext uri="{FF2B5EF4-FFF2-40B4-BE49-F238E27FC236}">
              <a16:creationId xmlns:a16="http://schemas.microsoft.com/office/drawing/2014/main" id="{77B1D7D0-9FBD-45E9-AD2D-4950F401664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AED76039-D5BF-4060-8C03-0F461617C2D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認定こども園・幼稚園・保育所】&#10;有形固定資産減価償却率グラフ枠">
          <a:extLst>
            <a:ext uri="{FF2B5EF4-FFF2-40B4-BE49-F238E27FC236}">
              <a16:creationId xmlns:a16="http://schemas.microsoft.com/office/drawing/2014/main" id="{36779A4B-ACBE-496B-BB50-8CB67C9DF8C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440" name="直線コネクタ 439">
          <a:extLst>
            <a:ext uri="{FF2B5EF4-FFF2-40B4-BE49-F238E27FC236}">
              <a16:creationId xmlns:a16="http://schemas.microsoft.com/office/drawing/2014/main" id="{8EAB1BB0-AE79-4D9D-A227-42B7D7E993C4}"/>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441" name="【認定こども園・幼稚園・保育所】&#10;有形固定資産減価償却率最小値テキスト">
          <a:extLst>
            <a:ext uri="{FF2B5EF4-FFF2-40B4-BE49-F238E27FC236}">
              <a16:creationId xmlns:a16="http://schemas.microsoft.com/office/drawing/2014/main" id="{45AB983A-652F-4070-8F5A-DC9E7CFB8029}"/>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442" name="直線コネクタ 441">
          <a:extLst>
            <a:ext uri="{FF2B5EF4-FFF2-40B4-BE49-F238E27FC236}">
              <a16:creationId xmlns:a16="http://schemas.microsoft.com/office/drawing/2014/main" id="{B64A226B-B329-430D-8D2D-72A7A44B736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43" name="【認定こども園・幼稚園・保育所】&#10;有形固定資産減価償却率最大値テキスト">
          <a:extLst>
            <a:ext uri="{FF2B5EF4-FFF2-40B4-BE49-F238E27FC236}">
              <a16:creationId xmlns:a16="http://schemas.microsoft.com/office/drawing/2014/main" id="{CE98A2F4-D1CE-408C-B9A4-B1AB124BFFD3}"/>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44" name="直線コネクタ 443">
          <a:extLst>
            <a:ext uri="{FF2B5EF4-FFF2-40B4-BE49-F238E27FC236}">
              <a16:creationId xmlns:a16="http://schemas.microsoft.com/office/drawing/2014/main" id="{AD3F346C-DF22-4F58-9E3A-A34E8C913CE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445" name="【認定こども園・幼稚園・保育所】&#10;有形固定資産減価償却率平均値テキスト">
          <a:extLst>
            <a:ext uri="{FF2B5EF4-FFF2-40B4-BE49-F238E27FC236}">
              <a16:creationId xmlns:a16="http://schemas.microsoft.com/office/drawing/2014/main" id="{087D098C-DDB3-434B-BD76-70A5838FE790}"/>
            </a:ext>
          </a:extLst>
        </xdr:cNvPr>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6" name="フローチャート: 判断 445">
          <a:extLst>
            <a:ext uri="{FF2B5EF4-FFF2-40B4-BE49-F238E27FC236}">
              <a16:creationId xmlns:a16="http://schemas.microsoft.com/office/drawing/2014/main" id="{34CCAE00-C804-4569-A744-E5DEBE9AB47F}"/>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447" name="フローチャート: 判断 446">
          <a:extLst>
            <a:ext uri="{FF2B5EF4-FFF2-40B4-BE49-F238E27FC236}">
              <a16:creationId xmlns:a16="http://schemas.microsoft.com/office/drawing/2014/main" id="{70871138-38ED-4DE8-877F-7C526AF4F3B4}"/>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448" name="フローチャート: 判断 447">
          <a:extLst>
            <a:ext uri="{FF2B5EF4-FFF2-40B4-BE49-F238E27FC236}">
              <a16:creationId xmlns:a16="http://schemas.microsoft.com/office/drawing/2014/main" id="{0960CB4F-86B8-457B-B0CB-FF5C8423B843}"/>
            </a:ext>
          </a:extLst>
        </xdr:cNvPr>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90F6B43C-55E3-47F7-806B-09E46F0B58A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A8B32E20-F097-41F7-AAFD-71A3AF77836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6C9996C8-0200-4055-A1B5-24E008450C7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333A9DF2-30CE-4132-87CC-3C22C9B4DCC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E2542596-CA58-4FD6-9EF3-2F5CAAC5ECB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15603</xdr:rowOff>
    </xdr:from>
    <xdr:to>
      <xdr:col>85</xdr:col>
      <xdr:colOff>177800</xdr:colOff>
      <xdr:row>37</xdr:row>
      <xdr:rowOff>117203</xdr:rowOff>
    </xdr:to>
    <xdr:sp macro="" textlink="">
      <xdr:nvSpPr>
        <xdr:cNvPr id="454" name="楕円 453">
          <a:extLst>
            <a:ext uri="{FF2B5EF4-FFF2-40B4-BE49-F238E27FC236}">
              <a16:creationId xmlns:a16="http://schemas.microsoft.com/office/drawing/2014/main" id="{913450EE-F353-4A49-AFD7-6DB61195E8C8}"/>
            </a:ext>
          </a:extLst>
        </xdr:cNvPr>
        <xdr:cNvSpPr/>
      </xdr:nvSpPr>
      <xdr:spPr>
        <a:xfrm>
          <a:off x="16268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165480</xdr:rowOff>
    </xdr:from>
    <xdr:ext cx="405111" cy="259045"/>
    <xdr:sp macro="" textlink="">
      <xdr:nvSpPr>
        <xdr:cNvPr id="455" name="【認定こども園・幼稚園・保育所】&#10;有形固定資産減価償却率該当値テキスト">
          <a:extLst>
            <a:ext uri="{FF2B5EF4-FFF2-40B4-BE49-F238E27FC236}">
              <a16:creationId xmlns:a16="http://schemas.microsoft.com/office/drawing/2014/main" id="{8903663F-A955-485B-B92E-099BFC7E70E8}"/>
            </a:ext>
          </a:extLst>
        </xdr:cNvPr>
        <xdr:cNvSpPr txBox="1"/>
      </xdr:nvSpPr>
      <xdr:spPr>
        <a:xfrm>
          <a:off x="16357600"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90714</xdr:rowOff>
    </xdr:from>
    <xdr:to>
      <xdr:col>81</xdr:col>
      <xdr:colOff>101600</xdr:colOff>
      <xdr:row>38</xdr:row>
      <xdr:rowOff>20864</xdr:rowOff>
    </xdr:to>
    <xdr:sp macro="" textlink="">
      <xdr:nvSpPr>
        <xdr:cNvPr id="456" name="楕円 455">
          <a:extLst>
            <a:ext uri="{FF2B5EF4-FFF2-40B4-BE49-F238E27FC236}">
              <a16:creationId xmlns:a16="http://schemas.microsoft.com/office/drawing/2014/main" id="{1FE67049-FD5C-42D9-AC4A-33139D9E988F}"/>
            </a:ext>
          </a:extLst>
        </xdr:cNvPr>
        <xdr:cNvSpPr/>
      </xdr:nvSpPr>
      <xdr:spPr>
        <a:xfrm>
          <a:off x="15430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66403</xdr:rowOff>
    </xdr:from>
    <xdr:to>
      <xdr:col>85</xdr:col>
      <xdr:colOff>127000</xdr:colOff>
      <xdr:row>37</xdr:row>
      <xdr:rowOff>141514</xdr:rowOff>
    </xdr:to>
    <xdr:cxnSp macro="">
      <xdr:nvCxnSpPr>
        <xdr:cNvPr id="457" name="直線コネクタ 456">
          <a:extLst>
            <a:ext uri="{FF2B5EF4-FFF2-40B4-BE49-F238E27FC236}">
              <a16:creationId xmlns:a16="http://schemas.microsoft.com/office/drawing/2014/main" id="{B32ADCA1-5DFC-44B1-B687-4BF91A9C3380}"/>
            </a:ext>
          </a:extLst>
        </xdr:cNvPr>
        <xdr:cNvCxnSpPr/>
      </xdr:nvCxnSpPr>
      <xdr:spPr>
        <a:xfrm flipV="1">
          <a:off x="15481300" y="641005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146231</xdr:rowOff>
    </xdr:from>
    <xdr:to>
      <xdr:col>76</xdr:col>
      <xdr:colOff>165100</xdr:colOff>
      <xdr:row>38</xdr:row>
      <xdr:rowOff>76381</xdr:rowOff>
    </xdr:to>
    <xdr:sp macro="" textlink="">
      <xdr:nvSpPr>
        <xdr:cNvPr id="458" name="楕円 457">
          <a:extLst>
            <a:ext uri="{FF2B5EF4-FFF2-40B4-BE49-F238E27FC236}">
              <a16:creationId xmlns:a16="http://schemas.microsoft.com/office/drawing/2014/main" id="{FFE468AD-706E-46EC-8C60-E8BFFB0D41BE}"/>
            </a:ext>
          </a:extLst>
        </xdr:cNvPr>
        <xdr:cNvSpPr/>
      </xdr:nvSpPr>
      <xdr:spPr>
        <a:xfrm>
          <a:off x="14541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141514</xdr:rowOff>
    </xdr:from>
    <xdr:to>
      <xdr:col>81</xdr:col>
      <xdr:colOff>50800</xdr:colOff>
      <xdr:row>38</xdr:row>
      <xdr:rowOff>25581</xdr:rowOff>
    </xdr:to>
    <xdr:cxnSp macro="">
      <xdr:nvCxnSpPr>
        <xdr:cNvPr id="459" name="直線コネクタ 458">
          <a:extLst>
            <a:ext uri="{FF2B5EF4-FFF2-40B4-BE49-F238E27FC236}">
              <a16:creationId xmlns:a16="http://schemas.microsoft.com/office/drawing/2014/main" id="{2E7DE39C-773C-49B7-BEF3-1F8E1B756016}"/>
            </a:ext>
          </a:extLst>
        </xdr:cNvPr>
        <xdr:cNvCxnSpPr/>
      </xdr:nvCxnSpPr>
      <xdr:spPr>
        <a:xfrm flipV="1">
          <a:off x="14592300" y="648516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460" name="n_1aveValue【認定こども園・幼稚園・保育所】&#10;有形固定資産減価償却率">
          <a:extLst>
            <a:ext uri="{FF2B5EF4-FFF2-40B4-BE49-F238E27FC236}">
              <a16:creationId xmlns:a16="http://schemas.microsoft.com/office/drawing/2014/main" id="{8F6833A2-A299-4F35-86B9-AB6D478B04A4}"/>
            </a:ext>
          </a:extLst>
        </xdr:cNvPr>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461" name="n_2aveValue【認定こども園・幼稚園・保育所】&#10;有形固定資産減価償却率">
          <a:extLst>
            <a:ext uri="{FF2B5EF4-FFF2-40B4-BE49-F238E27FC236}">
              <a16:creationId xmlns:a16="http://schemas.microsoft.com/office/drawing/2014/main" id="{59B6335E-180C-46A5-8DF3-0DDA9C682488}"/>
            </a:ext>
          </a:extLst>
        </xdr:cNvPr>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11992</xdr:rowOff>
    </xdr:from>
    <xdr:ext cx="405111" cy="259045"/>
    <xdr:sp macro="" textlink="">
      <xdr:nvSpPr>
        <xdr:cNvPr id="462" name="n_1mainValue【認定こども園・幼稚園・保育所】&#10;有形固定資産減価償却率">
          <a:extLst>
            <a:ext uri="{FF2B5EF4-FFF2-40B4-BE49-F238E27FC236}">
              <a16:creationId xmlns:a16="http://schemas.microsoft.com/office/drawing/2014/main" id="{E0530113-AA7D-48FB-ABCD-386980503BD1}"/>
            </a:ext>
          </a:extLst>
        </xdr:cNvPr>
        <xdr:cNvSpPr txBox="1"/>
      </xdr:nvSpPr>
      <xdr:spPr>
        <a:xfrm>
          <a:off x="152660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463" name="n_2mainValue【認定こども園・幼稚園・保育所】&#10;有形固定資産減価償却率">
          <a:extLst>
            <a:ext uri="{FF2B5EF4-FFF2-40B4-BE49-F238E27FC236}">
              <a16:creationId xmlns:a16="http://schemas.microsoft.com/office/drawing/2014/main" id="{FEB32B03-3FA3-434C-BB08-B51AF000A468}"/>
            </a:ext>
          </a:extLst>
        </xdr:cNvPr>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a:extLst>
            <a:ext uri="{FF2B5EF4-FFF2-40B4-BE49-F238E27FC236}">
              <a16:creationId xmlns:a16="http://schemas.microsoft.com/office/drawing/2014/main" id="{B9B503E2-851B-4E34-A678-BB0862514A0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a:extLst>
            <a:ext uri="{FF2B5EF4-FFF2-40B4-BE49-F238E27FC236}">
              <a16:creationId xmlns:a16="http://schemas.microsoft.com/office/drawing/2014/main" id="{9B55EDBB-8131-495A-960E-8FFC5DAD646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a:extLst>
            <a:ext uri="{FF2B5EF4-FFF2-40B4-BE49-F238E27FC236}">
              <a16:creationId xmlns:a16="http://schemas.microsoft.com/office/drawing/2014/main" id="{F4A758AD-4E11-45C4-8D37-C0F31E5D77C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a:extLst>
            <a:ext uri="{FF2B5EF4-FFF2-40B4-BE49-F238E27FC236}">
              <a16:creationId xmlns:a16="http://schemas.microsoft.com/office/drawing/2014/main" id="{13E99D05-FB29-4E6F-ABA9-28EC5669622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a:extLst>
            <a:ext uri="{FF2B5EF4-FFF2-40B4-BE49-F238E27FC236}">
              <a16:creationId xmlns:a16="http://schemas.microsoft.com/office/drawing/2014/main" id="{DC7A0831-F147-4D2F-8A9D-80A4CFAA6D8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a:extLst>
            <a:ext uri="{FF2B5EF4-FFF2-40B4-BE49-F238E27FC236}">
              <a16:creationId xmlns:a16="http://schemas.microsoft.com/office/drawing/2014/main" id="{3F4B148D-BDA1-4EC2-A91A-5D2DC6AA0F8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a:extLst>
            <a:ext uri="{FF2B5EF4-FFF2-40B4-BE49-F238E27FC236}">
              <a16:creationId xmlns:a16="http://schemas.microsoft.com/office/drawing/2014/main" id="{B8D79CDA-68A4-484D-BAFA-17038838BFA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a:extLst>
            <a:ext uri="{FF2B5EF4-FFF2-40B4-BE49-F238E27FC236}">
              <a16:creationId xmlns:a16="http://schemas.microsoft.com/office/drawing/2014/main" id="{CDFF9080-7AC3-44E9-AA39-0D52E7D2EF7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a:extLst>
            <a:ext uri="{FF2B5EF4-FFF2-40B4-BE49-F238E27FC236}">
              <a16:creationId xmlns:a16="http://schemas.microsoft.com/office/drawing/2014/main" id="{50DA9DBF-22C3-49C3-B51C-D8F59E213F2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a:extLst>
            <a:ext uri="{FF2B5EF4-FFF2-40B4-BE49-F238E27FC236}">
              <a16:creationId xmlns:a16="http://schemas.microsoft.com/office/drawing/2014/main" id="{8DB43945-21DA-4B24-BE7C-74B437CB34F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4" name="直線コネクタ 473">
          <a:extLst>
            <a:ext uri="{FF2B5EF4-FFF2-40B4-BE49-F238E27FC236}">
              <a16:creationId xmlns:a16="http://schemas.microsoft.com/office/drawing/2014/main" id="{0D1B02CF-0D60-466B-842B-BD7D81E4DB1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5" name="テキスト ボックス 474">
          <a:extLst>
            <a:ext uri="{FF2B5EF4-FFF2-40B4-BE49-F238E27FC236}">
              <a16:creationId xmlns:a16="http://schemas.microsoft.com/office/drawing/2014/main" id="{17F6F538-BE69-4038-AF19-4ECB8C9C34B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6" name="直線コネクタ 475">
          <a:extLst>
            <a:ext uri="{FF2B5EF4-FFF2-40B4-BE49-F238E27FC236}">
              <a16:creationId xmlns:a16="http://schemas.microsoft.com/office/drawing/2014/main" id="{6AC7398A-C85B-43E8-BF4C-5B35B74C34D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7" name="テキスト ボックス 476">
          <a:extLst>
            <a:ext uri="{FF2B5EF4-FFF2-40B4-BE49-F238E27FC236}">
              <a16:creationId xmlns:a16="http://schemas.microsoft.com/office/drawing/2014/main" id="{BE6673D8-9EF3-431E-B485-20AF3CD8AED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8" name="直線コネクタ 477">
          <a:extLst>
            <a:ext uri="{FF2B5EF4-FFF2-40B4-BE49-F238E27FC236}">
              <a16:creationId xmlns:a16="http://schemas.microsoft.com/office/drawing/2014/main" id="{0D8C9F73-A4FF-44D8-972E-C293D3B25AF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9" name="テキスト ボックス 478">
          <a:extLst>
            <a:ext uri="{FF2B5EF4-FFF2-40B4-BE49-F238E27FC236}">
              <a16:creationId xmlns:a16="http://schemas.microsoft.com/office/drawing/2014/main" id="{97EB64EA-57EC-483D-83EA-FCCA01DCA60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0" name="直線コネクタ 479">
          <a:extLst>
            <a:ext uri="{FF2B5EF4-FFF2-40B4-BE49-F238E27FC236}">
              <a16:creationId xmlns:a16="http://schemas.microsoft.com/office/drawing/2014/main" id="{D77063C7-5DE6-4564-AFFC-44322CBAFCA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1" name="テキスト ボックス 480">
          <a:extLst>
            <a:ext uri="{FF2B5EF4-FFF2-40B4-BE49-F238E27FC236}">
              <a16:creationId xmlns:a16="http://schemas.microsoft.com/office/drawing/2014/main" id="{B12C0180-55B9-44E1-B587-6CBBF25EF46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2" name="直線コネクタ 481">
          <a:extLst>
            <a:ext uri="{FF2B5EF4-FFF2-40B4-BE49-F238E27FC236}">
              <a16:creationId xmlns:a16="http://schemas.microsoft.com/office/drawing/2014/main" id="{3583EFDC-DBD5-4AFA-80E5-0C5822702BB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3" name="テキスト ボックス 482">
          <a:extLst>
            <a:ext uri="{FF2B5EF4-FFF2-40B4-BE49-F238E27FC236}">
              <a16:creationId xmlns:a16="http://schemas.microsoft.com/office/drawing/2014/main" id="{E3CF8FEC-4DA7-4D7B-B8EA-957CF6ED2CE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a:extLst>
            <a:ext uri="{FF2B5EF4-FFF2-40B4-BE49-F238E27FC236}">
              <a16:creationId xmlns:a16="http://schemas.microsoft.com/office/drawing/2014/main" id="{313AADCE-4FEF-4B66-BC1C-21BBF2BCB5D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5" name="テキスト ボックス 484">
          <a:extLst>
            <a:ext uri="{FF2B5EF4-FFF2-40B4-BE49-F238E27FC236}">
              <a16:creationId xmlns:a16="http://schemas.microsoft.com/office/drawing/2014/main" id="{389BD243-2207-4604-A1D1-3FF09D61809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認定こども園・幼稚園・保育所】&#10;一人当たり面積グラフ枠">
          <a:extLst>
            <a:ext uri="{FF2B5EF4-FFF2-40B4-BE49-F238E27FC236}">
              <a16:creationId xmlns:a16="http://schemas.microsoft.com/office/drawing/2014/main" id="{70170E50-E98C-44F3-9EFD-288F297722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87" name="直線コネクタ 486">
          <a:extLst>
            <a:ext uri="{FF2B5EF4-FFF2-40B4-BE49-F238E27FC236}">
              <a16:creationId xmlns:a16="http://schemas.microsoft.com/office/drawing/2014/main" id="{73F74B81-DB6E-439D-BA4E-C855E553D55F}"/>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88" name="【認定こども園・幼稚園・保育所】&#10;一人当たり面積最小値テキスト">
          <a:extLst>
            <a:ext uri="{FF2B5EF4-FFF2-40B4-BE49-F238E27FC236}">
              <a16:creationId xmlns:a16="http://schemas.microsoft.com/office/drawing/2014/main" id="{1EEA4CED-E531-4D48-B8CF-DFAF9CCBEC72}"/>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89" name="直線コネクタ 488">
          <a:extLst>
            <a:ext uri="{FF2B5EF4-FFF2-40B4-BE49-F238E27FC236}">
              <a16:creationId xmlns:a16="http://schemas.microsoft.com/office/drawing/2014/main" id="{B153AD17-9837-4DB1-98B6-98CEEDBDD227}"/>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90" name="【認定こども園・幼稚園・保育所】&#10;一人当たり面積最大値テキスト">
          <a:extLst>
            <a:ext uri="{FF2B5EF4-FFF2-40B4-BE49-F238E27FC236}">
              <a16:creationId xmlns:a16="http://schemas.microsoft.com/office/drawing/2014/main" id="{5D04E1D6-678D-4FCE-B7D3-515DD8F2DCDF}"/>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91" name="直線コネクタ 490">
          <a:extLst>
            <a:ext uri="{FF2B5EF4-FFF2-40B4-BE49-F238E27FC236}">
              <a16:creationId xmlns:a16="http://schemas.microsoft.com/office/drawing/2014/main" id="{59E6A720-E4CA-4415-81F1-82E688EAF25E}"/>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92" name="【認定こども園・幼稚園・保育所】&#10;一人当たり面積平均値テキスト">
          <a:extLst>
            <a:ext uri="{FF2B5EF4-FFF2-40B4-BE49-F238E27FC236}">
              <a16:creationId xmlns:a16="http://schemas.microsoft.com/office/drawing/2014/main" id="{12F8EF1A-2905-4927-B8A2-CC982DEAC80D}"/>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93" name="フローチャート: 判断 492">
          <a:extLst>
            <a:ext uri="{FF2B5EF4-FFF2-40B4-BE49-F238E27FC236}">
              <a16:creationId xmlns:a16="http://schemas.microsoft.com/office/drawing/2014/main" id="{18A3B2B4-C75F-4B4B-8739-10EFF3EFFCFB}"/>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94" name="フローチャート: 判断 493">
          <a:extLst>
            <a:ext uri="{FF2B5EF4-FFF2-40B4-BE49-F238E27FC236}">
              <a16:creationId xmlns:a16="http://schemas.microsoft.com/office/drawing/2014/main" id="{38338955-D9BF-40E9-869C-CC46DA8A4DB2}"/>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57150</xdr:rowOff>
    </xdr:from>
    <xdr:to>
      <xdr:col>107</xdr:col>
      <xdr:colOff>101600</xdr:colOff>
      <xdr:row>39</xdr:row>
      <xdr:rowOff>158750</xdr:rowOff>
    </xdr:to>
    <xdr:sp macro="" textlink="">
      <xdr:nvSpPr>
        <xdr:cNvPr id="495" name="フローチャート: 判断 494">
          <a:extLst>
            <a:ext uri="{FF2B5EF4-FFF2-40B4-BE49-F238E27FC236}">
              <a16:creationId xmlns:a16="http://schemas.microsoft.com/office/drawing/2014/main" id="{281BD531-C661-4515-BA8C-ED1E1621FE2F}"/>
            </a:ext>
          </a:extLst>
        </xdr:cNvPr>
        <xdr:cNvSpPr/>
      </xdr:nvSpPr>
      <xdr:spPr>
        <a:xfrm>
          <a:off x="20383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27C259E-72FF-4F7B-BA8D-774E274518B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41F09A8-F5BC-44EA-B526-E8568663B07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6BF58A0D-2249-44B5-901C-46A406F3060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8411F15D-8E85-4FA2-BFF7-1204C135E01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20585BFB-1922-4977-8AA8-43ABE5BE8CE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160020</xdr:rowOff>
    </xdr:from>
    <xdr:to>
      <xdr:col>116</xdr:col>
      <xdr:colOff>114300</xdr:colOff>
      <xdr:row>39</xdr:row>
      <xdr:rowOff>90170</xdr:rowOff>
    </xdr:to>
    <xdr:sp macro="" textlink="">
      <xdr:nvSpPr>
        <xdr:cNvPr id="501" name="楕円 500">
          <a:extLst>
            <a:ext uri="{FF2B5EF4-FFF2-40B4-BE49-F238E27FC236}">
              <a16:creationId xmlns:a16="http://schemas.microsoft.com/office/drawing/2014/main" id="{F50989E8-01BD-460B-8FC0-4BE754B8D5AC}"/>
            </a:ext>
          </a:extLst>
        </xdr:cNvPr>
        <xdr:cNvSpPr/>
      </xdr:nvSpPr>
      <xdr:spPr>
        <a:xfrm>
          <a:off x="221107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138447</xdr:rowOff>
    </xdr:from>
    <xdr:ext cx="469744" cy="259045"/>
    <xdr:sp macro="" textlink="">
      <xdr:nvSpPr>
        <xdr:cNvPr id="502" name="【認定こども園・幼稚園・保育所】&#10;一人当たり面積該当値テキスト">
          <a:extLst>
            <a:ext uri="{FF2B5EF4-FFF2-40B4-BE49-F238E27FC236}">
              <a16:creationId xmlns:a16="http://schemas.microsoft.com/office/drawing/2014/main" id="{F551C5A9-8AE3-4593-9F22-C830DAB435F0}"/>
            </a:ext>
          </a:extLst>
        </xdr:cNvPr>
        <xdr:cNvSpPr txBox="1"/>
      </xdr:nvSpPr>
      <xdr:spPr>
        <a:xfrm>
          <a:off x="22199600" y="665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5080</xdr:rowOff>
    </xdr:from>
    <xdr:to>
      <xdr:col>112</xdr:col>
      <xdr:colOff>38100</xdr:colOff>
      <xdr:row>39</xdr:row>
      <xdr:rowOff>106680</xdr:rowOff>
    </xdr:to>
    <xdr:sp macro="" textlink="">
      <xdr:nvSpPr>
        <xdr:cNvPr id="503" name="楕円 502">
          <a:extLst>
            <a:ext uri="{FF2B5EF4-FFF2-40B4-BE49-F238E27FC236}">
              <a16:creationId xmlns:a16="http://schemas.microsoft.com/office/drawing/2014/main" id="{DEF079D4-E679-4C25-9849-DDCC1582A359}"/>
            </a:ext>
          </a:extLst>
        </xdr:cNvPr>
        <xdr:cNvSpPr/>
      </xdr:nvSpPr>
      <xdr:spPr>
        <a:xfrm>
          <a:off x="21272500" y="66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39370</xdr:rowOff>
    </xdr:from>
    <xdr:to>
      <xdr:col>116</xdr:col>
      <xdr:colOff>63500</xdr:colOff>
      <xdr:row>39</xdr:row>
      <xdr:rowOff>55880</xdr:rowOff>
    </xdr:to>
    <xdr:cxnSp macro="">
      <xdr:nvCxnSpPr>
        <xdr:cNvPr id="504" name="直線コネクタ 503">
          <a:extLst>
            <a:ext uri="{FF2B5EF4-FFF2-40B4-BE49-F238E27FC236}">
              <a16:creationId xmlns:a16="http://schemas.microsoft.com/office/drawing/2014/main" id="{1C851F8D-0195-4438-B877-AA8ECFFAE5E5}"/>
            </a:ext>
          </a:extLst>
        </xdr:cNvPr>
        <xdr:cNvCxnSpPr/>
      </xdr:nvCxnSpPr>
      <xdr:spPr>
        <a:xfrm flipV="1">
          <a:off x="21323300" y="672592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19050</xdr:rowOff>
    </xdr:from>
    <xdr:to>
      <xdr:col>107</xdr:col>
      <xdr:colOff>101600</xdr:colOff>
      <xdr:row>39</xdr:row>
      <xdr:rowOff>120650</xdr:rowOff>
    </xdr:to>
    <xdr:sp macro="" textlink="">
      <xdr:nvSpPr>
        <xdr:cNvPr id="505" name="楕円 504">
          <a:extLst>
            <a:ext uri="{FF2B5EF4-FFF2-40B4-BE49-F238E27FC236}">
              <a16:creationId xmlns:a16="http://schemas.microsoft.com/office/drawing/2014/main" id="{AAE06F38-4BB8-4BDB-BCAC-B080014F5C0E}"/>
            </a:ext>
          </a:extLst>
        </xdr:cNvPr>
        <xdr:cNvSpPr/>
      </xdr:nvSpPr>
      <xdr:spPr>
        <a:xfrm>
          <a:off x="20383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55880</xdr:rowOff>
    </xdr:from>
    <xdr:to>
      <xdr:col>111</xdr:col>
      <xdr:colOff>177800</xdr:colOff>
      <xdr:row>39</xdr:row>
      <xdr:rowOff>69850</xdr:rowOff>
    </xdr:to>
    <xdr:cxnSp macro="">
      <xdr:nvCxnSpPr>
        <xdr:cNvPr id="506" name="直線コネクタ 505">
          <a:extLst>
            <a:ext uri="{FF2B5EF4-FFF2-40B4-BE49-F238E27FC236}">
              <a16:creationId xmlns:a16="http://schemas.microsoft.com/office/drawing/2014/main" id="{3BB57E3C-3A39-4772-896E-2E60F0991C87}"/>
            </a:ext>
          </a:extLst>
        </xdr:cNvPr>
        <xdr:cNvCxnSpPr/>
      </xdr:nvCxnSpPr>
      <xdr:spPr>
        <a:xfrm flipV="1">
          <a:off x="20434300" y="67424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F5CD468C-31AD-4753-BA86-AEDBD9DCC125}"/>
            </a:ext>
          </a:extLst>
        </xdr:cNvPr>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149877</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27FB0C94-9AF9-40A3-94D7-B565DAEAB54C}"/>
            </a:ext>
          </a:extLst>
        </xdr:cNvPr>
        <xdr:cNvSpPr txBox="1"/>
      </xdr:nvSpPr>
      <xdr:spPr>
        <a:xfrm>
          <a:off x="20199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123207</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CA70E735-F87D-4753-9C88-9518DA4C634C}"/>
            </a:ext>
          </a:extLst>
        </xdr:cNvPr>
        <xdr:cNvSpPr txBox="1"/>
      </xdr:nvSpPr>
      <xdr:spPr>
        <a:xfrm>
          <a:off x="21075727" y="646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8EF30A55-C478-46B7-BB97-87F5392393E4}"/>
            </a:ext>
          </a:extLst>
        </xdr:cNvPr>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E1BCC5A-16DE-45E0-9CDA-E0384CB56A1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C9B921AA-842A-4E36-AE15-1ED1029F42D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AB29CCC-E53F-4522-A2AE-0D70557B531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893351C7-86D5-4F4F-B2F7-E405CD273B5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556AF674-6380-46B5-ACE3-64330C662DA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9DFAC5B4-6BE8-414F-876D-62A02B4409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B2068C-26FA-432D-AB8C-7ECE18E3C4F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42BBC202-5103-4F3A-92B7-64DD11AC7AE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21081DF5-78DB-4BB4-9C70-BBEE0A0878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3E1BDA9-D740-4EC3-99DD-A456D6FCC98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1" name="テキスト ボックス 520">
          <a:extLst>
            <a:ext uri="{FF2B5EF4-FFF2-40B4-BE49-F238E27FC236}">
              <a16:creationId xmlns:a16="http://schemas.microsoft.com/office/drawing/2014/main" id="{5DEEB0B5-C8BF-4CE7-AE20-EB9C1740F91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40CA04C6-85BD-492D-831F-BDD4805B053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3" name="テキスト ボックス 522">
          <a:extLst>
            <a:ext uri="{FF2B5EF4-FFF2-40B4-BE49-F238E27FC236}">
              <a16:creationId xmlns:a16="http://schemas.microsoft.com/office/drawing/2014/main" id="{6113F2F1-3FD1-4179-A25A-5C434FDA126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D74AA2DA-1894-4648-A90A-D10E240BDEF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128B4F48-A3AF-468D-ACAB-EEEB470A327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737C5425-A363-454F-8B74-070468613AA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980BDB34-B47D-4204-93E1-D9858412410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4B81CE17-327A-4AA9-978C-D38B79914BB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5D4CDECF-F81D-4443-9065-E0E3F8BF0B6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CA1DBE5D-A8B9-441B-9337-C2D49268538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1" name="テキスト ボックス 530">
          <a:extLst>
            <a:ext uri="{FF2B5EF4-FFF2-40B4-BE49-F238E27FC236}">
              <a16:creationId xmlns:a16="http://schemas.microsoft.com/office/drawing/2014/main" id="{6444CD5D-A10D-4FB7-8FEC-AB67D23B5FC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713833CC-29B6-4890-84AD-51E8465CC88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3" name="テキスト ボックス 532">
          <a:extLst>
            <a:ext uri="{FF2B5EF4-FFF2-40B4-BE49-F238E27FC236}">
              <a16:creationId xmlns:a16="http://schemas.microsoft.com/office/drawing/2014/main" id="{C8DBFB8A-C714-4018-89E9-0D1FDEA9093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DB0A0C9A-11DF-4397-A5E9-C1D6B3C0850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535" name="直線コネクタ 534">
          <a:extLst>
            <a:ext uri="{FF2B5EF4-FFF2-40B4-BE49-F238E27FC236}">
              <a16:creationId xmlns:a16="http://schemas.microsoft.com/office/drawing/2014/main" id="{F6038807-6254-4250-8847-411100E0455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85052A36-7231-4FC0-9357-DAAFE36AEF74}"/>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537" name="直線コネクタ 536">
          <a:extLst>
            <a:ext uri="{FF2B5EF4-FFF2-40B4-BE49-F238E27FC236}">
              <a16:creationId xmlns:a16="http://schemas.microsoft.com/office/drawing/2014/main" id="{53765FC6-C4B3-415B-A593-0A8A1083B378}"/>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C74B1EA7-73F9-4CE5-AEAC-A86080153F4B}"/>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39" name="直線コネクタ 538">
          <a:extLst>
            <a:ext uri="{FF2B5EF4-FFF2-40B4-BE49-F238E27FC236}">
              <a16:creationId xmlns:a16="http://schemas.microsoft.com/office/drawing/2014/main" id="{431C8D58-0A93-4629-B3D7-60FBEAD56C4E}"/>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8B1C9DBA-9A8D-4804-A753-6CF5A33F909E}"/>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153ABCE5-C819-40D9-9601-6809BA1FE278}"/>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2" name="フローチャート: 判断 541">
          <a:extLst>
            <a:ext uri="{FF2B5EF4-FFF2-40B4-BE49-F238E27FC236}">
              <a16:creationId xmlns:a16="http://schemas.microsoft.com/office/drawing/2014/main" id="{12777119-A0A4-4230-A68E-0CFB20FBECFC}"/>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3" name="フローチャート: 判断 542">
          <a:extLst>
            <a:ext uri="{FF2B5EF4-FFF2-40B4-BE49-F238E27FC236}">
              <a16:creationId xmlns:a16="http://schemas.microsoft.com/office/drawing/2014/main" id="{4AEF8E5B-3120-4334-A12C-42851FBD1D85}"/>
            </a:ext>
          </a:extLst>
        </xdr:cNvPr>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795C021-B320-49B1-B4D7-A26F86B744F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FAFE4C7-0454-4C58-AE4B-E4BC342C5FB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1ECF23D-C185-4402-B866-E0444232E2D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39598A0-D580-496C-8EAB-C728A9ADCAE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9FB8120-E05C-4172-AA07-D6EADAB06CC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84455</xdr:rowOff>
    </xdr:from>
    <xdr:to>
      <xdr:col>85</xdr:col>
      <xdr:colOff>177800</xdr:colOff>
      <xdr:row>63</xdr:row>
      <xdr:rowOff>14605</xdr:rowOff>
    </xdr:to>
    <xdr:sp macro="" textlink="">
      <xdr:nvSpPr>
        <xdr:cNvPr id="549" name="楕円 548">
          <a:extLst>
            <a:ext uri="{FF2B5EF4-FFF2-40B4-BE49-F238E27FC236}">
              <a16:creationId xmlns:a16="http://schemas.microsoft.com/office/drawing/2014/main" id="{4074F532-A2F0-4C64-BB48-6708B2792372}"/>
            </a:ext>
          </a:extLst>
        </xdr:cNvPr>
        <xdr:cNvSpPr/>
      </xdr:nvSpPr>
      <xdr:spPr>
        <a:xfrm>
          <a:off x="162687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62882</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93E92EFE-C070-4840-B202-888F54E6B663}"/>
            </a:ext>
          </a:extLst>
        </xdr:cNvPr>
        <xdr:cNvSpPr txBox="1"/>
      </xdr:nvSpPr>
      <xdr:spPr>
        <a:xfrm>
          <a:off x="16357600"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130175</xdr:rowOff>
    </xdr:from>
    <xdr:to>
      <xdr:col>81</xdr:col>
      <xdr:colOff>101600</xdr:colOff>
      <xdr:row>63</xdr:row>
      <xdr:rowOff>60325</xdr:rowOff>
    </xdr:to>
    <xdr:sp macro="" textlink="">
      <xdr:nvSpPr>
        <xdr:cNvPr id="551" name="楕円 550">
          <a:extLst>
            <a:ext uri="{FF2B5EF4-FFF2-40B4-BE49-F238E27FC236}">
              <a16:creationId xmlns:a16="http://schemas.microsoft.com/office/drawing/2014/main" id="{99084C39-1203-484B-AEF8-1404964E98E7}"/>
            </a:ext>
          </a:extLst>
        </xdr:cNvPr>
        <xdr:cNvSpPr/>
      </xdr:nvSpPr>
      <xdr:spPr>
        <a:xfrm>
          <a:off x="15430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135255</xdr:rowOff>
    </xdr:from>
    <xdr:to>
      <xdr:col>85</xdr:col>
      <xdr:colOff>127000</xdr:colOff>
      <xdr:row>63</xdr:row>
      <xdr:rowOff>9525</xdr:rowOff>
    </xdr:to>
    <xdr:cxnSp macro="">
      <xdr:nvCxnSpPr>
        <xdr:cNvPr id="552" name="直線コネクタ 551">
          <a:extLst>
            <a:ext uri="{FF2B5EF4-FFF2-40B4-BE49-F238E27FC236}">
              <a16:creationId xmlns:a16="http://schemas.microsoft.com/office/drawing/2014/main" id="{C864527B-BA2E-4CAA-B931-021F30F53522}"/>
            </a:ext>
          </a:extLst>
        </xdr:cNvPr>
        <xdr:cNvCxnSpPr/>
      </xdr:nvCxnSpPr>
      <xdr:spPr>
        <a:xfrm flipV="1">
          <a:off x="15481300" y="107651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82550</xdr:rowOff>
    </xdr:from>
    <xdr:to>
      <xdr:col>76</xdr:col>
      <xdr:colOff>165100</xdr:colOff>
      <xdr:row>63</xdr:row>
      <xdr:rowOff>12700</xdr:rowOff>
    </xdr:to>
    <xdr:sp macro="" textlink="">
      <xdr:nvSpPr>
        <xdr:cNvPr id="553" name="楕円 552">
          <a:extLst>
            <a:ext uri="{FF2B5EF4-FFF2-40B4-BE49-F238E27FC236}">
              <a16:creationId xmlns:a16="http://schemas.microsoft.com/office/drawing/2014/main" id="{9724DD4D-7BDE-4CCA-9696-8DF0E35F70B3}"/>
            </a:ext>
          </a:extLst>
        </xdr:cNvPr>
        <xdr:cNvSpPr/>
      </xdr:nvSpPr>
      <xdr:spPr>
        <a:xfrm>
          <a:off x="14541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133350</xdr:rowOff>
    </xdr:from>
    <xdr:to>
      <xdr:col>81</xdr:col>
      <xdr:colOff>50800</xdr:colOff>
      <xdr:row>63</xdr:row>
      <xdr:rowOff>9525</xdr:rowOff>
    </xdr:to>
    <xdr:cxnSp macro="">
      <xdr:nvCxnSpPr>
        <xdr:cNvPr id="554" name="直線コネクタ 553">
          <a:extLst>
            <a:ext uri="{FF2B5EF4-FFF2-40B4-BE49-F238E27FC236}">
              <a16:creationId xmlns:a16="http://schemas.microsoft.com/office/drawing/2014/main" id="{3D274059-3388-4C08-8B2A-B12070F54998}"/>
            </a:ext>
          </a:extLst>
        </xdr:cNvPr>
        <xdr:cNvCxnSpPr/>
      </xdr:nvCxnSpPr>
      <xdr:spPr>
        <a:xfrm>
          <a:off x="14592300" y="107632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55" name="n_1aveValue【学校施設】&#10;有形固定資産減価償却率">
          <a:extLst>
            <a:ext uri="{FF2B5EF4-FFF2-40B4-BE49-F238E27FC236}">
              <a16:creationId xmlns:a16="http://schemas.microsoft.com/office/drawing/2014/main" id="{B000B772-DFAE-46FB-B235-FB86FA403D89}"/>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56" name="n_2aveValue【学校施設】&#10;有形固定資産減価償却率">
          <a:extLst>
            <a:ext uri="{FF2B5EF4-FFF2-40B4-BE49-F238E27FC236}">
              <a16:creationId xmlns:a16="http://schemas.microsoft.com/office/drawing/2014/main" id="{E9B967CE-57BA-4854-95C3-0F92109F5007}"/>
            </a:ext>
          </a:extLst>
        </xdr:cNvPr>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51452</xdr:rowOff>
    </xdr:from>
    <xdr:ext cx="405111" cy="259045"/>
    <xdr:sp macro="" textlink="">
      <xdr:nvSpPr>
        <xdr:cNvPr id="557" name="n_1mainValue【学校施設】&#10;有形固定資産減価償却率">
          <a:extLst>
            <a:ext uri="{FF2B5EF4-FFF2-40B4-BE49-F238E27FC236}">
              <a16:creationId xmlns:a16="http://schemas.microsoft.com/office/drawing/2014/main" id="{146E648C-3787-4A71-ADEC-621EE3FF4F86}"/>
            </a:ext>
          </a:extLst>
        </xdr:cNvPr>
        <xdr:cNvSpPr txBox="1"/>
      </xdr:nvSpPr>
      <xdr:spPr>
        <a:xfrm>
          <a:off x="152660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3827</xdr:rowOff>
    </xdr:from>
    <xdr:ext cx="405111" cy="259045"/>
    <xdr:sp macro="" textlink="">
      <xdr:nvSpPr>
        <xdr:cNvPr id="558" name="n_2mainValue【学校施設】&#10;有形固定資産減価償却率">
          <a:extLst>
            <a:ext uri="{FF2B5EF4-FFF2-40B4-BE49-F238E27FC236}">
              <a16:creationId xmlns:a16="http://schemas.microsoft.com/office/drawing/2014/main" id="{A7E07A8C-E180-492F-89B0-BCF99386BD06}"/>
            </a:ext>
          </a:extLst>
        </xdr:cNvPr>
        <xdr:cNvSpPr txBox="1"/>
      </xdr:nvSpPr>
      <xdr:spPr>
        <a:xfrm>
          <a:off x="143897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66EC2232-0AE2-46AF-A450-E1ECBE99123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18D88D6F-FBFF-4F94-8959-805C5864627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630BD389-CEAF-4E78-9739-31B31D182F4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E9EC1777-3E27-4001-8D87-75BA8B88152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7585DE99-5325-4627-B7E0-8CDEA9A527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4AE7AEF5-CB7B-4ED9-84C4-87338F5468E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15C1B5DE-A53F-4B76-931B-7F3545293E8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C50224E-0541-436B-AEC7-0A74CB2A390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9D7FB8AA-7188-49B5-8A2B-7A37AF0E37A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993CE26D-0467-4F29-9D3B-A5957C3BCB8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a16="http://schemas.microsoft.com/office/drawing/2014/main" id="{6E336EF8-BC01-4C43-8DBB-758F36B403B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a16="http://schemas.microsoft.com/office/drawing/2014/main" id="{0CA54397-5C15-43B4-8C6E-A63E79A32FF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a16="http://schemas.microsoft.com/office/drawing/2014/main" id="{8ABAFFB3-005F-406E-AE34-94294635A73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a16="http://schemas.microsoft.com/office/drawing/2014/main" id="{3471EB64-6E7F-480F-A808-4B24405A5E8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id="{8D0D1B20-072D-40AD-9EDB-24891A24D22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4" name="テキスト ボックス 573">
          <a:extLst>
            <a:ext uri="{FF2B5EF4-FFF2-40B4-BE49-F238E27FC236}">
              <a16:creationId xmlns:a16="http://schemas.microsoft.com/office/drawing/2014/main" id="{77066DB3-153E-4126-9841-67E3723729BA}"/>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a16="http://schemas.microsoft.com/office/drawing/2014/main" id="{F2574E99-6FE7-4EBC-8AEB-AF181819CA6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76" name="テキスト ボックス 575">
          <a:extLst>
            <a:ext uri="{FF2B5EF4-FFF2-40B4-BE49-F238E27FC236}">
              <a16:creationId xmlns:a16="http://schemas.microsoft.com/office/drawing/2014/main" id="{8109E381-2AFE-4C29-9A40-2A214C370ECC}"/>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a16="http://schemas.microsoft.com/office/drawing/2014/main" id="{BD7D13BB-64D3-4A2E-B20A-DA0A3FE534A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78" name="テキスト ボックス 577">
          <a:extLst>
            <a:ext uri="{FF2B5EF4-FFF2-40B4-BE49-F238E27FC236}">
              <a16:creationId xmlns:a16="http://schemas.microsoft.com/office/drawing/2014/main" id="{FBEEA5CB-AEDD-4F86-B6FC-01AFF572356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A404B4BA-C5AC-4712-B2A4-2194E32D6C6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a:extLst>
            <a:ext uri="{FF2B5EF4-FFF2-40B4-BE49-F238E27FC236}">
              <a16:creationId xmlns:a16="http://schemas.microsoft.com/office/drawing/2014/main" id="{531EFF00-B4A5-4167-96A0-6A022C9C438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id="{281215D4-2CFC-4B83-A390-003FF612503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82" name="直線コネクタ 581">
          <a:extLst>
            <a:ext uri="{FF2B5EF4-FFF2-40B4-BE49-F238E27FC236}">
              <a16:creationId xmlns:a16="http://schemas.microsoft.com/office/drawing/2014/main" id="{ACE80FAE-50B4-4E42-9935-2CFD74E7F4FF}"/>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83" name="【学校施設】&#10;一人当たり面積最小値テキスト">
          <a:extLst>
            <a:ext uri="{FF2B5EF4-FFF2-40B4-BE49-F238E27FC236}">
              <a16:creationId xmlns:a16="http://schemas.microsoft.com/office/drawing/2014/main" id="{0743FA70-D768-434C-AD43-F82D0F5883E7}"/>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84" name="直線コネクタ 583">
          <a:extLst>
            <a:ext uri="{FF2B5EF4-FFF2-40B4-BE49-F238E27FC236}">
              <a16:creationId xmlns:a16="http://schemas.microsoft.com/office/drawing/2014/main" id="{8BD2360D-B8C2-4F55-ABE0-FAF6E5B02FB4}"/>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85" name="【学校施設】&#10;一人当たり面積最大値テキスト">
          <a:extLst>
            <a:ext uri="{FF2B5EF4-FFF2-40B4-BE49-F238E27FC236}">
              <a16:creationId xmlns:a16="http://schemas.microsoft.com/office/drawing/2014/main" id="{0075BA2C-89FF-4D4D-BCC5-F8652A8F47E8}"/>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86" name="直線コネクタ 585">
          <a:extLst>
            <a:ext uri="{FF2B5EF4-FFF2-40B4-BE49-F238E27FC236}">
              <a16:creationId xmlns:a16="http://schemas.microsoft.com/office/drawing/2014/main" id="{F66A1180-297B-49F2-BB65-0A14DF40366A}"/>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87" name="【学校施設】&#10;一人当たり面積平均値テキスト">
          <a:extLst>
            <a:ext uri="{FF2B5EF4-FFF2-40B4-BE49-F238E27FC236}">
              <a16:creationId xmlns:a16="http://schemas.microsoft.com/office/drawing/2014/main" id="{6A211E12-7FD4-4E1C-9790-B4E242FCA57F}"/>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88" name="フローチャート: 判断 587">
          <a:extLst>
            <a:ext uri="{FF2B5EF4-FFF2-40B4-BE49-F238E27FC236}">
              <a16:creationId xmlns:a16="http://schemas.microsoft.com/office/drawing/2014/main" id="{3C1EA81A-21AE-406F-8D14-45BBBB068C34}"/>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89" name="フローチャート: 判断 588">
          <a:extLst>
            <a:ext uri="{FF2B5EF4-FFF2-40B4-BE49-F238E27FC236}">
              <a16:creationId xmlns:a16="http://schemas.microsoft.com/office/drawing/2014/main" id="{B32B3073-3C42-42E6-B998-24F2B32F50C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30276</xdr:rowOff>
    </xdr:from>
    <xdr:to>
      <xdr:col>107</xdr:col>
      <xdr:colOff>101600</xdr:colOff>
      <xdr:row>62</xdr:row>
      <xdr:rowOff>131876</xdr:rowOff>
    </xdr:to>
    <xdr:sp macro="" textlink="">
      <xdr:nvSpPr>
        <xdr:cNvPr id="590" name="フローチャート: 判断 589">
          <a:extLst>
            <a:ext uri="{FF2B5EF4-FFF2-40B4-BE49-F238E27FC236}">
              <a16:creationId xmlns:a16="http://schemas.microsoft.com/office/drawing/2014/main" id="{240F85F8-9EDC-4C71-9875-4838D16F15CA}"/>
            </a:ext>
          </a:extLst>
        </xdr:cNvPr>
        <xdr:cNvSpPr/>
      </xdr:nvSpPr>
      <xdr:spPr>
        <a:xfrm>
          <a:off x="20383500" y="1066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DD55BA88-1B1E-459F-86FC-6DCDF0DBB8F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8C7304BF-60AD-44B7-8F90-DF04DBABE17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3CA482B3-0CE4-4E32-81E3-94F7FF39CA8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22D28DAF-0911-43BA-8EBC-0640DE13309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A6851990-A226-4804-971A-F06DC2080C1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45593</xdr:rowOff>
    </xdr:from>
    <xdr:to>
      <xdr:col>116</xdr:col>
      <xdr:colOff>114300</xdr:colOff>
      <xdr:row>62</xdr:row>
      <xdr:rowOff>147193</xdr:rowOff>
    </xdr:to>
    <xdr:sp macro="" textlink="">
      <xdr:nvSpPr>
        <xdr:cNvPr id="596" name="楕円 595">
          <a:extLst>
            <a:ext uri="{FF2B5EF4-FFF2-40B4-BE49-F238E27FC236}">
              <a16:creationId xmlns:a16="http://schemas.microsoft.com/office/drawing/2014/main" id="{F8E90558-7BFC-48D2-AEC6-D01C86119361}"/>
            </a:ext>
          </a:extLst>
        </xdr:cNvPr>
        <xdr:cNvSpPr/>
      </xdr:nvSpPr>
      <xdr:spPr>
        <a:xfrm>
          <a:off x="22110700" y="106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68470</xdr:rowOff>
    </xdr:from>
    <xdr:ext cx="469744" cy="259045"/>
    <xdr:sp macro="" textlink="">
      <xdr:nvSpPr>
        <xdr:cNvPr id="597" name="【学校施設】&#10;一人当たり面積該当値テキスト">
          <a:extLst>
            <a:ext uri="{FF2B5EF4-FFF2-40B4-BE49-F238E27FC236}">
              <a16:creationId xmlns:a16="http://schemas.microsoft.com/office/drawing/2014/main" id="{96409A7D-D9E8-48FD-8D47-B2442B2EF3DB}"/>
            </a:ext>
          </a:extLst>
        </xdr:cNvPr>
        <xdr:cNvSpPr txBox="1"/>
      </xdr:nvSpPr>
      <xdr:spPr>
        <a:xfrm>
          <a:off x="22199600" y="1052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56109</xdr:rowOff>
    </xdr:from>
    <xdr:to>
      <xdr:col>112</xdr:col>
      <xdr:colOff>38100</xdr:colOff>
      <xdr:row>62</xdr:row>
      <xdr:rowOff>157709</xdr:rowOff>
    </xdr:to>
    <xdr:sp macro="" textlink="">
      <xdr:nvSpPr>
        <xdr:cNvPr id="598" name="楕円 597">
          <a:extLst>
            <a:ext uri="{FF2B5EF4-FFF2-40B4-BE49-F238E27FC236}">
              <a16:creationId xmlns:a16="http://schemas.microsoft.com/office/drawing/2014/main" id="{9244DE4F-5C42-4227-90E1-9615C7477F79}"/>
            </a:ext>
          </a:extLst>
        </xdr:cNvPr>
        <xdr:cNvSpPr/>
      </xdr:nvSpPr>
      <xdr:spPr>
        <a:xfrm>
          <a:off x="21272500" y="106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96393</xdr:rowOff>
    </xdr:from>
    <xdr:to>
      <xdr:col>116</xdr:col>
      <xdr:colOff>63500</xdr:colOff>
      <xdr:row>62</xdr:row>
      <xdr:rowOff>106909</xdr:rowOff>
    </xdr:to>
    <xdr:cxnSp macro="">
      <xdr:nvCxnSpPr>
        <xdr:cNvPr id="599" name="直線コネクタ 598">
          <a:extLst>
            <a:ext uri="{FF2B5EF4-FFF2-40B4-BE49-F238E27FC236}">
              <a16:creationId xmlns:a16="http://schemas.microsoft.com/office/drawing/2014/main" id="{C5F194C2-1589-462A-994D-16F2D23A68AC}"/>
            </a:ext>
          </a:extLst>
        </xdr:cNvPr>
        <xdr:cNvCxnSpPr/>
      </xdr:nvCxnSpPr>
      <xdr:spPr>
        <a:xfrm flipV="1">
          <a:off x="21323300" y="10726293"/>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30353</xdr:rowOff>
    </xdr:from>
    <xdr:to>
      <xdr:col>107</xdr:col>
      <xdr:colOff>101600</xdr:colOff>
      <xdr:row>58</xdr:row>
      <xdr:rowOff>131953</xdr:rowOff>
    </xdr:to>
    <xdr:sp macro="" textlink="">
      <xdr:nvSpPr>
        <xdr:cNvPr id="600" name="楕円 599">
          <a:extLst>
            <a:ext uri="{FF2B5EF4-FFF2-40B4-BE49-F238E27FC236}">
              <a16:creationId xmlns:a16="http://schemas.microsoft.com/office/drawing/2014/main" id="{281346EF-1FBC-4EEE-9459-9A44005DEE2F}"/>
            </a:ext>
          </a:extLst>
        </xdr:cNvPr>
        <xdr:cNvSpPr/>
      </xdr:nvSpPr>
      <xdr:spPr>
        <a:xfrm>
          <a:off x="20383500" y="99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81153</xdr:rowOff>
    </xdr:from>
    <xdr:to>
      <xdr:col>111</xdr:col>
      <xdr:colOff>177800</xdr:colOff>
      <xdr:row>62</xdr:row>
      <xdr:rowOff>106909</xdr:rowOff>
    </xdr:to>
    <xdr:cxnSp macro="">
      <xdr:nvCxnSpPr>
        <xdr:cNvPr id="601" name="直線コネクタ 600">
          <a:extLst>
            <a:ext uri="{FF2B5EF4-FFF2-40B4-BE49-F238E27FC236}">
              <a16:creationId xmlns:a16="http://schemas.microsoft.com/office/drawing/2014/main" id="{E92C07FA-3835-4BDA-87BC-DA65D1723B57}"/>
            </a:ext>
          </a:extLst>
        </xdr:cNvPr>
        <xdr:cNvCxnSpPr/>
      </xdr:nvCxnSpPr>
      <xdr:spPr>
        <a:xfrm>
          <a:off x="20434300" y="10025253"/>
          <a:ext cx="889000" cy="7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602" name="n_1aveValue【学校施設】&#10;一人当たり面積">
          <a:extLst>
            <a:ext uri="{FF2B5EF4-FFF2-40B4-BE49-F238E27FC236}">
              <a16:creationId xmlns:a16="http://schemas.microsoft.com/office/drawing/2014/main" id="{0EA138EC-3E3C-4716-9CBC-C60BD3936344}"/>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123003</xdr:rowOff>
    </xdr:from>
    <xdr:ext cx="469744" cy="259045"/>
    <xdr:sp macro="" textlink="">
      <xdr:nvSpPr>
        <xdr:cNvPr id="603" name="n_2aveValue【学校施設】&#10;一人当たり面積">
          <a:extLst>
            <a:ext uri="{FF2B5EF4-FFF2-40B4-BE49-F238E27FC236}">
              <a16:creationId xmlns:a16="http://schemas.microsoft.com/office/drawing/2014/main" id="{F0479EF9-2E55-4408-BFD9-971876C69C1D}"/>
            </a:ext>
          </a:extLst>
        </xdr:cNvPr>
        <xdr:cNvSpPr txBox="1"/>
      </xdr:nvSpPr>
      <xdr:spPr>
        <a:xfrm>
          <a:off x="20199427" y="1075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148836</xdr:rowOff>
    </xdr:from>
    <xdr:ext cx="469744" cy="259045"/>
    <xdr:sp macro="" textlink="">
      <xdr:nvSpPr>
        <xdr:cNvPr id="604" name="n_1mainValue【学校施設】&#10;一人当たり面積">
          <a:extLst>
            <a:ext uri="{FF2B5EF4-FFF2-40B4-BE49-F238E27FC236}">
              <a16:creationId xmlns:a16="http://schemas.microsoft.com/office/drawing/2014/main" id="{523E5064-39C5-49A4-A0E0-96F2123D49B3}"/>
            </a:ext>
          </a:extLst>
        </xdr:cNvPr>
        <xdr:cNvSpPr txBox="1"/>
      </xdr:nvSpPr>
      <xdr:spPr>
        <a:xfrm>
          <a:off x="21075727" y="1077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56</xdr:row>
      <xdr:rowOff>148480</xdr:rowOff>
    </xdr:from>
    <xdr:ext cx="534377" cy="259045"/>
    <xdr:sp macro="" textlink="">
      <xdr:nvSpPr>
        <xdr:cNvPr id="605" name="n_2mainValue【学校施設】&#10;一人当たり面積">
          <a:extLst>
            <a:ext uri="{FF2B5EF4-FFF2-40B4-BE49-F238E27FC236}">
              <a16:creationId xmlns:a16="http://schemas.microsoft.com/office/drawing/2014/main" id="{DC119069-4789-445C-881D-04942857384A}"/>
            </a:ext>
          </a:extLst>
        </xdr:cNvPr>
        <xdr:cNvSpPr txBox="1"/>
      </xdr:nvSpPr>
      <xdr:spPr>
        <a:xfrm>
          <a:off x="20167111" y="97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a:extLst>
            <a:ext uri="{FF2B5EF4-FFF2-40B4-BE49-F238E27FC236}">
              <a16:creationId xmlns:a16="http://schemas.microsoft.com/office/drawing/2014/main" id="{266DBF35-46CC-4D17-AFC3-3BDD1A5C4FA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a:extLst>
            <a:ext uri="{FF2B5EF4-FFF2-40B4-BE49-F238E27FC236}">
              <a16:creationId xmlns:a16="http://schemas.microsoft.com/office/drawing/2014/main" id="{719772A0-25D0-42A4-B4D6-39136AAF7AA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a:extLst>
            <a:ext uri="{FF2B5EF4-FFF2-40B4-BE49-F238E27FC236}">
              <a16:creationId xmlns:a16="http://schemas.microsoft.com/office/drawing/2014/main" id="{D626A043-8889-483B-9A85-E66343E86D4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a:extLst>
            <a:ext uri="{FF2B5EF4-FFF2-40B4-BE49-F238E27FC236}">
              <a16:creationId xmlns:a16="http://schemas.microsoft.com/office/drawing/2014/main" id="{E0DA2BCA-26E5-48B9-8835-9F6C0FC9F8F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a:extLst>
            <a:ext uri="{FF2B5EF4-FFF2-40B4-BE49-F238E27FC236}">
              <a16:creationId xmlns:a16="http://schemas.microsoft.com/office/drawing/2014/main" id="{235F6A08-82EE-4A8C-B2BA-0AC2B6DA0C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a:extLst>
            <a:ext uri="{FF2B5EF4-FFF2-40B4-BE49-F238E27FC236}">
              <a16:creationId xmlns:a16="http://schemas.microsoft.com/office/drawing/2014/main" id="{DEC6B9D4-B3FB-4905-8A0F-0E8384BB725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a:extLst>
            <a:ext uri="{FF2B5EF4-FFF2-40B4-BE49-F238E27FC236}">
              <a16:creationId xmlns:a16="http://schemas.microsoft.com/office/drawing/2014/main" id="{D5346302-2C1C-429C-B152-FF15C260B6B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a:extLst>
            <a:ext uri="{FF2B5EF4-FFF2-40B4-BE49-F238E27FC236}">
              <a16:creationId xmlns:a16="http://schemas.microsoft.com/office/drawing/2014/main" id="{3D1996ED-F225-4246-AF43-CDA112AA9A7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a16="http://schemas.microsoft.com/office/drawing/2014/main" id="{6FB3582A-A48C-4E6B-B695-7B5B1D431DD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a16="http://schemas.microsoft.com/office/drawing/2014/main" id="{ACA40C8D-12BB-4F86-8713-3361A078154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a16="http://schemas.microsoft.com/office/drawing/2014/main" id="{29FA6A3E-AD37-4A26-A971-E8CA6F01EED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a16="http://schemas.microsoft.com/office/drawing/2014/main" id="{A4D5DA5D-5AA3-4812-A0C6-2696933216E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a16="http://schemas.microsoft.com/office/drawing/2014/main" id="{97235550-79F6-4A1C-AF17-3F6EA48E551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a16="http://schemas.microsoft.com/office/drawing/2014/main" id="{BE2C087F-9CB2-40E1-A323-C57A4ECF87F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a16="http://schemas.microsoft.com/office/drawing/2014/main" id="{62976B98-821E-4277-97E8-B0FE5B39A9A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a16="http://schemas.microsoft.com/office/drawing/2014/main" id="{50D5056E-FF2F-469A-80F6-98D163567B9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a:extLst>
            <a:ext uri="{FF2B5EF4-FFF2-40B4-BE49-F238E27FC236}">
              <a16:creationId xmlns:a16="http://schemas.microsoft.com/office/drawing/2014/main" id="{8D575178-938C-4119-AA29-888FC91BA0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a:extLst>
            <a:ext uri="{FF2B5EF4-FFF2-40B4-BE49-F238E27FC236}">
              <a16:creationId xmlns:a16="http://schemas.microsoft.com/office/drawing/2014/main" id="{337461D1-8518-4C07-A338-1C9C13D12AD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a:extLst>
            <a:ext uri="{FF2B5EF4-FFF2-40B4-BE49-F238E27FC236}">
              <a16:creationId xmlns:a16="http://schemas.microsoft.com/office/drawing/2014/main" id="{0C1F115A-7906-47A1-A319-C4B77780C11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a:extLst>
            <a:ext uri="{FF2B5EF4-FFF2-40B4-BE49-F238E27FC236}">
              <a16:creationId xmlns:a16="http://schemas.microsoft.com/office/drawing/2014/main" id="{04FC55DA-DE39-4B78-B0F4-DB36B94BB00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a:extLst>
            <a:ext uri="{FF2B5EF4-FFF2-40B4-BE49-F238E27FC236}">
              <a16:creationId xmlns:a16="http://schemas.microsoft.com/office/drawing/2014/main" id="{345C225D-8CE3-414C-854A-D329CCED2B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a:extLst>
            <a:ext uri="{FF2B5EF4-FFF2-40B4-BE49-F238E27FC236}">
              <a16:creationId xmlns:a16="http://schemas.microsoft.com/office/drawing/2014/main" id="{A8F9C42C-5A98-4998-8F75-1D501A222C8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a:extLst>
            <a:ext uri="{FF2B5EF4-FFF2-40B4-BE49-F238E27FC236}">
              <a16:creationId xmlns:a16="http://schemas.microsoft.com/office/drawing/2014/main" id="{51BB5F89-BFCC-4F2D-AEDE-616E55C2AFB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a:extLst>
            <a:ext uri="{FF2B5EF4-FFF2-40B4-BE49-F238E27FC236}">
              <a16:creationId xmlns:a16="http://schemas.microsoft.com/office/drawing/2014/main" id="{EF4D14AA-3C58-4ECF-83F2-2D26296CE8D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a:extLst>
            <a:ext uri="{FF2B5EF4-FFF2-40B4-BE49-F238E27FC236}">
              <a16:creationId xmlns:a16="http://schemas.microsoft.com/office/drawing/2014/main" id="{220304AA-4880-42B0-955B-C3519F9C72F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a:extLst>
            <a:ext uri="{FF2B5EF4-FFF2-40B4-BE49-F238E27FC236}">
              <a16:creationId xmlns:a16="http://schemas.microsoft.com/office/drawing/2014/main" id="{ED58A284-DF00-482B-8A84-D89E5C41A44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2" name="直線コネクタ 631">
          <a:extLst>
            <a:ext uri="{FF2B5EF4-FFF2-40B4-BE49-F238E27FC236}">
              <a16:creationId xmlns:a16="http://schemas.microsoft.com/office/drawing/2014/main" id="{6BF4BA6B-F036-4561-BD3F-935696869D5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3" name="テキスト ボックス 632">
          <a:extLst>
            <a:ext uri="{FF2B5EF4-FFF2-40B4-BE49-F238E27FC236}">
              <a16:creationId xmlns:a16="http://schemas.microsoft.com/office/drawing/2014/main" id="{09718CA9-0A3D-4954-92C1-7F07036356B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4" name="直線コネクタ 633">
          <a:extLst>
            <a:ext uri="{FF2B5EF4-FFF2-40B4-BE49-F238E27FC236}">
              <a16:creationId xmlns:a16="http://schemas.microsoft.com/office/drawing/2014/main" id="{A41EE7EC-CE3F-45A9-93B3-33A21A98174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5" name="テキスト ボックス 634">
          <a:extLst>
            <a:ext uri="{FF2B5EF4-FFF2-40B4-BE49-F238E27FC236}">
              <a16:creationId xmlns:a16="http://schemas.microsoft.com/office/drawing/2014/main" id="{E583A36D-3337-48A2-9F18-2E619228229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6" name="直線コネクタ 635">
          <a:extLst>
            <a:ext uri="{FF2B5EF4-FFF2-40B4-BE49-F238E27FC236}">
              <a16:creationId xmlns:a16="http://schemas.microsoft.com/office/drawing/2014/main" id="{483C8FE1-A5A7-4BCA-AC83-E0A1BC3014A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7" name="テキスト ボックス 636">
          <a:extLst>
            <a:ext uri="{FF2B5EF4-FFF2-40B4-BE49-F238E27FC236}">
              <a16:creationId xmlns:a16="http://schemas.microsoft.com/office/drawing/2014/main" id="{F1420C9F-FDEC-4109-8E6C-BCD0B76AEA8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8" name="直線コネクタ 637">
          <a:extLst>
            <a:ext uri="{FF2B5EF4-FFF2-40B4-BE49-F238E27FC236}">
              <a16:creationId xmlns:a16="http://schemas.microsoft.com/office/drawing/2014/main" id="{2737EE13-2935-487B-B509-6E43CA6191E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9" name="テキスト ボックス 638">
          <a:extLst>
            <a:ext uri="{FF2B5EF4-FFF2-40B4-BE49-F238E27FC236}">
              <a16:creationId xmlns:a16="http://schemas.microsoft.com/office/drawing/2014/main" id="{3A07ADA0-2D71-41D0-AAEC-EB3BD8D3D6C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0" name="直線コネクタ 639">
          <a:extLst>
            <a:ext uri="{FF2B5EF4-FFF2-40B4-BE49-F238E27FC236}">
              <a16:creationId xmlns:a16="http://schemas.microsoft.com/office/drawing/2014/main" id="{F694343F-C3E9-43E3-8DE6-C28EE715DD7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1" name="テキスト ボックス 640">
          <a:extLst>
            <a:ext uri="{FF2B5EF4-FFF2-40B4-BE49-F238E27FC236}">
              <a16:creationId xmlns:a16="http://schemas.microsoft.com/office/drawing/2014/main" id="{86A1984E-BE7B-47F6-BE61-B10ADB1DF26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2" name="直線コネクタ 641">
          <a:extLst>
            <a:ext uri="{FF2B5EF4-FFF2-40B4-BE49-F238E27FC236}">
              <a16:creationId xmlns:a16="http://schemas.microsoft.com/office/drawing/2014/main" id="{78B42791-4E8E-41EB-B768-4F39FFE1C4F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3" name="テキスト ボックス 642">
          <a:extLst>
            <a:ext uri="{FF2B5EF4-FFF2-40B4-BE49-F238E27FC236}">
              <a16:creationId xmlns:a16="http://schemas.microsoft.com/office/drawing/2014/main" id="{5D82923D-6C5E-42D4-A730-788E934DD6D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4" name="直線コネクタ 643">
          <a:extLst>
            <a:ext uri="{FF2B5EF4-FFF2-40B4-BE49-F238E27FC236}">
              <a16:creationId xmlns:a16="http://schemas.microsoft.com/office/drawing/2014/main" id="{877C3C96-2D48-493F-AEDF-311E1A2B3CA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5" name="テキスト ボックス 644">
          <a:extLst>
            <a:ext uri="{FF2B5EF4-FFF2-40B4-BE49-F238E27FC236}">
              <a16:creationId xmlns:a16="http://schemas.microsoft.com/office/drawing/2014/main" id="{3FED50BA-BC28-4AC1-A42E-A2C3AB52F85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6" name="【公民館】&#10;有形固定資産減価償却率グラフ枠">
          <a:extLst>
            <a:ext uri="{FF2B5EF4-FFF2-40B4-BE49-F238E27FC236}">
              <a16:creationId xmlns:a16="http://schemas.microsoft.com/office/drawing/2014/main" id="{21F5598C-047A-446F-8A32-B63158002F3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47" name="直線コネクタ 646">
          <a:extLst>
            <a:ext uri="{FF2B5EF4-FFF2-40B4-BE49-F238E27FC236}">
              <a16:creationId xmlns:a16="http://schemas.microsoft.com/office/drawing/2014/main" id="{00510F57-B4F0-465F-AB5A-E043AF7353FB}"/>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48" name="【公民館】&#10;有形固定資産減価償却率最小値テキスト">
          <a:extLst>
            <a:ext uri="{FF2B5EF4-FFF2-40B4-BE49-F238E27FC236}">
              <a16:creationId xmlns:a16="http://schemas.microsoft.com/office/drawing/2014/main" id="{21DA36B6-86DF-4C73-A9F0-05794988A7F3}"/>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49" name="直線コネクタ 648">
          <a:extLst>
            <a:ext uri="{FF2B5EF4-FFF2-40B4-BE49-F238E27FC236}">
              <a16:creationId xmlns:a16="http://schemas.microsoft.com/office/drawing/2014/main" id="{BBF2BF5B-4E2B-42B3-AC62-4FE54EFDE512}"/>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50" name="【公民館】&#10;有形固定資産減価償却率最大値テキスト">
          <a:extLst>
            <a:ext uri="{FF2B5EF4-FFF2-40B4-BE49-F238E27FC236}">
              <a16:creationId xmlns:a16="http://schemas.microsoft.com/office/drawing/2014/main" id="{842F785F-101D-4C7B-98D5-F7FE14B3A8D1}"/>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1" name="直線コネクタ 650">
          <a:extLst>
            <a:ext uri="{FF2B5EF4-FFF2-40B4-BE49-F238E27FC236}">
              <a16:creationId xmlns:a16="http://schemas.microsoft.com/office/drawing/2014/main" id="{5EFBEAF4-B31C-473A-BA56-93C242E487C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652" name="【公民館】&#10;有形固定資産減価償却率平均値テキスト">
          <a:extLst>
            <a:ext uri="{FF2B5EF4-FFF2-40B4-BE49-F238E27FC236}">
              <a16:creationId xmlns:a16="http://schemas.microsoft.com/office/drawing/2014/main" id="{580EB379-896B-4B32-B984-5876B76D95DE}"/>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53" name="フローチャート: 判断 652">
          <a:extLst>
            <a:ext uri="{FF2B5EF4-FFF2-40B4-BE49-F238E27FC236}">
              <a16:creationId xmlns:a16="http://schemas.microsoft.com/office/drawing/2014/main" id="{76877438-073A-450B-A4FA-70D273F18C2D}"/>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54" name="フローチャート: 判断 653">
          <a:extLst>
            <a:ext uri="{FF2B5EF4-FFF2-40B4-BE49-F238E27FC236}">
              <a16:creationId xmlns:a16="http://schemas.microsoft.com/office/drawing/2014/main" id="{3A200521-BFC5-4573-9F91-95FD91B9EAE7}"/>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655" name="フローチャート: 判断 654">
          <a:extLst>
            <a:ext uri="{FF2B5EF4-FFF2-40B4-BE49-F238E27FC236}">
              <a16:creationId xmlns:a16="http://schemas.microsoft.com/office/drawing/2014/main" id="{AA94D046-D496-4DED-AA46-4A3E06A85435}"/>
            </a:ext>
          </a:extLst>
        </xdr:cNvPr>
        <xdr:cNvSpPr/>
      </xdr:nvSpPr>
      <xdr:spPr>
        <a:xfrm>
          <a:off x="14541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96544C60-4841-4258-BAA2-4AC9641A3F8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E204E205-D1E7-49FE-BE32-41B002F7F49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DB086355-3385-47F0-A331-E4843260F00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5C93530-7EAB-420D-A6D5-A48FB29DECD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B2BDAF6D-8B9C-4FED-90AA-258EF695088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661" name="楕円 660">
          <a:extLst>
            <a:ext uri="{FF2B5EF4-FFF2-40B4-BE49-F238E27FC236}">
              <a16:creationId xmlns:a16="http://schemas.microsoft.com/office/drawing/2014/main" id="{9D5C9990-B622-49D1-8B20-16ACA47B575A}"/>
            </a:ext>
          </a:extLst>
        </xdr:cNvPr>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662" name="【公民館】&#10;有形固定資産減価償却率該当値テキスト">
          <a:extLst>
            <a:ext uri="{FF2B5EF4-FFF2-40B4-BE49-F238E27FC236}">
              <a16:creationId xmlns:a16="http://schemas.microsoft.com/office/drawing/2014/main" id="{1091D306-C960-4C37-BD3C-91B8C7768539}"/>
            </a:ext>
          </a:extLst>
        </xdr:cNvPr>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74386</xdr:rowOff>
    </xdr:from>
    <xdr:to>
      <xdr:col>81</xdr:col>
      <xdr:colOff>101600</xdr:colOff>
      <xdr:row>100</xdr:row>
      <xdr:rowOff>4536</xdr:rowOff>
    </xdr:to>
    <xdr:sp macro="" textlink="">
      <xdr:nvSpPr>
        <xdr:cNvPr id="663" name="楕円 662">
          <a:extLst>
            <a:ext uri="{FF2B5EF4-FFF2-40B4-BE49-F238E27FC236}">
              <a16:creationId xmlns:a16="http://schemas.microsoft.com/office/drawing/2014/main" id="{3664FAAC-CBE7-43AD-8AE8-87DA2794B889}"/>
            </a:ext>
          </a:extLst>
        </xdr:cNvPr>
        <xdr:cNvSpPr/>
      </xdr:nvSpPr>
      <xdr:spPr>
        <a:xfrm>
          <a:off x="15430500" y="17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125186</xdr:rowOff>
    </xdr:to>
    <xdr:cxnSp macro="">
      <xdr:nvCxnSpPr>
        <xdr:cNvPr id="664" name="直線コネクタ 663">
          <a:extLst>
            <a:ext uri="{FF2B5EF4-FFF2-40B4-BE49-F238E27FC236}">
              <a16:creationId xmlns:a16="http://schemas.microsoft.com/office/drawing/2014/main" id="{F5260027-CD51-4F11-9518-F2CEBF1B30D7}"/>
            </a:ext>
          </a:extLst>
        </xdr:cNvPr>
        <xdr:cNvCxnSpPr/>
      </xdr:nvCxnSpPr>
      <xdr:spPr>
        <a:xfrm flipV="1">
          <a:off x="15481300" y="1709057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84182</xdr:rowOff>
    </xdr:from>
    <xdr:to>
      <xdr:col>76</xdr:col>
      <xdr:colOff>165100</xdr:colOff>
      <xdr:row>100</xdr:row>
      <xdr:rowOff>14332</xdr:rowOff>
    </xdr:to>
    <xdr:sp macro="" textlink="">
      <xdr:nvSpPr>
        <xdr:cNvPr id="665" name="楕円 664">
          <a:extLst>
            <a:ext uri="{FF2B5EF4-FFF2-40B4-BE49-F238E27FC236}">
              <a16:creationId xmlns:a16="http://schemas.microsoft.com/office/drawing/2014/main" id="{5C544599-19E3-47F8-872A-18E0B8F6BEB7}"/>
            </a:ext>
          </a:extLst>
        </xdr:cNvPr>
        <xdr:cNvSpPr/>
      </xdr:nvSpPr>
      <xdr:spPr>
        <a:xfrm>
          <a:off x="14541500" y="170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125186</xdr:rowOff>
    </xdr:from>
    <xdr:to>
      <xdr:col>81</xdr:col>
      <xdr:colOff>50800</xdr:colOff>
      <xdr:row>99</xdr:row>
      <xdr:rowOff>134982</xdr:rowOff>
    </xdr:to>
    <xdr:cxnSp macro="">
      <xdr:nvCxnSpPr>
        <xdr:cNvPr id="666" name="直線コネクタ 665">
          <a:extLst>
            <a:ext uri="{FF2B5EF4-FFF2-40B4-BE49-F238E27FC236}">
              <a16:creationId xmlns:a16="http://schemas.microsoft.com/office/drawing/2014/main" id="{FECBAFD0-4C38-4936-927A-927F74493F06}"/>
            </a:ext>
          </a:extLst>
        </xdr:cNvPr>
        <xdr:cNvCxnSpPr/>
      </xdr:nvCxnSpPr>
      <xdr:spPr>
        <a:xfrm flipV="1">
          <a:off x="14592300" y="1709873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667" name="n_1aveValue【公民館】&#10;有形固定資産減価償却率">
          <a:extLst>
            <a:ext uri="{FF2B5EF4-FFF2-40B4-BE49-F238E27FC236}">
              <a16:creationId xmlns:a16="http://schemas.microsoft.com/office/drawing/2014/main" id="{653F239B-6A3E-4C6F-833E-400E0161FF46}"/>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5459</xdr:rowOff>
    </xdr:from>
    <xdr:ext cx="405111" cy="259045"/>
    <xdr:sp macro="" textlink="">
      <xdr:nvSpPr>
        <xdr:cNvPr id="668" name="n_2aveValue【公民館】&#10;有形固定資産減価償却率">
          <a:extLst>
            <a:ext uri="{FF2B5EF4-FFF2-40B4-BE49-F238E27FC236}">
              <a16:creationId xmlns:a16="http://schemas.microsoft.com/office/drawing/2014/main" id="{C6E4D0BC-8872-47C9-9E0F-FE9529316A51}"/>
            </a:ext>
          </a:extLst>
        </xdr:cNvPr>
        <xdr:cNvSpPr txBox="1"/>
      </xdr:nvSpPr>
      <xdr:spPr>
        <a:xfrm>
          <a:off x="1438974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21063</xdr:rowOff>
    </xdr:from>
    <xdr:ext cx="405111" cy="259045"/>
    <xdr:sp macro="" textlink="">
      <xdr:nvSpPr>
        <xdr:cNvPr id="669" name="n_1mainValue【公民館】&#10;有形固定資産減価償却率">
          <a:extLst>
            <a:ext uri="{FF2B5EF4-FFF2-40B4-BE49-F238E27FC236}">
              <a16:creationId xmlns:a16="http://schemas.microsoft.com/office/drawing/2014/main" id="{BAFAC270-2F7A-4ECE-BE56-532854BDCAF9}"/>
            </a:ext>
          </a:extLst>
        </xdr:cNvPr>
        <xdr:cNvSpPr txBox="1"/>
      </xdr:nvSpPr>
      <xdr:spPr>
        <a:xfrm>
          <a:off x="15266044" y="1682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30859</xdr:rowOff>
    </xdr:from>
    <xdr:ext cx="405111" cy="259045"/>
    <xdr:sp macro="" textlink="">
      <xdr:nvSpPr>
        <xdr:cNvPr id="670" name="n_2mainValue【公民館】&#10;有形固定資産減価償却率">
          <a:extLst>
            <a:ext uri="{FF2B5EF4-FFF2-40B4-BE49-F238E27FC236}">
              <a16:creationId xmlns:a16="http://schemas.microsoft.com/office/drawing/2014/main" id="{061BEAB3-8786-42C7-A3A0-CE318A30028C}"/>
            </a:ext>
          </a:extLst>
        </xdr:cNvPr>
        <xdr:cNvSpPr txBox="1"/>
      </xdr:nvSpPr>
      <xdr:spPr>
        <a:xfrm>
          <a:off x="14389744" y="16832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1" name="正方形/長方形 670">
          <a:extLst>
            <a:ext uri="{FF2B5EF4-FFF2-40B4-BE49-F238E27FC236}">
              <a16:creationId xmlns:a16="http://schemas.microsoft.com/office/drawing/2014/main" id="{948A3826-DEFF-4FC4-B748-1AEB757C6D4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2" name="正方形/長方形 671">
          <a:extLst>
            <a:ext uri="{FF2B5EF4-FFF2-40B4-BE49-F238E27FC236}">
              <a16:creationId xmlns:a16="http://schemas.microsoft.com/office/drawing/2014/main" id="{F8F60268-69B5-4123-A793-70E4156B903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3" name="正方形/長方形 672">
          <a:extLst>
            <a:ext uri="{FF2B5EF4-FFF2-40B4-BE49-F238E27FC236}">
              <a16:creationId xmlns:a16="http://schemas.microsoft.com/office/drawing/2014/main" id="{95392189-BFA2-4CC9-B6EF-5A3610D2FB9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4" name="正方形/長方形 673">
          <a:extLst>
            <a:ext uri="{FF2B5EF4-FFF2-40B4-BE49-F238E27FC236}">
              <a16:creationId xmlns:a16="http://schemas.microsoft.com/office/drawing/2014/main" id="{D0DFACC3-E97A-465E-A158-0FE7AE37540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5" name="正方形/長方形 674">
          <a:extLst>
            <a:ext uri="{FF2B5EF4-FFF2-40B4-BE49-F238E27FC236}">
              <a16:creationId xmlns:a16="http://schemas.microsoft.com/office/drawing/2014/main" id="{96476599-AD20-4D60-A33F-7C9983CFF83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6" name="正方形/長方形 675">
          <a:extLst>
            <a:ext uri="{FF2B5EF4-FFF2-40B4-BE49-F238E27FC236}">
              <a16:creationId xmlns:a16="http://schemas.microsoft.com/office/drawing/2014/main" id="{C5D7E08E-A61E-42D2-83A7-EE5179EC292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7" name="正方形/長方形 676">
          <a:extLst>
            <a:ext uri="{FF2B5EF4-FFF2-40B4-BE49-F238E27FC236}">
              <a16:creationId xmlns:a16="http://schemas.microsoft.com/office/drawing/2014/main" id="{05DBD324-820E-49C8-B45F-47826D5E71F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8" name="正方形/長方形 677">
          <a:extLst>
            <a:ext uri="{FF2B5EF4-FFF2-40B4-BE49-F238E27FC236}">
              <a16:creationId xmlns:a16="http://schemas.microsoft.com/office/drawing/2014/main" id="{7D5E470E-8E39-4E38-8D1E-2717DE2CF1B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9" name="テキスト ボックス 678">
          <a:extLst>
            <a:ext uri="{FF2B5EF4-FFF2-40B4-BE49-F238E27FC236}">
              <a16:creationId xmlns:a16="http://schemas.microsoft.com/office/drawing/2014/main" id="{AF74852F-358E-4749-BD8B-C6EF8E32189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0" name="直線コネクタ 679">
          <a:extLst>
            <a:ext uri="{FF2B5EF4-FFF2-40B4-BE49-F238E27FC236}">
              <a16:creationId xmlns:a16="http://schemas.microsoft.com/office/drawing/2014/main" id="{292AE17C-60BE-4245-94B7-82B0F4B02A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1" name="直線コネクタ 680">
          <a:extLst>
            <a:ext uri="{FF2B5EF4-FFF2-40B4-BE49-F238E27FC236}">
              <a16:creationId xmlns:a16="http://schemas.microsoft.com/office/drawing/2014/main" id="{BBEA8FA2-5B2F-454F-8C7A-305310F1054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2" name="テキスト ボックス 681">
          <a:extLst>
            <a:ext uri="{FF2B5EF4-FFF2-40B4-BE49-F238E27FC236}">
              <a16:creationId xmlns:a16="http://schemas.microsoft.com/office/drawing/2014/main" id="{347E65EC-3DC5-43BB-8611-B00BE2DB8C4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3" name="直線コネクタ 682">
          <a:extLst>
            <a:ext uri="{FF2B5EF4-FFF2-40B4-BE49-F238E27FC236}">
              <a16:creationId xmlns:a16="http://schemas.microsoft.com/office/drawing/2014/main" id="{70003288-BC20-4DA3-8616-928C965ED79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4" name="テキスト ボックス 683">
          <a:extLst>
            <a:ext uri="{FF2B5EF4-FFF2-40B4-BE49-F238E27FC236}">
              <a16:creationId xmlns:a16="http://schemas.microsoft.com/office/drawing/2014/main" id="{E7B4C490-EAF8-4D13-A87F-D4001E0A2CE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5" name="直線コネクタ 684">
          <a:extLst>
            <a:ext uri="{FF2B5EF4-FFF2-40B4-BE49-F238E27FC236}">
              <a16:creationId xmlns:a16="http://schemas.microsoft.com/office/drawing/2014/main" id="{9C89D8B2-6B03-44B5-B190-18A2FB1902F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6" name="テキスト ボックス 685">
          <a:extLst>
            <a:ext uri="{FF2B5EF4-FFF2-40B4-BE49-F238E27FC236}">
              <a16:creationId xmlns:a16="http://schemas.microsoft.com/office/drawing/2014/main" id="{5AAD3D21-3091-4188-907E-9976E8F60E3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7" name="直線コネクタ 686">
          <a:extLst>
            <a:ext uri="{FF2B5EF4-FFF2-40B4-BE49-F238E27FC236}">
              <a16:creationId xmlns:a16="http://schemas.microsoft.com/office/drawing/2014/main" id="{61FDD1C5-5E02-4143-8025-2B7A7A5CCB1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8" name="テキスト ボックス 687">
          <a:extLst>
            <a:ext uri="{FF2B5EF4-FFF2-40B4-BE49-F238E27FC236}">
              <a16:creationId xmlns:a16="http://schemas.microsoft.com/office/drawing/2014/main" id="{48E83C8F-BFD7-47AA-A23C-E392594CE87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9" name="直線コネクタ 688">
          <a:extLst>
            <a:ext uri="{FF2B5EF4-FFF2-40B4-BE49-F238E27FC236}">
              <a16:creationId xmlns:a16="http://schemas.microsoft.com/office/drawing/2014/main" id="{0179B3DF-9511-40E9-A096-490EC8270DA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0" name="テキスト ボックス 689">
          <a:extLst>
            <a:ext uri="{FF2B5EF4-FFF2-40B4-BE49-F238E27FC236}">
              <a16:creationId xmlns:a16="http://schemas.microsoft.com/office/drawing/2014/main" id="{71370024-F554-4998-8100-BAE3DD759E1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a:extLst>
            <a:ext uri="{FF2B5EF4-FFF2-40B4-BE49-F238E27FC236}">
              <a16:creationId xmlns:a16="http://schemas.microsoft.com/office/drawing/2014/main" id="{49F935A3-4D67-4DB4-A20E-DC64E75E1A6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a:extLst>
            <a:ext uri="{FF2B5EF4-FFF2-40B4-BE49-F238E27FC236}">
              <a16:creationId xmlns:a16="http://schemas.microsoft.com/office/drawing/2014/main" id="{DD869F9B-C25F-4825-A3E5-9972BC57C78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a:extLst>
            <a:ext uri="{FF2B5EF4-FFF2-40B4-BE49-F238E27FC236}">
              <a16:creationId xmlns:a16="http://schemas.microsoft.com/office/drawing/2014/main" id="{83C27623-BFB2-4AFB-8A6F-47439435978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94" name="直線コネクタ 693">
          <a:extLst>
            <a:ext uri="{FF2B5EF4-FFF2-40B4-BE49-F238E27FC236}">
              <a16:creationId xmlns:a16="http://schemas.microsoft.com/office/drawing/2014/main" id="{2037E077-ADA4-42BB-80E9-32B83A9ED0BE}"/>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95" name="【公民館】&#10;一人当たり面積最小値テキスト">
          <a:extLst>
            <a:ext uri="{FF2B5EF4-FFF2-40B4-BE49-F238E27FC236}">
              <a16:creationId xmlns:a16="http://schemas.microsoft.com/office/drawing/2014/main" id="{E9A22723-C8AA-43EB-B5A9-6DBF28448EE2}"/>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96" name="直線コネクタ 695">
          <a:extLst>
            <a:ext uri="{FF2B5EF4-FFF2-40B4-BE49-F238E27FC236}">
              <a16:creationId xmlns:a16="http://schemas.microsoft.com/office/drawing/2014/main" id="{BF759686-17AF-4C54-B837-2B4A62A5038D}"/>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97" name="【公民館】&#10;一人当たり面積最大値テキスト">
          <a:extLst>
            <a:ext uri="{FF2B5EF4-FFF2-40B4-BE49-F238E27FC236}">
              <a16:creationId xmlns:a16="http://schemas.microsoft.com/office/drawing/2014/main" id="{240556AB-39A4-4D9C-B704-556323C71FB5}"/>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98" name="直線コネクタ 697">
          <a:extLst>
            <a:ext uri="{FF2B5EF4-FFF2-40B4-BE49-F238E27FC236}">
              <a16:creationId xmlns:a16="http://schemas.microsoft.com/office/drawing/2014/main" id="{A0748F15-446B-4B70-AF0F-C1B1AE531F0C}"/>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99" name="【公民館】&#10;一人当たり面積平均値テキスト">
          <a:extLst>
            <a:ext uri="{FF2B5EF4-FFF2-40B4-BE49-F238E27FC236}">
              <a16:creationId xmlns:a16="http://schemas.microsoft.com/office/drawing/2014/main" id="{DF3A85E0-FE9F-4A79-B742-A367C6647FC3}"/>
            </a:ext>
          </a:extLst>
        </xdr:cNvPr>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700" name="フローチャート: 判断 699">
          <a:extLst>
            <a:ext uri="{FF2B5EF4-FFF2-40B4-BE49-F238E27FC236}">
              <a16:creationId xmlns:a16="http://schemas.microsoft.com/office/drawing/2014/main" id="{F33A7D80-AE77-43E1-B642-B302EA279441}"/>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701" name="フローチャート: 判断 700">
          <a:extLst>
            <a:ext uri="{FF2B5EF4-FFF2-40B4-BE49-F238E27FC236}">
              <a16:creationId xmlns:a16="http://schemas.microsoft.com/office/drawing/2014/main" id="{B0E0969A-F71E-4E72-BB6F-8AA628D2003A}"/>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02" name="フローチャート: 判断 701">
          <a:extLst>
            <a:ext uri="{FF2B5EF4-FFF2-40B4-BE49-F238E27FC236}">
              <a16:creationId xmlns:a16="http://schemas.microsoft.com/office/drawing/2014/main" id="{B03949DE-3300-4C13-928F-4622841CACF1}"/>
            </a:ext>
          </a:extLst>
        </xdr:cNvPr>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6D00B883-8BB8-4ECB-9217-89619ABC6B1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D909FA8B-6095-477A-97C5-E71638E23BE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1FA5D685-D475-4A1E-98A5-6388FAC81CE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1731DE6-9DE8-495D-A3B7-C5BAEAD62F0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74C0073B-B59C-4702-955C-305CF6F657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708" name="楕円 707">
          <a:extLst>
            <a:ext uri="{FF2B5EF4-FFF2-40B4-BE49-F238E27FC236}">
              <a16:creationId xmlns:a16="http://schemas.microsoft.com/office/drawing/2014/main" id="{077DB797-17A2-4622-93B8-65CCF8591675}"/>
            </a:ext>
          </a:extLst>
        </xdr:cNvPr>
        <xdr:cNvSpPr/>
      </xdr:nvSpPr>
      <xdr:spPr>
        <a:xfrm>
          <a:off x="22110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10177</xdr:rowOff>
    </xdr:from>
    <xdr:ext cx="469744" cy="259045"/>
    <xdr:sp macro="" textlink="">
      <xdr:nvSpPr>
        <xdr:cNvPr id="709" name="【公民館】&#10;一人当たり面積該当値テキスト">
          <a:extLst>
            <a:ext uri="{FF2B5EF4-FFF2-40B4-BE49-F238E27FC236}">
              <a16:creationId xmlns:a16="http://schemas.microsoft.com/office/drawing/2014/main" id="{8FBF7C2F-B22D-48E3-BEBE-76D50741BBD4}"/>
            </a:ext>
          </a:extLst>
        </xdr:cNvPr>
        <xdr:cNvSpPr txBox="1"/>
      </xdr:nvSpPr>
      <xdr:spPr>
        <a:xfrm>
          <a:off x="22199600"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2160</xdr:rowOff>
    </xdr:from>
    <xdr:to>
      <xdr:col>112</xdr:col>
      <xdr:colOff>38100</xdr:colOff>
      <xdr:row>106</xdr:row>
      <xdr:rowOff>103760</xdr:rowOff>
    </xdr:to>
    <xdr:sp macro="" textlink="">
      <xdr:nvSpPr>
        <xdr:cNvPr id="710" name="楕円 709">
          <a:extLst>
            <a:ext uri="{FF2B5EF4-FFF2-40B4-BE49-F238E27FC236}">
              <a16:creationId xmlns:a16="http://schemas.microsoft.com/office/drawing/2014/main" id="{E6DDDAA8-F06E-4BA4-96AA-55514525B2CB}"/>
            </a:ext>
          </a:extLst>
        </xdr:cNvPr>
        <xdr:cNvSpPr/>
      </xdr:nvSpPr>
      <xdr:spPr>
        <a:xfrm>
          <a:off x="21272500" y="1817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52960</xdr:rowOff>
    </xdr:to>
    <xdr:cxnSp macro="">
      <xdr:nvCxnSpPr>
        <xdr:cNvPr id="711" name="直線コネクタ 710">
          <a:extLst>
            <a:ext uri="{FF2B5EF4-FFF2-40B4-BE49-F238E27FC236}">
              <a16:creationId xmlns:a16="http://schemas.microsoft.com/office/drawing/2014/main" id="{D49AD446-9E8B-4ED1-94A9-A4CF8D0BE209}"/>
            </a:ext>
          </a:extLst>
        </xdr:cNvPr>
        <xdr:cNvCxnSpPr/>
      </xdr:nvCxnSpPr>
      <xdr:spPr>
        <a:xfrm flipV="1">
          <a:off x="21323300" y="18211800"/>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xdr:rowOff>
    </xdr:from>
    <xdr:to>
      <xdr:col>107</xdr:col>
      <xdr:colOff>101600</xdr:colOff>
      <xdr:row>106</xdr:row>
      <xdr:rowOff>116332</xdr:rowOff>
    </xdr:to>
    <xdr:sp macro="" textlink="">
      <xdr:nvSpPr>
        <xdr:cNvPr id="712" name="楕円 711">
          <a:extLst>
            <a:ext uri="{FF2B5EF4-FFF2-40B4-BE49-F238E27FC236}">
              <a16:creationId xmlns:a16="http://schemas.microsoft.com/office/drawing/2014/main" id="{78230BEA-F2EF-4832-874B-3AEBC23B4966}"/>
            </a:ext>
          </a:extLst>
        </xdr:cNvPr>
        <xdr:cNvSpPr/>
      </xdr:nvSpPr>
      <xdr:spPr>
        <a:xfrm>
          <a:off x="20383500" y="181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52960</xdr:rowOff>
    </xdr:from>
    <xdr:to>
      <xdr:col>111</xdr:col>
      <xdr:colOff>177800</xdr:colOff>
      <xdr:row>106</xdr:row>
      <xdr:rowOff>65532</xdr:rowOff>
    </xdr:to>
    <xdr:cxnSp macro="">
      <xdr:nvCxnSpPr>
        <xdr:cNvPr id="713" name="直線コネクタ 712">
          <a:extLst>
            <a:ext uri="{FF2B5EF4-FFF2-40B4-BE49-F238E27FC236}">
              <a16:creationId xmlns:a16="http://schemas.microsoft.com/office/drawing/2014/main" id="{2BDBF69C-2171-4655-A674-E41A7E168971}"/>
            </a:ext>
          </a:extLst>
        </xdr:cNvPr>
        <xdr:cNvCxnSpPr/>
      </xdr:nvCxnSpPr>
      <xdr:spPr>
        <a:xfrm flipV="1">
          <a:off x="20434300" y="18226660"/>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714" name="n_1aveValue【公民館】&#10;一人当たり面積">
          <a:extLst>
            <a:ext uri="{FF2B5EF4-FFF2-40B4-BE49-F238E27FC236}">
              <a16:creationId xmlns:a16="http://schemas.microsoft.com/office/drawing/2014/main" id="{9A0D14A6-E0B0-4D9D-9E0A-BE5E0EA0E2D8}"/>
            </a:ext>
          </a:extLst>
        </xdr:cNvPr>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15" name="n_2aveValue【公民館】&#10;一人当たり面積">
          <a:extLst>
            <a:ext uri="{FF2B5EF4-FFF2-40B4-BE49-F238E27FC236}">
              <a16:creationId xmlns:a16="http://schemas.microsoft.com/office/drawing/2014/main" id="{B254F51A-3A11-4E6A-8C75-26C8B21EA611}"/>
            </a:ext>
          </a:extLst>
        </xdr:cNvPr>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120287</xdr:rowOff>
    </xdr:from>
    <xdr:ext cx="469744" cy="259045"/>
    <xdr:sp macro="" textlink="">
      <xdr:nvSpPr>
        <xdr:cNvPr id="716" name="n_1mainValue【公民館】&#10;一人当たり面積">
          <a:extLst>
            <a:ext uri="{FF2B5EF4-FFF2-40B4-BE49-F238E27FC236}">
              <a16:creationId xmlns:a16="http://schemas.microsoft.com/office/drawing/2014/main" id="{FD1AE679-4EBC-44E2-B382-1D1BA099BFD7}"/>
            </a:ext>
          </a:extLst>
        </xdr:cNvPr>
        <xdr:cNvSpPr txBox="1"/>
      </xdr:nvSpPr>
      <xdr:spPr>
        <a:xfrm>
          <a:off x="21075727" y="1795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132859</xdr:rowOff>
    </xdr:from>
    <xdr:ext cx="469744" cy="259045"/>
    <xdr:sp macro="" textlink="">
      <xdr:nvSpPr>
        <xdr:cNvPr id="717" name="n_2mainValue【公民館】&#10;一人当たり面積">
          <a:extLst>
            <a:ext uri="{FF2B5EF4-FFF2-40B4-BE49-F238E27FC236}">
              <a16:creationId xmlns:a16="http://schemas.microsoft.com/office/drawing/2014/main" id="{389837C3-EBE1-4C80-91AD-169AA167452E}"/>
            </a:ext>
          </a:extLst>
        </xdr:cNvPr>
        <xdr:cNvSpPr txBox="1"/>
      </xdr:nvSpPr>
      <xdr:spPr>
        <a:xfrm>
          <a:off x="20199427" y="179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CF439A2A-F63B-4636-9B03-FADB2D5DF17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00E0B9DF-B9A9-4D52-BA1D-D3514D4ED87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FE40C39C-23A2-4199-B8F1-2F29C5DF3FB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累計において、有形固定資産減価償却率は類似団体を下回っているものの、橋りょう及び公民館については類似団体の平均を上回っている。橋りょうについては、多くが昭和５０年代に建設されており耐用年数である６０年を経過しつつある。現在年次計画において定期診断を行っており、維持補修等により長寿命化を図っていく。公民館については耐用年数を過ぎている建物がほとんどであるため、施設の複合化整備等を検討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498CAEB-672B-45F1-826F-958C09B13A3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C32D99-68B6-4DBC-9DE5-9483387F4F4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F69A032-6287-4E00-B852-85942A8BFA9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5C133F1-5822-4E89-9A52-899F619E9B6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92BA5F2-57F2-4C9B-9770-A61BD0FDEF7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A01474-FDBA-44AA-8053-98D2255973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78F667-6658-46D3-B97E-CEB95DD573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5C8775-3DEF-4FA7-9E00-6D5F343278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FD4797E-19C5-4590-AAD2-B3E622FC079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56BA8D9-CB85-4ADC-9662-5F68334A7D4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1,982
1,980
69.55
2,669,476
2,599,789
69,004
1,405,037
3,090,262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1491CE-1EAA-43BB-ABA1-553F0A13A7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45E324-73E4-43A5-A9EA-932B0CA407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A6B0ED-A0B2-4B89-A1E9-2FF4EADB6FA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BB3D70-BF1E-4868-A808-320C61F2346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B6211B-EE7A-4EAA-89F6-EF76262F01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C61FE4F-BC2F-4956-8442-731A3AE167E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846785E-6B4D-42B0-832C-3A9E6A8F984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E003084-FD3D-4BDB-AEE5-A3CA85C47A3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53FE0C2-7E61-4784-84E6-FCD33FC3FC6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BEAC25-B77E-4D62-9876-139E43A45C9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8BE02CC-2A38-4B71-9E73-B824D6741C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E182AE8-25BB-4BFC-ACB3-C1A9FA7421D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FE42022-DED8-4786-8768-6D680220872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E6A1E1F-DBB0-43C8-8B61-520E5331222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1A83BD4-00CF-4D68-99E0-53EC236C316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EBC1F74-4251-49FB-B0CF-13B74E58021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F115FA-B5CD-4D43-9257-1E86ADE9962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A52717D-B729-4E9E-8A7F-531604FA4CE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67192CC2-08D2-4ACD-BB63-A60005DC9C6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3BD8DE3-6EAC-43A4-8595-0C7039D796B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FD3CEC8-1378-4A13-BBC3-45657D0B4CF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C8D3091-E645-459A-B0F4-AB03AB80F04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3E47551-EA7B-49EE-9661-C5713363888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D5EA946-27EA-45DC-88AB-8E638A5D319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636AE80-A022-4F40-A7CB-F163DA8CEB5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912C984-6FDE-4D3F-9128-BF8212ED34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9FAC73B-5215-45F8-9D9B-B72B149180F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9520A92-7157-4F0D-9C59-51E1998759B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C2050215-676A-469F-A517-C789123D21B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2427BC16-15FA-4CF4-A553-1D40D53E5BE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F85BBED8-ADD1-491A-9435-F335603E39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D7562CD2-564A-42F8-AEC6-EC4D9BC4C63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62CE26DA-3D7C-4F8E-916A-1767BF07A60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93C95395-7D56-4A64-9982-472AC72D561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600875E1-B878-447A-9A87-99E186CF2CA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D8CE2A9B-145D-4011-92EA-2599CE37CB4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D03C74CC-7CCE-439A-8E58-C19F677AEE1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F7291D58-0FE9-40C2-A2DD-4878BA13E7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40821DE7-F7D0-4527-BB03-FD88A25BB95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C0D15201-3D41-4237-B455-037E6776156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1F0857A0-9EC8-44BF-BAD7-982036D4995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8DADA7B5-6137-43F7-A103-D4F28B465A0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BEF25BB1-EE0F-4EFE-A08C-4CCB6014E3F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E1FAA188-8761-4F90-8D49-04414602D293}"/>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94E2828D-9434-4811-9DEA-D9092B0420D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FEB66E58-F34B-4140-8937-F087BE5F8BD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9BF7D276-2F18-4463-BB09-3EA8C07EF3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1F6B98F7-2A9C-468D-A798-7D688630AE2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C5C97707-9EB2-4C0D-8053-A9F039F7A6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22A5AB09-EAC3-4C96-9F6F-06633D7AA9A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FACE0CA1-6649-4C61-B16C-35353A43B30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F5D78103-6DCB-4CD1-A3AD-42186F6BCB54}"/>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33A61489-FD4A-43A3-BD99-2FE017352FA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0D750AAD-1CF6-4A05-849C-74EACEA0BC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F7AE0E94-090F-49C1-9988-F0C4204D496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05AEEC93-E273-4DA9-80B6-0D970F77014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740768D5-86E3-46BD-B9A7-DC34AF1A4CE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70BEBCFC-A0F6-45DB-8D96-2AF1EF1BE62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62A079DF-6ACD-4677-BC51-47EC5E3AC44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67A4A6DB-641E-478E-B115-8FF387E7A7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F0965DC3-06F6-4587-8C33-8BF342E77F8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3E6B9FBD-F4EC-42B7-84BB-CF77CE87A8F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a:extLst>
            <a:ext uri="{FF2B5EF4-FFF2-40B4-BE49-F238E27FC236}">
              <a16:creationId xmlns:a16="http://schemas.microsoft.com/office/drawing/2014/main" id="{494CAE67-9CD8-4252-A437-0434B75064D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a:extLst>
            <a:ext uri="{FF2B5EF4-FFF2-40B4-BE49-F238E27FC236}">
              <a16:creationId xmlns:a16="http://schemas.microsoft.com/office/drawing/2014/main" id="{DCFD82FF-61C8-408A-8AF3-8B73BABCB513}"/>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a:extLst>
            <a:ext uri="{FF2B5EF4-FFF2-40B4-BE49-F238E27FC236}">
              <a16:creationId xmlns:a16="http://schemas.microsoft.com/office/drawing/2014/main" id="{AB2E574E-7DDD-44DA-9FE8-9188852FC7D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a:extLst>
            <a:ext uri="{FF2B5EF4-FFF2-40B4-BE49-F238E27FC236}">
              <a16:creationId xmlns:a16="http://schemas.microsoft.com/office/drawing/2014/main" id="{C7BC1BAA-82A5-4CB8-AB23-F7A4CFDA9D4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a:extLst>
            <a:ext uri="{FF2B5EF4-FFF2-40B4-BE49-F238E27FC236}">
              <a16:creationId xmlns:a16="http://schemas.microsoft.com/office/drawing/2014/main" id="{FF6A708E-D1C4-47BB-A5FE-35E74342CF2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a:extLst>
            <a:ext uri="{FF2B5EF4-FFF2-40B4-BE49-F238E27FC236}">
              <a16:creationId xmlns:a16="http://schemas.microsoft.com/office/drawing/2014/main" id="{4191C769-9D79-4A1A-8C3F-4D92E815144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a:extLst>
            <a:ext uri="{FF2B5EF4-FFF2-40B4-BE49-F238E27FC236}">
              <a16:creationId xmlns:a16="http://schemas.microsoft.com/office/drawing/2014/main" id="{35C8B83A-29B5-480A-8788-A393835FA76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a:extLst>
            <a:ext uri="{FF2B5EF4-FFF2-40B4-BE49-F238E27FC236}">
              <a16:creationId xmlns:a16="http://schemas.microsoft.com/office/drawing/2014/main" id="{6FD75A9B-7AB5-45E8-B347-B98B727FB6F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a:extLst>
            <a:ext uri="{FF2B5EF4-FFF2-40B4-BE49-F238E27FC236}">
              <a16:creationId xmlns:a16="http://schemas.microsoft.com/office/drawing/2014/main" id="{74196B6F-7FC0-4A37-ABFF-A8AFDC03D82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a:extLst>
            <a:ext uri="{FF2B5EF4-FFF2-40B4-BE49-F238E27FC236}">
              <a16:creationId xmlns:a16="http://schemas.microsoft.com/office/drawing/2014/main" id="{F2D3CEE4-29DD-42E7-A8BA-72413ACABC1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a:extLst>
            <a:ext uri="{FF2B5EF4-FFF2-40B4-BE49-F238E27FC236}">
              <a16:creationId xmlns:a16="http://schemas.microsoft.com/office/drawing/2014/main" id="{CFEF6E5A-6090-4FAD-B66A-F6E4D88D4C7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a:extLst>
            <a:ext uri="{FF2B5EF4-FFF2-40B4-BE49-F238E27FC236}">
              <a16:creationId xmlns:a16="http://schemas.microsoft.com/office/drawing/2014/main" id="{34FA9506-7A5E-4544-BD1A-09DC448FD7BB}"/>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C8D07CD4-4873-4D63-98DA-9DD90E6BC35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a:extLst>
            <a:ext uri="{FF2B5EF4-FFF2-40B4-BE49-F238E27FC236}">
              <a16:creationId xmlns:a16="http://schemas.microsoft.com/office/drawing/2014/main" id="{C27C9974-2708-48AF-AFF0-8DBFBD077FA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F32601AC-9882-4349-8F0F-C1CDF3E6DDC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89" name="直線コネクタ 88">
          <a:extLst>
            <a:ext uri="{FF2B5EF4-FFF2-40B4-BE49-F238E27FC236}">
              <a16:creationId xmlns:a16="http://schemas.microsoft.com/office/drawing/2014/main" id="{D694D009-4C0B-4117-B787-D76F6A6C11DA}"/>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90" name="【福祉施設】&#10;有形固定資産減価償却率最小値テキスト">
          <a:extLst>
            <a:ext uri="{FF2B5EF4-FFF2-40B4-BE49-F238E27FC236}">
              <a16:creationId xmlns:a16="http://schemas.microsoft.com/office/drawing/2014/main" id="{F4E11951-3DD5-40D7-9E52-535585B0ABB8}"/>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91" name="直線コネクタ 90">
          <a:extLst>
            <a:ext uri="{FF2B5EF4-FFF2-40B4-BE49-F238E27FC236}">
              <a16:creationId xmlns:a16="http://schemas.microsoft.com/office/drawing/2014/main" id="{4D110DC4-D9D2-4A75-8CE9-B0EBFA15BDCE}"/>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a:extLst>
            <a:ext uri="{FF2B5EF4-FFF2-40B4-BE49-F238E27FC236}">
              <a16:creationId xmlns:a16="http://schemas.microsoft.com/office/drawing/2014/main" id="{C26ED428-DA04-4D9C-A2BB-009CACDE26DB}"/>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a:extLst>
            <a:ext uri="{FF2B5EF4-FFF2-40B4-BE49-F238E27FC236}">
              <a16:creationId xmlns:a16="http://schemas.microsoft.com/office/drawing/2014/main" id="{944F5680-2C00-4B51-B9CB-7B7BFFE90DDF}"/>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94" name="【福祉施設】&#10;有形固定資産減価償却率平均値テキスト">
          <a:extLst>
            <a:ext uri="{FF2B5EF4-FFF2-40B4-BE49-F238E27FC236}">
              <a16:creationId xmlns:a16="http://schemas.microsoft.com/office/drawing/2014/main" id="{C3A41A93-4811-40DA-B61A-F685D4F3AFC4}"/>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95" name="フローチャート: 判断 94">
          <a:extLst>
            <a:ext uri="{FF2B5EF4-FFF2-40B4-BE49-F238E27FC236}">
              <a16:creationId xmlns:a16="http://schemas.microsoft.com/office/drawing/2014/main" id="{AFB87F1D-417F-46E4-B36C-2A9161ABB2EF}"/>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96" name="フローチャート: 判断 95">
          <a:extLst>
            <a:ext uri="{FF2B5EF4-FFF2-40B4-BE49-F238E27FC236}">
              <a16:creationId xmlns:a16="http://schemas.microsoft.com/office/drawing/2014/main" id="{89B4860F-361E-41F8-AFE2-7DD805A53202}"/>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97" name="n_1aveValue【福祉施設】&#10;有形固定資産減価償却率">
          <a:extLst>
            <a:ext uri="{FF2B5EF4-FFF2-40B4-BE49-F238E27FC236}">
              <a16:creationId xmlns:a16="http://schemas.microsoft.com/office/drawing/2014/main" id="{BD539360-F7D4-4D7B-BC26-E3EE874AF886}"/>
            </a:ext>
          </a:extLst>
        </xdr:cNvPr>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98" name="フローチャート: 判断 97">
          <a:extLst>
            <a:ext uri="{FF2B5EF4-FFF2-40B4-BE49-F238E27FC236}">
              <a16:creationId xmlns:a16="http://schemas.microsoft.com/office/drawing/2014/main" id="{ADC204B9-F774-469E-93F8-A4C906FA81D0}"/>
            </a:ext>
          </a:extLst>
        </xdr:cNvPr>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23784</xdr:rowOff>
    </xdr:from>
    <xdr:ext cx="405111" cy="259045"/>
    <xdr:sp macro="" textlink="">
      <xdr:nvSpPr>
        <xdr:cNvPr id="99" name="n_2aveValue【福祉施設】&#10;有形固定資産減価償却率">
          <a:extLst>
            <a:ext uri="{FF2B5EF4-FFF2-40B4-BE49-F238E27FC236}">
              <a16:creationId xmlns:a16="http://schemas.microsoft.com/office/drawing/2014/main" id="{B57AAFA6-B3CC-4A54-9007-9C3EDB9801A2}"/>
            </a:ext>
          </a:extLst>
        </xdr:cNvPr>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D48B399B-D05B-45F2-8A24-FACEA76AB68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5DC0AA45-E562-442B-9F13-779EF5B21B2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8A7F1E56-A15C-4257-9A8F-411EC21BCB3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8F4595C2-6CC1-4FFB-BBA0-899010A5E51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62BB2790-910C-451D-9F2B-782BDA4A4E6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96701</xdr:rowOff>
    </xdr:from>
    <xdr:to>
      <xdr:col>15</xdr:col>
      <xdr:colOff>101600</xdr:colOff>
      <xdr:row>83</xdr:row>
      <xdr:rowOff>26851</xdr:rowOff>
    </xdr:to>
    <xdr:sp macro="" textlink="">
      <xdr:nvSpPr>
        <xdr:cNvPr id="105" name="楕円 104">
          <a:extLst>
            <a:ext uri="{FF2B5EF4-FFF2-40B4-BE49-F238E27FC236}">
              <a16:creationId xmlns:a16="http://schemas.microsoft.com/office/drawing/2014/main" id="{49D737F9-B766-42AC-B5AF-BEC19F8431F3}"/>
            </a:ext>
          </a:extLst>
        </xdr:cNvPr>
        <xdr:cNvSpPr/>
      </xdr:nvSpPr>
      <xdr:spPr>
        <a:xfrm>
          <a:off x="2857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17978</xdr:rowOff>
    </xdr:from>
    <xdr:ext cx="405111" cy="259045"/>
    <xdr:sp macro="" textlink="">
      <xdr:nvSpPr>
        <xdr:cNvPr id="106" name="n_2mainValue【福祉施設】&#10;有形固定資産減価償却率">
          <a:extLst>
            <a:ext uri="{FF2B5EF4-FFF2-40B4-BE49-F238E27FC236}">
              <a16:creationId xmlns:a16="http://schemas.microsoft.com/office/drawing/2014/main" id="{29D7776C-E363-4B4D-8CFB-D65D4670FAB9}"/>
            </a:ext>
          </a:extLst>
        </xdr:cNvPr>
        <xdr:cNvSpPr txBox="1"/>
      </xdr:nvSpPr>
      <xdr:spPr>
        <a:xfrm>
          <a:off x="2705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07" name="正方形/長方形 106">
          <a:extLst>
            <a:ext uri="{FF2B5EF4-FFF2-40B4-BE49-F238E27FC236}">
              <a16:creationId xmlns:a16="http://schemas.microsoft.com/office/drawing/2014/main" id="{71B3F9AA-26F2-4252-A3ED-8B853BBCACC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08" name="正方形/長方形 107">
          <a:extLst>
            <a:ext uri="{FF2B5EF4-FFF2-40B4-BE49-F238E27FC236}">
              <a16:creationId xmlns:a16="http://schemas.microsoft.com/office/drawing/2014/main" id="{56A24464-5143-4F89-9DFC-47CBE142E87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09" name="正方形/長方形 108">
          <a:extLst>
            <a:ext uri="{FF2B5EF4-FFF2-40B4-BE49-F238E27FC236}">
              <a16:creationId xmlns:a16="http://schemas.microsoft.com/office/drawing/2014/main" id="{E6160C86-E9FE-4B68-9D6E-D2957E88BBD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0" name="正方形/長方形 109">
          <a:extLst>
            <a:ext uri="{FF2B5EF4-FFF2-40B4-BE49-F238E27FC236}">
              <a16:creationId xmlns:a16="http://schemas.microsoft.com/office/drawing/2014/main" id="{D910C338-18BE-4CDB-B1E7-48EEF49CF29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1" name="正方形/長方形 110">
          <a:extLst>
            <a:ext uri="{FF2B5EF4-FFF2-40B4-BE49-F238E27FC236}">
              <a16:creationId xmlns:a16="http://schemas.microsoft.com/office/drawing/2014/main" id="{FCED5666-462F-4CD3-945A-6525A5C1458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2" name="正方形/長方形 111">
          <a:extLst>
            <a:ext uri="{FF2B5EF4-FFF2-40B4-BE49-F238E27FC236}">
              <a16:creationId xmlns:a16="http://schemas.microsoft.com/office/drawing/2014/main" id="{FD6522EB-9E20-4A95-AFBD-E3CFEC3FFDB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3" name="正方形/長方形 112">
          <a:extLst>
            <a:ext uri="{FF2B5EF4-FFF2-40B4-BE49-F238E27FC236}">
              <a16:creationId xmlns:a16="http://schemas.microsoft.com/office/drawing/2014/main" id="{C9D74480-D4B2-4D2A-B810-2262D16CA86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4" name="正方形/長方形 113">
          <a:extLst>
            <a:ext uri="{FF2B5EF4-FFF2-40B4-BE49-F238E27FC236}">
              <a16:creationId xmlns:a16="http://schemas.microsoft.com/office/drawing/2014/main" id="{4893973E-865F-4A39-AEC4-1E4439782BB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5" name="テキスト ボックス 114">
          <a:extLst>
            <a:ext uri="{FF2B5EF4-FFF2-40B4-BE49-F238E27FC236}">
              <a16:creationId xmlns:a16="http://schemas.microsoft.com/office/drawing/2014/main" id="{CB87D79E-214E-4028-8247-4531E9E4138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6" name="直線コネクタ 115">
          <a:extLst>
            <a:ext uri="{FF2B5EF4-FFF2-40B4-BE49-F238E27FC236}">
              <a16:creationId xmlns:a16="http://schemas.microsoft.com/office/drawing/2014/main" id="{E963F1D6-731E-4043-AF68-F23CF79BF7D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17" name="直線コネクタ 116">
          <a:extLst>
            <a:ext uri="{FF2B5EF4-FFF2-40B4-BE49-F238E27FC236}">
              <a16:creationId xmlns:a16="http://schemas.microsoft.com/office/drawing/2014/main" id="{9CEA046F-264D-4950-BAA6-F54411BECF9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18" name="テキスト ボックス 117">
          <a:extLst>
            <a:ext uri="{FF2B5EF4-FFF2-40B4-BE49-F238E27FC236}">
              <a16:creationId xmlns:a16="http://schemas.microsoft.com/office/drawing/2014/main" id="{48402CDF-A82C-45F0-AA38-F2FB24F463F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19" name="直線コネクタ 118">
          <a:extLst>
            <a:ext uri="{FF2B5EF4-FFF2-40B4-BE49-F238E27FC236}">
              <a16:creationId xmlns:a16="http://schemas.microsoft.com/office/drawing/2014/main" id="{9180151F-604B-4879-AF6F-AECA3014686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20" name="テキスト ボックス 119">
          <a:extLst>
            <a:ext uri="{FF2B5EF4-FFF2-40B4-BE49-F238E27FC236}">
              <a16:creationId xmlns:a16="http://schemas.microsoft.com/office/drawing/2014/main" id="{D569D8EF-AEAE-4C76-862F-9283037E0D0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1" name="直線コネクタ 120">
          <a:extLst>
            <a:ext uri="{FF2B5EF4-FFF2-40B4-BE49-F238E27FC236}">
              <a16:creationId xmlns:a16="http://schemas.microsoft.com/office/drawing/2014/main" id="{56856E6B-FB8C-45CB-B47F-A50410C5AF9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2" name="テキスト ボックス 121">
          <a:extLst>
            <a:ext uri="{FF2B5EF4-FFF2-40B4-BE49-F238E27FC236}">
              <a16:creationId xmlns:a16="http://schemas.microsoft.com/office/drawing/2014/main" id="{3A28898A-A7E3-4F5F-8B4B-8B2DCA6A2E2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3" name="直線コネクタ 122">
          <a:extLst>
            <a:ext uri="{FF2B5EF4-FFF2-40B4-BE49-F238E27FC236}">
              <a16:creationId xmlns:a16="http://schemas.microsoft.com/office/drawing/2014/main" id="{34D1F8D6-275E-44B3-A7DD-C99F5C8E454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4" name="テキスト ボックス 123">
          <a:extLst>
            <a:ext uri="{FF2B5EF4-FFF2-40B4-BE49-F238E27FC236}">
              <a16:creationId xmlns:a16="http://schemas.microsoft.com/office/drawing/2014/main" id="{D5E2DE72-D90A-48E6-A0A2-FD82BC4A12A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25" name="直線コネクタ 124">
          <a:extLst>
            <a:ext uri="{FF2B5EF4-FFF2-40B4-BE49-F238E27FC236}">
              <a16:creationId xmlns:a16="http://schemas.microsoft.com/office/drawing/2014/main" id="{973E7A4F-9452-44DC-B361-268154299A1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26" name="テキスト ボックス 125">
          <a:extLst>
            <a:ext uri="{FF2B5EF4-FFF2-40B4-BE49-F238E27FC236}">
              <a16:creationId xmlns:a16="http://schemas.microsoft.com/office/drawing/2014/main" id="{DAD4A182-1C40-436A-BE80-BA8B35E385F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27" name="直線コネクタ 126">
          <a:extLst>
            <a:ext uri="{FF2B5EF4-FFF2-40B4-BE49-F238E27FC236}">
              <a16:creationId xmlns:a16="http://schemas.microsoft.com/office/drawing/2014/main" id="{396FE26A-9B45-444E-A317-AD0FC5C6AC3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28" name="テキスト ボックス 127">
          <a:extLst>
            <a:ext uri="{FF2B5EF4-FFF2-40B4-BE49-F238E27FC236}">
              <a16:creationId xmlns:a16="http://schemas.microsoft.com/office/drawing/2014/main" id="{120387E6-CBE7-4179-977E-3F43CB4DD42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29" name="【福祉施設】&#10;一人当たり面積グラフ枠">
          <a:extLst>
            <a:ext uri="{FF2B5EF4-FFF2-40B4-BE49-F238E27FC236}">
              <a16:creationId xmlns:a16="http://schemas.microsoft.com/office/drawing/2014/main" id="{485ECA37-F1CA-4048-A557-75827443A84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130" name="直線コネクタ 129">
          <a:extLst>
            <a:ext uri="{FF2B5EF4-FFF2-40B4-BE49-F238E27FC236}">
              <a16:creationId xmlns:a16="http://schemas.microsoft.com/office/drawing/2014/main" id="{A70B5D54-DE93-4CA5-A408-E01FA4B9C6E9}"/>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131" name="【福祉施設】&#10;一人当たり面積最小値テキスト">
          <a:extLst>
            <a:ext uri="{FF2B5EF4-FFF2-40B4-BE49-F238E27FC236}">
              <a16:creationId xmlns:a16="http://schemas.microsoft.com/office/drawing/2014/main" id="{1702C1A0-7864-40EA-9295-7F2B4609CD0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132" name="直線コネクタ 131">
          <a:extLst>
            <a:ext uri="{FF2B5EF4-FFF2-40B4-BE49-F238E27FC236}">
              <a16:creationId xmlns:a16="http://schemas.microsoft.com/office/drawing/2014/main" id="{FD1FB2FC-48B1-4590-AE39-3882B8BB6CC1}"/>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133" name="【福祉施設】&#10;一人当たり面積最大値テキスト">
          <a:extLst>
            <a:ext uri="{FF2B5EF4-FFF2-40B4-BE49-F238E27FC236}">
              <a16:creationId xmlns:a16="http://schemas.microsoft.com/office/drawing/2014/main" id="{CEF5376D-D46E-4325-9144-C255A9A22FB9}"/>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134" name="直線コネクタ 133">
          <a:extLst>
            <a:ext uri="{FF2B5EF4-FFF2-40B4-BE49-F238E27FC236}">
              <a16:creationId xmlns:a16="http://schemas.microsoft.com/office/drawing/2014/main" id="{D16BB0E5-0840-40A6-8A8D-D2377B4A7AD9}"/>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135" name="【福祉施設】&#10;一人当たり面積平均値テキスト">
          <a:extLst>
            <a:ext uri="{FF2B5EF4-FFF2-40B4-BE49-F238E27FC236}">
              <a16:creationId xmlns:a16="http://schemas.microsoft.com/office/drawing/2014/main" id="{2525C2F5-6087-40D2-A0B9-8607B9E8C5AD}"/>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136" name="フローチャート: 判断 135">
          <a:extLst>
            <a:ext uri="{FF2B5EF4-FFF2-40B4-BE49-F238E27FC236}">
              <a16:creationId xmlns:a16="http://schemas.microsoft.com/office/drawing/2014/main" id="{B5D9D6D7-207F-41B8-9870-DE2301B87D5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137" name="フローチャート: 判断 136">
          <a:extLst>
            <a:ext uri="{FF2B5EF4-FFF2-40B4-BE49-F238E27FC236}">
              <a16:creationId xmlns:a16="http://schemas.microsoft.com/office/drawing/2014/main" id="{A219ABA0-2A7D-4879-8301-2485D0AF1F79}"/>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138" name="n_1aveValue【福祉施設】&#10;一人当たり面積">
          <a:extLst>
            <a:ext uri="{FF2B5EF4-FFF2-40B4-BE49-F238E27FC236}">
              <a16:creationId xmlns:a16="http://schemas.microsoft.com/office/drawing/2014/main" id="{7824F832-1E20-4A76-A421-C2231FBC7FF4}"/>
            </a:ext>
          </a:extLst>
        </xdr:cNvPr>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8637</xdr:rowOff>
    </xdr:from>
    <xdr:to>
      <xdr:col>46</xdr:col>
      <xdr:colOff>38100</xdr:colOff>
      <xdr:row>84</xdr:row>
      <xdr:rowOff>110237</xdr:rowOff>
    </xdr:to>
    <xdr:sp macro="" textlink="">
      <xdr:nvSpPr>
        <xdr:cNvPr id="139" name="フローチャート: 判断 138">
          <a:extLst>
            <a:ext uri="{FF2B5EF4-FFF2-40B4-BE49-F238E27FC236}">
              <a16:creationId xmlns:a16="http://schemas.microsoft.com/office/drawing/2014/main" id="{84ED770B-1B50-4F5B-97F4-6C3F0A002B19}"/>
            </a:ext>
          </a:extLst>
        </xdr:cNvPr>
        <xdr:cNvSpPr/>
      </xdr:nvSpPr>
      <xdr:spPr>
        <a:xfrm>
          <a:off x="8699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101364</xdr:rowOff>
    </xdr:from>
    <xdr:ext cx="469744" cy="259045"/>
    <xdr:sp macro="" textlink="">
      <xdr:nvSpPr>
        <xdr:cNvPr id="140" name="n_2aveValue【福祉施設】&#10;一人当たり面積">
          <a:extLst>
            <a:ext uri="{FF2B5EF4-FFF2-40B4-BE49-F238E27FC236}">
              <a16:creationId xmlns:a16="http://schemas.microsoft.com/office/drawing/2014/main" id="{A192EE04-A63E-403C-B760-2A3D8CA735AA}"/>
            </a:ext>
          </a:extLst>
        </xdr:cNvPr>
        <xdr:cNvSpPr txBox="1"/>
      </xdr:nvSpPr>
      <xdr:spPr>
        <a:xfrm>
          <a:off x="8515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1" name="テキスト ボックス 140">
          <a:extLst>
            <a:ext uri="{FF2B5EF4-FFF2-40B4-BE49-F238E27FC236}">
              <a16:creationId xmlns:a16="http://schemas.microsoft.com/office/drawing/2014/main" id="{C8BF7302-2706-4127-8A44-60F3F62BFF7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2" name="テキスト ボックス 141">
          <a:extLst>
            <a:ext uri="{FF2B5EF4-FFF2-40B4-BE49-F238E27FC236}">
              <a16:creationId xmlns:a16="http://schemas.microsoft.com/office/drawing/2014/main" id="{DD8A9F13-6DEE-488D-A8AE-FF59B0B4F37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3" name="テキスト ボックス 142">
          <a:extLst>
            <a:ext uri="{FF2B5EF4-FFF2-40B4-BE49-F238E27FC236}">
              <a16:creationId xmlns:a16="http://schemas.microsoft.com/office/drawing/2014/main" id="{E2D6044E-57CF-41AA-802F-1D5C4AAA04B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4" name="テキスト ボックス 143">
          <a:extLst>
            <a:ext uri="{FF2B5EF4-FFF2-40B4-BE49-F238E27FC236}">
              <a16:creationId xmlns:a16="http://schemas.microsoft.com/office/drawing/2014/main" id="{50939650-B0A1-4BDF-AEDC-A36658FAD4F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5" name="テキスト ボックス 144">
          <a:extLst>
            <a:ext uri="{FF2B5EF4-FFF2-40B4-BE49-F238E27FC236}">
              <a16:creationId xmlns:a16="http://schemas.microsoft.com/office/drawing/2014/main" id="{4B90D9F8-655D-41D8-971C-E2050464D19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33401</xdr:rowOff>
    </xdr:from>
    <xdr:to>
      <xdr:col>46</xdr:col>
      <xdr:colOff>38100</xdr:colOff>
      <xdr:row>81</xdr:row>
      <xdr:rowOff>135001</xdr:rowOff>
    </xdr:to>
    <xdr:sp macro="" textlink="">
      <xdr:nvSpPr>
        <xdr:cNvPr id="146" name="楕円 145">
          <a:extLst>
            <a:ext uri="{FF2B5EF4-FFF2-40B4-BE49-F238E27FC236}">
              <a16:creationId xmlns:a16="http://schemas.microsoft.com/office/drawing/2014/main" id="{D2072076-BFF4-4C02-B9ED-FBEA2C4A0100}"/>
            </a:ext>
          </a:extLst>
        </xdr:cNvPr>
        <xdr:cNvSpPr/>
      </xdr:nvSpPr>
      <xdr:spPr>
        <a:xfrm>
          <a:off x="8699500" y="139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79</xdr:row>
      <xdr:rowOff>151528</xdr:rowOff>
    </xdr:from>
    <xdr:ext cx="469744" cy="259045"/>
    <xdr:sp macro="" textlink="">
      <xdr:nvSpPr>
        <xdr:cNvPr id="147" name="n_2mainValue【福祉施設】&#10;一人当たり面積">
          <a:extLst>
            <a:ext uri="{FF2B5EF4-FFF2-40B4-BE49-F238E27FC236}">
              <a16:creationId xmlns:a16="http://schemas.microsoft.com/office/drawing/2014/main" id="{1EEE863D-CB33-4333-844A-8B18EA1EF955}"/>
            </a:ext>
          </a:extLst>
        </xdr:cNvPr>
        <xdr:cNvSpPr txBox="1"/>
      </xdr:nvSpPr>
      <xdr:spPr>
        <a:xfrm>
          <a:off x="8515427" y="1369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48" name="正方形/長方形 147">
          <a:extLst>
            <a:ext uri="{FF2B5EF4-FFF2-40B4-BE49-F238E27FC236}">
              <a16:creationId xmlns:a16="http://schemas.microsoft.com/office/drawing/2014/main" id="{5ED7DDAA-3A6B-401C-92F4-90E05355EB1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9" name="正方形/長方形 148">
          <a:extLst>
            <a:ext uri="{FF2B5EF4-FFF2-40B4-BE49-F238E27FC236}">
              <a16:creationId xmlns:a16="http://schemas.microsoft.com/office/drawing/2014/main" id="{03944960-FD86-489F-BFDC-E000B07138E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0" name="正方形/長方形 149">
          <a:extLst>
            <a:ext uri="{FF2B5EF4-FFF2-40B4-BE49-F238E27FC236}">
              <a16:creationId xmlns:a16="http://schemas.microsoft.com/office/drawing/2014/main" id="{BC334F21-F4BC-420D-A9ED-1DA2B0F962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1" name="正方形/長方形 150">
          <a:extLst>
            <a:ext uri="{FF2B5EF4-FFF2-40B4-BE49-F238E27FC236}">
              <a16:creationId xmlns:a16="http://schemas.microsoft.com/office/drawing/2014/main" id="{A68E79CE-6C12-4D02-9065-FD7355D06F3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2" name="正方形/長方形 151">
          <a:extLst>
            <a:ext uri="{FF2B5EF4-FFF2-40B4-BE49-F238E27FC236}">
              <a16:creationId xmlns:a16="http://schemas.microsoft.com/office/drawing/2014/main" id="{7546E6C6-A1B9-44A2-B877-FF011CED67B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3" name="正方形/長方形 152">
          <a:extLst>
            <a:ext uri="{FF2B5EF4-FFF2-40B4-BE49-F238E27FC236}">
              <a16:creationId xmlns:a16="http://schemas.microsoft.com/office/drawing/2014/main" id="{D796B27A-E81C-40B2-A57A-E39177FA845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4" name="正方形/長方形 153">
          <a:extLst>
            <a:ext uri="{FF2B5EF4-FFF2-40B4-BE49-F238E27FC236}">
              <a16:creationId xmlns:a16="http://schemas.microsoft.com/office/drawing/2014/main" id="{710E5F81-BB32-4AB8-8D78-41F16AA0567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5" name="正方形/長方形 154">
          <a:extLst>
            <a:ext uri="{FF2B5EF4-FFF2-40B4-BE49-F238E27FC236}">
              <a16:creationId xmlns:a16="http://schemas.microsoft.com/office/drawing/2014/main" id="{B6A76FBE-C7DB-4BF3-B8FF-0C08E76326E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6" name="正方形/長方形 155">
          <a:extLst>
            <a:ext uri="{FF2B5EF4-FFF2-40B4-BE49-F238E27FC236}">
              <a16:creationId xmlns:a16="http://schemas.microsoft.com/office/drawing/2014/main" id="{6804821A-A4BD-4DB9-A3FD-0981C0996DD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7" name="正方形/長方形 156">
          <a:extLst>
            <a:ext uri="{FF2B5EF4-FFF2-40B4-BE49-F238E27FC236}">
              <a16:creationId xmlns:a16="http://schemas.microsoft.com/office/drawing/2014/main" id="{6E62E3C8-2928-4F47-8946-DF2639F7BB0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8" name="正方形/長方形 157">
          <a:extLst>
            <a:ext uri="{FF2B5EF4-FFF2-40B4-BE49-F238E27FC236}">
              <a16:creationId xmlns:a16="http://schemas.microsoft.com/office/drawing/2014/main" id="{31BDCA6F-0D17-4191-AC49-A298A240E7C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59" name="正方形/長方形 158">
          <a:extLst>
            <a:ext uri="{FF2B5EF4-FFF2-40B4-BE49-F238E27FC236}">
              <a16:creationId xmlns:a16="http://schemas.microsoft.com/office/drawing/2014/main" id="{A2BD5FC2-7183-4D5E-903A-AB9CB0F9EAF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0" name="正方形/長方形 159">
          <a:extLst>
            <a:ext uri="{FF2B5EF4-FFF2-40B4-BE49-F238E27FC236}">
              <a16:creationId xmlns:a16="http://schemas.microsoft.com/office/drawing/2014/main" id="{CD2DEE23-2155-48BA-9C83-5DB24674F3E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1" name="正方形/長方形 160">
          <a:extLst>
            <a:ext uri="{FF2B5EF4-FFF2-40B4-BE49-F238E27FC236}">
              <a16:creationId xmlns:a16="http://schemas.microsoft.com/office/drawing/2014/main" id="{511D274D-E764-468E-9434-4876A09C5D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2" name="正方形/長方形 161">
          <a:extLst>
            <a:ext uri="{FF2B5EF4-FFF2-40B4-BE49-F238E27FC236}">
              <a16:creationId xmlns:a16="http://schemas.microsoft.com/office/drawing/2014/main" id="{F5FFFBC6-AA14-4DA1-8549-8B4646C63E9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3" name="正方形/長方形 162">
          <a:extLst>
            <a:ext uri="{FF2B5EF4-FFF2-40B4-BE49-F238E27FC236}">
              <a16:creationId xmlns:a16="http://schemas.microsoft.com/office/drawing/2014/main" id="{D0F0E962-985B-4E1D-BF9B-410F26FF1BC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4" name="正方形/長方形 163">
          <a:extLst>
            <a:ext uri="{FF2B5EF4-FFF2-40B4-BE49-F238E27FC236}">
              <a16:creationId xmlns:a16="http://schemas.microsoft.com/office/drawing/2014/main" id="{1DAB697E-B793-42E6-A768-73E043754EC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5" name="正方形/長方形 164">
          <a:extLst>
            <a:ext uri="{FF2B5EF4-FFF2-40B4-BE49-F238E27FC236}">
              <a16:creationId xmlns:a16="http://schemas.microsoft.com/office/drawing/2014/main" id="{D4883258-2581-4DC9-B1A8-A14F4C08BA2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6" name="正方形/長方形 165">
          <a:extLst>
            <a:ext uri="{FF2B5EF4-FFF2-40B4-BE49-F238E27FC236}">
              <a16:creationId xmlns:a16="http://schemas.microsoft.com/office/drawing/2014/main" id="{A77A9F38-1C01-4B4F-84A9-E022E3BB71B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7" name="正方形/長方形 166">
          <a:extLst>
            <a:ext uri="{FF2B5EF4-FFF2-40B4-BE49-F238E27FC236}">
              <a16:creationId xmlns:a16="http://schemas.microsoft.com/office/drawing/2014/main" id="{920C5DC7-015B-4260-8A6C-92750F8F4B3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8" name="正方形/長方形 167">
          <a:extLst>
            <a:ext uri="{FF2B5EF4-FFF2-40B4-BE49-F238E27FC236}">
              <a16:creationId xmlns:a16="http://schemas.microsoft.com/office/drawing/2014/main" id="{9573217D-74C9-4963-8955-568301680A1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69" name="正方形/長方形 168">
          <a:extLst>
            <a:ext uri="{FF2B5EF4-FFF2-40B4-BE49-F238E27FC236}">
              <a16:creationId xmlns:a16="http://schemas.microsoft.com/office/drawing/2014/main" id="{D8774894-6397-4BC7-AD04-058A9663D66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0" name="正方形/長方形 169">
          <a:extLst>
            <a:ext uri="{FF2B5EF4-FFF2-40B4-BE49-F238E27FC236}">
              <a16:creationId xmlns:a16="http://schemas.microsoft.com/office/drawing/2014/main" id="{478A0D06-84C0-4B32-9B11-6026E600209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1" name="正方形/長方形 170">
          <a:extLst>
            <a:ext uri="{FF2B5EF4-FFF2-40B4-BE49-F238E27FC236}">
              <a16:creationId xmlns:a16="http://schemas.microsoft.com/office/drawing/2014/main" id="{27CB30C1-C7E6-4056-9102-FDE074065B8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2" name="テキスト ボックス 171">
          <a:extLst>
            <a:ext uri="{FF2B5EF4-FFF2-40B4-BE49-F238E27FC236}">
              <a16:creationId xmlns:a16="http://schemas.microsoft.com/office/drawing/2014/main" id="{4E67B1CD-8D6D-449E-9078-4F0CD426B16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3" name="直線コネクタ 172">
          <a:extLst>
            <a:ext uri="{FF2B5EF4-FFF2-40B4-BE49-F238E27FC236}">
              <a16:creationId xmlns:a16="http://schemas.microsoft.com/office/drawing/2014/main" id="{98692835-2F32-4AC6-BCF6-D9CA58693A6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74" name="テキスト ボックス 173">
          <a:extLst>
            <a:ext uri="{FF2B5EF4-FFF2-40B4-BE49-F238E27FC236}">
              <a16:creationId xmlns:a16="http://schemas.microsoft.com/office/drawing/2014/main" id="{597E5301-3572-4F39-BCED-01B578037F43}"/>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75" name="直線コネクタ 174">
          <a:extLst>
            <a:ext uri="{FF2B5EF4-FFF2-40B4-BE49-F238E27FC236}">
              <a16:creationId xmlns:a16="http://schemas.microsoft.com/office/drawing/2014/main" id="{9257A83D-23FD-4AA9-9010-D5802E1D685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76" name="テキスト ボックス 175">
          <a:extLst>
            <a:ext uri="{FF2B5EF4-FFF2-40B4-BE49-F238E27FC236}">
              <a16:creationId xmlns:a16="http://schemas.microsoft.com/office/drawing/2014/main" id="{3DF50D23-D4DB-47BB-AD83-6B28739EE35D}"/>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77" name="直線コネクタ 176">
          <a:extLst>
            <a:ext uri="{FF2B5EF4-FFF2-40B4-BE49-F238E27FC236}">
              <a16:creationId xmlns:a16="http://schemas.microsoft.com/office/drawing/2014/main" id="{9721FF78-130E-4522-BF9F-43005A01997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78" name="テキスト ボックス 177">
          <a:extLst>
            <a:ext uri="{FF2B5EF4-FFF2-40B4-BE49-F238E27FC236}">
              <a16:creationId xmlns:a16="http://schemas.microsoft.com/office/drawing/2014/main" id="{1C4FEA0D-5373-4682-9081-6DE433E41DB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79" name="直線コネクタ 178">
          <a:extLst>
            <a:ext uri="{FF2B5EF4-FFF2-40B4-BE49-F238E27FC236}">
              <a16:creationId xmlns:a16="http://schemas.microsoft.com/office/drawing/2014/main" id="{7F5D28D1-46A1-431A-9A64-F633E323D04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0" name="テキスト ボックス 179">
          <a:extLst>
            <a:ext uri="{FF2B5EF4-FFF2-40B4-BE49-F238E27FC236}">
              <a16:creationId xmlns:a16="http://schemas.microsoft.com/office/drawing/2014/main" id="{AB32A5E2-964A-4904-8444-2508DDECE64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1" name="直線コネクタ 180">
          <a:extLst>
            <a:ext uri="{FF2B5EF4-FFF2-40B4-BE49-F238E27FC236}">
              <a16:creationId xmlns:a16="http://schemas.microsoft.com/office/drawing/2014/main" id="{25AB1475-C0E6-45D2-8C95-EA00F43D01D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2" name="テキスト ボックス 181">
          <a:extLst>
            <a:ext uri="{FF2B5EF4-FFF2-40B4-BE49-F238E27FC236}">
              <a16:creationId xmlns:a16="http://schemas.microsoft.com/office/drawing/2014/main" id="{A5B57100-ED0E-4110-8C7B-0D56EE358AF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3" name="直線コネクタ 182">
          <a:extLst>
            <a:ext uri="{FF2B5EF4-FFF2-40B4-BE49-F238E27FC236}">
              <a16:creationId xmlns:a16="http://schemas.microsoft.com/office/drawing/2014/main" id="{F14DF753-2478-47A9-9769-9C472D3815D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84" name="テキスト ボックス 183">
          <a:extLst>
            <a:ext uri="{FF2B5EF4-FFF2-40B4-BE49-F238E27FC236}">
              <a16:creationId xmlns:a16="http://schemas.microsoft.com/office/drawing/2014/main" id="{54789BAE-7B6D-4BE2-B940-DEE8EF0F292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85" name="直線コネクタ 184">
          <a:extLst>
            <a:ext uri="{FF2B5EF4-FFF2-40B4-BE49-F238E27FC236}">
              <a16:creationId xmlns:a16="http://schemas.microsoft.com/office/drawing/2014/main" id="{05A3B740-6171-4873-AE1F-C1B5B3CAECF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86" name="テキスト ボックス 185">
          <a:extLst>
            <a:ext uri="{FF2B5EF4-FFF2-40B4-BE49-F238E27FC236}">
              <a16:creationId xmlns:a16="http://schemas.microsoft.com/office/drawing/2014/main" id="{46AC70A9-F18E-4160-A61F-1C7A80D80EF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87" name="【一般廃棄物処理施設】&#10;有形固定資産減価償却率グラフ枠">
          <a:extLst>
            <a:ext uri="{FF2B5EF4-FFF2-40B4-BE49-F238E27FC236}">
              <a16:creationId xmlns:a16="http://schemas.microsoft.com/office/drawing/2014/main" id="{98B821B1-B4E8-4DFD-ABE0-3E4FF995687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188" name="直線コネクタ 187">
          <a:extLst>
            <a:ext uri="{FF2B5EF4-FFF2-40B4-BE49-F238E27FC236}">
              <a16:creationId xmlns:a16="http://schemas.microsoft.com/office/drawing/2014/main" id="{79ADA4BA-46F5-4720-9A7B-89CF8EC606CD}"/>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189" name="【一般廃棄物処理施設】&#10;有形固定資産減価償却率最小値テキスト">
          <a:extLst>
            <a:ext uri="{FF2B5EF4-FFF2-40B4-BE49-F238E27FC236}">
              <a16:creationId xmlns:a16="http://schemas.microsoft.com/office/drawing/2014/main" id="{3A5C9232-F9AC-4C71-8401-79B5CAF5D868}"/>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190" name="直線コネクタ 189">
          <a:extLst>
            <a:ext uri="{FF2B5EF4-FFF2-40B4-BE49-F238E27FC236}">
              <a16:creationId xmlns:a16="http://schemas.microsoft.com/office/drawing/2014/main" id="{D81B0104-7D59-4E40-A0A6-1C0B66AB54C5}"/>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91" name="【一般廃棄物処理施設】&#10;有形固定資産減価償却率最大値テキスト">
          <a:extLst>
            <a:ext uri="{FF2B5EF4-FFF2-40B4-BE49-F238E27FC236}">
              <a16:creationId xmlns:a16="http://schemas.microsoft.com/office/drawing/2014/main" id="{F31834A8-5512-41F0-8E99-0A3D9D7160D1}"/>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92" name="直線コネクタ 191">
          <a:extLst>
            <a:ext uri="{FF2B5EF4-FFF2-40B4-BE49-F238E27FC236}">
              <a16:creationId xmlns:a16="http://schemas.microsoft.com/office/drawing/2014/main" id="{6DED237D-FD07-45BE-BA80-4BE4C77DD166}"/>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193" name="【一般廃棄物処理施設】&#10;有形固定資産減価償却率平均値テキスト">
          <a:extLst>
            <a:ext uri="{FF2B5EF4-FFF2-40B4-BE49-F238E27FC236}">
              <a16:creationId xmlns:a16="http://schemas.microsoft.com/office/drawing/2014/main" id="{26F49FAA-E4C7-45EE-BD23-01BB48DA0FE1}"/>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194" name="フローチャート: 判断 193">
          <a:extLst>
            <a:ext uri="{FF2B5EF4-FFF2-40B4-BE49-F238E27FC236}">
              <a16:creationId xmlns:a16="http://schemas.microsoft.com/office/drawing/2014/main" id="{0BB3CAB4-9212-4CBA-A051-63C9DC9D1EFB}"/>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195" name="フローチャート: 判断 194">
          <a:extLst>
            <a:ext uri="{FF2B5EF4-FFF2-40B4-BE49-F238E27FC236}">
              <a16:creationId xmlns:a16="http://schemas.microsoft.com/office/drawing/2014/main" id="{4EB51177-8FFE-4C59-B673-2D1DB50FD184}"/>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196" name="n_1aveValue【一般廃棄物処理施設】&#10;有形固定資産減価償却率">
          <a:extLst>
            <a:ext uri="{FF2B5EF4-FFF2-40B4-BE49-F238E27FC236}">
              <a16:creationId xmlns:a16="http://schemas.microsoft.com/office/drawing/2014/main" id="{15569CC0-5D2E-4405-9764-AB4182A8FC67}"/>
            </a:ext>
          </a:extLst>
        </xdr:cNvPr>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48260</xdr:rowOff>
    </xdr:from>
    <xdr:to>
      <xdr:col>76</xdr:col>
      <xdr:colOff>165100</xdr:colOff>
      <xdr:row>37</xdr:row>
      <xdr:rowOff>149860</xdr:rowOff>
    </xdr:to>
    <xdr:sp macro="" textlink="">
      <xdr:nvSpPr>
        <xdr:cNvPr id="197" name="フローチャート: 判断 196">
          <a:extLst>
            <a:ext uri="{FF2B5EF4-FFF2-40B4-BE49-F238E27FC236}">
              <a16:creationId xmlns:a16="http://schemas.microsoft.com/office/drawing/2014/main" id="{E2B1C238-E857-4A9E-82A7-2380AB002FDB}"/>
            </a:ext>
          </a:extLst>
        </xdr:cNvPr>
        <xdr:cNvSpPr/>
      </xdr:nvSpPr>
      <xdr:spPr>
        <a:xfrm>
          <a:off x="14541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140987</xdr:rowOff>
    </xdr:from>
    <xdr:ext cx="405111" cy="259045"/>
    <xdr:sp macro="" textlink="">
      <xdr:nvSpPr>
        <xdr:cNvPr id="198" name="n_2aveValue【一般廃棄物処理施設】&#10;有形固定資産減価償却率">
          <a:extLst>
            <a:ext uri="{FF2B5EF4-FFF2-40B4-BE49-F238E27FC236}">
              <a16:creationId xmlns:a16="http://schemas.microsoft.com/office/drawing/2014/main" id="{39700CBA-F7FF-4CF3-8E16-FE6F1D7D48E7}"/>
            </a:ext>
          </a:extLst>
        </xdr:cNvPr>
        <xdr:cNvSpPr txBox="1"/>
      </xdr:nvSpPr>
      <xdr:spPr>
        <a:xfrm>
          <a:off x="14389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99" name="テキスト ボックス 198">
          <a:extLst>
            <a:ext uri="{FF2B5EF4-FFF2-40B4-BE49-F238E27FC236}">
              <a16:creationId xmlns:a16="http://schemas.microsoft.com/office/drawing/2014/main" id="{0F99EA63-2FF4-4A9C-821D-89A266441A8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0" name="テキスト ボックス 199">
          <a:extLst>
            <a:ext uri="{FF2B5EF4-FFF2-40B4-BE49-F238E27FC236}">
              <a16:creationId xmlns:a16="http://schemas.microsoft.com/office/drawing/2014/main" id="{5D34910F-CAEC-4483-9C1B-2A9437E09BC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1" name="テキスト ボックス 200">
          <a:extLst>
            <a:ext uri="{FF2B5EF4-FFF2-40B4-BE49-F238E27FC236}">
              <a16:creationId xmlns:a16="http://schemas.microsoft.com/office/drawing/2014/main" id="{3E5FC66C-E8DB-446A-9B59-410F9A76258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2" name="テキスト ボックス 201">
          <a:extLst>
            <a:ext uri="{FF2B5EF4-FFF2-40B4-BE49-F238E27FC236}">
              <a16:creationId xmlns:a16="http://schemas.microsoft.com/office/drawing/2014/main" id="{D1AC1C88-6751-4FF5-B646-A8E4C367B36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3" name="テキスト ボックス 202">
          <a:extLst>
            <a:ext uri="{FF2B5EF4-FFF2-40B4-BE49-F238E27FC236}">
              <a16:creationId xmlns:a16="http://schemas.microsoft.com/office/drawing/2014/main" id="{3231C21D-2C83-4D14-B479-5E97E0471A9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95885</xdr:rowOff>
    </xdr:from>
    <xdr:to>
      <xdr:col>85</xdr:col>
      <xdr:colOff>177800</xdr:colOff>
      <xdr:row>37</xdr:row>
      <xdr:rowOff>26035</xdr:rowOff>
    </xdr:to>
    <xdr:sp macro="" textlink="">
      <xdr:nvSpPr>
        <xdr:cNvPr id="204" name="楕円 203">
          <a:extLst>
            <a:ext uri="{FF2B5EF4-FFF2-40B4-BE49-F238E27FC236}">
              <a16:creationId xmlns:a16="http://schemas.microsoft.com/office/drawing/2014/main" id="{875BA53B-5F1C-4816-B168-5A13ECCF3ACB}"/>
            </a:ext>
          </a:extLst>
        </xdr:cNvPr>
        <xdr:cNvSpPr/>
      </xdr:nvSpPr>
      <xdr:spPr>
        <a:xfrm>
          <a:off x="162687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118762</xdr:rowOff>
    </xdr:from>
    <xdr:ext cx="405111" cy="259045"/>
    <xdr:sp macro="" textlink="">
      <xdr:nvSpPr>
        <xdr:cNvPr id="205" name="【一般廃棄物処理施設】&#10;有形固定資産減価償却率該当値テキスト">
          <a:extLst>
            <a:ext uri="{FF2B5EF4-FFF2-40B4-BE49-F238E27FC236}">
              <a16:creationId xmlns:a16="http://schemas.microsoft.com/office/drawing/2014/main" id="{D9F9DBA1-86C6-4C76-98C8-A0147EFF277D}"/>
            </a:ext>
          </a:extLst>
        </xdr:cNvPr>
        <xdr:cNvSpPr txBox="1"/>
      </xdr:nvSpPr>
      <xdr:spPr>
        <a:xfrm>
          <a:off x="16357600"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154940</xdr:rowOff>
    </xdr:from>
    <xdr:to>
      <xdr:col>81</xdr:col>
      <xdr:colOff>101600</xdr:colOff>
      <xdr:row>37</xdr:row>
      <xdr:rowOff>85090</xdr:rowOff>
    </xdr:to>
    <xdr:sp macro="" textlink="">
      <xdr:nvSpPr>
        <xdr:cNvPr id="206" name="楕円 205">
          <a:extLst>
            <a:ext uri="{FF2B5EF4-FFF2-40B4-BE49-F238E27FC236}">
              <a16:creationId xmlns:a16="http://schemas.microsoft.com/office/drawing/2014/main" id="{997CE57D-0773-4936-8BB1-AD59AC485823}"/>
            </a:ext>
          </a:extLst>
        </xdr:cNvPr>
        <xdr:cNvSpPr/>
      </xdr:nvSpPr>
      <xdr:spPr>
        <a:xfrm>
          <a:off x="1543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146685</xdr:rowOff>
    </xdr:from>
    <xdr:to>
      <xdr:col>85</xdr:col>
      <xdr:colOff>127000</xdr:colOff>
      <xdr:row>37</xdr:row>
      <xdr:rowOff>34290</xdr:rowOff>
    </xdr:to>
    <xdr:cxnSp macro="">
      <xdr:nvCxnSpPr>
        <xdr:cNvPr id="207" name="直線コネクタ 206">
          <a:extLst>
            <a:ext uri="{FF2B5EF4-FFF2-40B4-BE49-F238E27FC236}">
              <a16:creationId xmlns:a16="http://schemas.microsoft.com/office/drawing/2014/main" id="{471CF6EB-674A-46F4-8A70-EC640AF5F9E1}"/>
            </a:ext>
          </a:extLst>
        </xdr:cNvPr>
        <xdr:cNvCxnSpPr/>
      </xdr:nvCxnSpPr>
      <xdr:spPr>
        <a:xfrm flipV="1">
          <a:off x="15481300" y="631888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65405</xdr:rowOff>
    </xdr:from>
    <xdr:to>
      <xdr:col>76</xdr:col>
      <xdr:colOff>165100</xdr:colOff>
      <xdr:row>34</xdr:row>
      <xdr:rowOff>167005</xdr:rowOff>
    </xdr:to>
    <xdr:sp macro="" textlink="">
      <xdr:nvSpPr>
        <xdr:cNvPr id="208" name="楕円 207">
          <a:extLst>
            <a:ext uri="{FF2B5EF4-FFF2-40B4-BE49-F238E27FC236}">
              <a16:creationId xmlns:a16="http://schemas.microsoft.com/office/drawing/2014/main" id="{B6F4CF67-E88B-49F8-BAE8-BBD10E06CED6}"/>
            </a:ext>
          </a:extLst>
        </xdr:cNvPr>
        <xdr:cNvSpPr/>
      </xdr:nvSpPr>
      <xdr:spPr>
        <a:xfrm>
          <a:off x="14541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116205</xdr:rowOff>
    </xdr:from>
    <xdr:to>
      <xdr:col>81</xdr:col>
      <xdr:colOff>50800</xdr:colOff>
      <xdr:row>37</xdr:row>
      <xdr:rowOff>34290</xdr:rowOff>
    </xdr:to>
    <xdr:cxnSp macro="">
      <xdr:nvCxnSpPr>
        <xdr:cNvPr id="209" name="直線コネクタ 208">
          <a:extLst>
            <a:ext uri="{FF2B5EF4-FFF2-40B4-BE49-F238E27FC236}">
              <a16:creationId xmlns:a16="http://schemas.microsoft.com/office/drawing/2014/main" id="{D9D894F5-7114-44CA-8F3D-DFECB7C6A91A}"/>
            </a:ext>
          </a:extLst>
        </xdr:cNvPr>
        <xdr:cNvCxnSpPr/>
      </xdr:nvCxnSpPr>
      <xdr:spPr>
        <a:xfrm>
          <a:off x="14592300" y="5945505"/>
          <a:ext cx="889000" cy="4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210" name="n_1mainValue【一般廃棄物処理施設】&#10;有形固定資産減価償却率">
          <a:extLst>
            <a:ext uri="{FF2B5EF4-FFF2-40B4-BE49-F238E27FC236}">
              <a16:creationId xmlns:a16="http://schemas.microsoft.com/office/drawing/2014/main" id="{05A97E4F-FA69-4252-B760-8269E3DA6403}"/>
            </a:ext>
          </a:extLst>
        </xdr:cNvPr>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12082</xdr:rowOff>
    </xdr:from>
    <xdr:ext cx="405111" cy="259045"/>
    <xdr:sp macro="" textlink="">
      <xdr:nvSpPr>
        <xdr:cNvPr id="211" name="n_2mainValue【一般廃棄物処理施設】&#10;有形固定資産減価償却率">
          <a:extLst>
            <a:ext uri="{FF2B5EF4-FFF2-40B4-BE49-F238E27FC236}">
              <a16:creationId xmlns:a16="http://schemas.microsoft.com/office/drawing/2014/main" id="{AD07E01A-EA78-4D5C-B1C0-CE3BE0D60318}"/>
            </a:ext>
          </a:extLst>
        </xdr:cNvPr>
        <xdr:cNvSpPr txBox="1"/>
      </xdr:nvSpPr>
      <xdr:spPr>
        <a:xfrm>
          <a:off x="143897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2" name="正方形/長方形 211">
          <a:extLst>
            <a:ext uri="{FF2B5EF4-FFF2-40B4-BE49-F238E27FC236}">
              <a16:creationId xmlns:a16="http://schemas.microsoft.com/office/drawing/2014/main" id="{71CF0550-7D82-4EEA-87E5-081AE10B541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3" name="正方形/長方形 212">
          <a:extLst>
            <a:ext uri="{FF2B5EF4-FFF2-40B4-BE49-F238E27FC236}">
              <a16:creationId xmlns:a16="http://schemas.microsoft.com/office/drawing/2014/main" id="{5CF8EFA7-A2EE-45CD-83A4-0C67016A3DB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4" name="正方形/長方形 213">
          <a:extLst>
            <a:ext uri="{FF2B5EF4-FFF2-40B4-BE49-F238E27FC236}">
              <a16:creationId xmlns:a16="http://schemas.microsoft.com/office/drawing/2014/main" id="{C2F470D1-4F21-4848-A613-043A3307D07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5" name="正方形/長方形 214">
          <a:extLst>
            <a:ext uri="{FF2B5EF4-FFF2-40B4-BE49-F238E27FC236}">
              <a16:creationId xmlns:a16="http://schemas.microsoft.com/office/drawing/2014/main" id="{4637E4D3-1AE5-4E03-A1B5-2568C855E23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6" name="正方形/長方形 215">
          <a:extLst>
            <a:ext uri="{FF2B5EF4-FFF2-40B4-BE49-F238E27FC236}">
              <a16:creationId xmlns:a16="http://schemas.microsoft.com/office/drawing/2014/main" id="{A59D1C65-EC43-4C2B-B0DB-AA248397AF9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7" name="正方形/長方形 216">
          <a:extLst>
            <a:ext uri="{FF2B5EF4-FFF2-40B4-BE49-F238E27FC236}">
              <a16:creationId xmlns:a16="http://schemas.microsoft.com/office/drawing/2014/main" id="{F4F2F33D-A4F3-44FE-ABEB-C9CFE5FE500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8" name="正方形/長方形 217">
          <a:extLst>
            <a:ext uri="{FF2B5EF4-FFF2-40B4-BE49-F238E27FC236}">
              <a16:creationId xmlns:a16="http://schemas.microsoft.com/office/drawing/2014/main" id="{4DABEF57-B941-4504-A466-A0692AA4DD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9" name="正方形/長方形 218">
          <a:extLst>
            <a:ext uri="{FF2B5EF4-FFF2-40B4-BE49-F238E27FC236}">
              <a16:creationId xmlns:a16="http://schemas.microsoft.com/office/drawing/2014/main" id="{7D560B64-FD68-4E7F-A8EB-C57C5DB903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0" name="テキスト ボックス 219">
          <a:extLst>
            <a:ext uri="{FF2B5EF4-FFF2-40B4-BE49-F238E27FC236}">
              <a16:creationId xmlns:a16="http://schemas.microsoft.com/office/drawing/2014/main" id="{0AE84965-F758-4583-8841-A2F46CD92C7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1" name="直線コネクタ 220">
          <a:extLst>
            <a:ext uri="{FF2B5EF4-FFF2-40B4-BE49-F238E27FC236}">
              <a16:creationId xmlns:a16="http://schemas.microsoft.com/office/drawing/2014/main" id="{84533494-98FE-4D13-BDDA-1F7DCA973BE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22" name="直線コネクタ 221">
          <a:extLst>
            <a:ext uri="{FF2B5EF4-FFF2-40B4-BE49-F238E27FC236}">
              <a16:creationId xmlns:a16="http://schemas.microsoft.com/office/drawing/2014/main" id="{CE596AFB-34E9-4278-9119-26C41CC5077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23" name="テキスト ボックス 222">
          <a:extLst>
            <a:ext uri="{FF2B5EF4-FFF2-40B4-BE49-F238E27FC236}">
              <a16:creationId xmlns:a16="http://schemas.microsoft.com/office/drawing/2014/main" id="{2E4F0243-84B5-4184-A270-490FF917984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24" name="直線コネクタ 223">
          <a:extLst>
            <a:ext uri="{FF2B5EF4-FFF2-40B4-BE49-F238E27FC236}">
              <a16:creationId xmlns:a16="http://schemas.microsoft.com/office/drawing/2014/main" id="{EC35EAB5-879A-40DD-B2E8-AAA67F4AA47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25" name="テキスト ボックス 224">
          <a:extLst>
            <a:ext uri="{FF2B5EF4-FFF2-40B4-BE49-F238E27FC236}">
              <a16:creationId xmlns:a16="http://schemas.microsoft.com/office/drawing/2014/main" id="{574A5BE4-D01A-42EC-87F8-DA067719C5BA}"/>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26" name="直線コネクタ 225">
          <a:extLst>
            <a:ext uri="{FF2B5EF4-FFF2-40B4-BE49-F238E27FC236}">
              <a16:creationId xmlns:a16="http://schemas.microsoft.com/office/drawing/2014/main" id="{ECD68333-A960-43F0-BCE6-EDF88458EE5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27" name="テキスト ボックス 226">
          <a:extLst>
            <a:ext uri="{FF2B5EF4-FFF2-40B4-BE49-F238E27FC236}">
              <a16:creationId xmlns:a16="http://schemas.microsoft.com/office/drawing/2014/main" id="{D9672C1A-B6A0-4CA5-9003-CE213B6AF46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28" name="直線コネクタ 227">
          <a:extLst>
            <a:ext uri="{FF2B5EF4-FFF2-40B4-BE49-F238E27FC236}">
              <a16:creationId xmlns:a16="http://schemas.microsoft.com/office/drawing/2014/main" id="{8AF3AAC9-667C-485A-B459-91A7E236C95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29" name="テキスト ボックス 228">
          <a:extLst>
            <a:ext uri="{FF2B5EF4-FFF2-40B4-BE49-F238E27FC236}">
              <a16:creationId xmlns:a16="http://schemas.microsoft.com/office/drawing/2014/main" id="{4938A8C1-227E-45A2-9677-AF092939A89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0" name="直線コネクタ 229">
          <a:extLst>
            <a:ext uri="{FF2B5EF4-FFF2-40B4-BE49-F238E27FC236}">
              <a16:creationId xmlns:a16="http://schemas.microsoft.com/office/drawing/2014/main" id="{AEA9D388-FE1F-42E1-8C39-02DB059D24A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31" name="テキスト ボックス 230">
          <a:extLst>
            <a:ext uri="{FF2B5EF4-FFF2-40B4-BE49-F238E27FC236}">
              <a16:creationId xmlns:a16="http://schemas.microsoft.com/office/drawing/2014/main" id="{44E35613-9D3A-41C7-8470-B5B94D84D23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2" name="直線コネクタ 231">
          <a:extLst>
            <a:ext uri="{FF2B5EF4-FFF2-40B4-BE49-F238E27FC236}">
              <a16:creationId xmlns:a16="http://schemas.microsoft.com/office/drawing/2014/main" id="{89141B44-D11B-4ECB-A80F-679F6E77B12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3" name="テキスト ボックス 232">
          <a:extLst>
            <a:ext uri="{FF2B5EF4-FFF2-40B4-BE49-F238E27FC236}">
              <a16:creationId xmlns:a16="http://schemas.microsoft.com/office/drawing/2014/main" id="{62522382-2BFB-4D6D-A989-22129D596AE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4" name="【一般廃棄物処理施設】&#10;一人当たり有形固定資産（償却資産）額グラフ枠">
          <a:extLst>
            <a:ext uri="{FF2B5EF4-FFF2-40B4-BE49-F238E27FC236}">
              <a16:creationId xmlns:a16="http://schemas.microsoft.com/office/drawing/2014/main" id="{E29B2DDA-84D1-460A-8663-CFDB8142A3C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35" name="直線コネクタ 234">
          <a:extLst>
            <a:ext uri="{FF2B5EF4-FFF2-40B4-BE49-F238E27FC236}">
              <a16:creationId xmlns:a16="http://schemas.microsoft.com/office/drawing/2014/main" id="{2661526D-5AD8-48E0-86AA-9653EA4E3E60}"/>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36" name="【一般廃棄物処理施設】&#10;一人当たり有形固定資産（償却資産）額最小値テキスト">
          <a:extLst>
            <a:ext uri="{FF2B5EF4-FFF2-40B4-BE49-F238E27FC236}">
              <a16:creationId xmlns:a16="http://schemas.microsoft.com/office/drawing/2014/main" id="{174CB5DE-A6CA-4BCE-9C1F-1FA50F85E492}"/>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37" name="直線コネクタ 236">
          <a:extLst>
            <a:ext uri="{FF2B5EF4-FFF2-40B4-BE49-F238E27FC236}">
              <a16:creationId xmlns:a16="http://schemas.microsoft.com/office/drawing/2014/main" id="{CB7745E4-C8E7-4C03-A69F-B1B693A58AFF}"/>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38" name="【一般廃棄物処理施設】&#10;一人当たり有形固定資産（償却資産）額最大値テキスト">
          <a:extLst>
            <a:ext uri="{FF2B5EF4-FFF2-40B4-BE49-F238E27FC236}">
              <a16:creationId xmlns:a16="http://schemas.microsoft.com/office/drawing/2014/main" id="{866680EE-34E8-4FD3-9C19-6D907F27EE4C}"/>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39" name="直線コネクタ 238">
          <a:extLst>
            <a:ext uri="{FF2B5EF4-FFF2-40B4-BE49-F238E27FC236}">
              <a16:creationId xmlns:a16="http://schemas.microsoft.com/office/drawing/2014/main" id="{6570CA10-633F-4176-93FD-B1C43AF1B8B4}"/>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240" name="【一般廃棄物処理施設】&#10;一人当たり有形固定資産（償却資産）額平均値テキスト">
          <a:extLst>
            <a:ext uri="{FF2B5EF4-FFF2-40B4-BE49-F238E27FC236}">
              <a16:creationId xmlns:a16="http://schemas.microsoft.com/office/drawing/2014/main" id="{C73D62B4-D22F-4731-9616-B58628B58BCF}"/>
            </a:ext>
          </a:extLst>
        </xdr:cNvPr>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41" name="フローチャート: 判断 240">
          <a:extLst>
            <a:ext uri="{FF2B5EF4-FFF2-40B4-BE49-F238E27FC236}">
              <a16:creationId xmlns:a16="http://schemas.microsoft.com/office/drawing/2014/main" id="{B11A6D4F-0756-4B3C-8F8F-A873F56C0748}"/>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42" name="フローチャート: 判断 241">
          <a:extLst>
            <a:ext uri="{FF2B5EF4-FFF2-40B4-BE49-F238E27FC236}">
              <a16:creationId xmlns:a16="http://schemas.microsoft.com/office/drawing/2014/main" id="{C1F78165-1BDE-4970-B818-B03A911427BB}"/>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243" name="n_1aveValue【一般廃棄物処理施設】&#10;一人当たり有形固定資産（償却資産）額">
          <a:extLst>
            <a:ext uri="{FF2B5EF4-FFF2-40B4-BE49-F238E27FC236}">
              <a16:creationId xmlns:a16="http://schemas.microsoft.com/office/drawing/2014/main" id="{0D604B13-D55E-4455-8738-2D717D67F5BB}"/>
            </a:ext>
          </a:extLst>
        </xdr:cNvPr>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125155</xdr:rowOff>
    </xdr:from>
    <xdr:to>
      <xdr:col>107</xdr:col>
      <xdr:colOff>101600</xdr:colOff>
      <xdr:row>40</xdr:row>
      <xdr:rowOff>55305</xdr:rowOff>
    </xdr:to>
    <xdr:sp macro="" textlink="">
      <xdr:nvSpPr>
        <xdr:cNvPr id="244" name="フローチャート: 判断 243">
          <a:extLst>
            <a:ext uri="{FF2B5EF4-FFF2-40B4-BE49-F238E27FC236}">
              <a16:creationId xmlns:a16="http://schemas.microsoft.com/office/drawing/2014/main" id="{F07357EA-019E-452F-9D96-6826ECA63BA6}"/>
            </a:ext>
          </a:extLst>
        </xdr:cNvPr>
        <xdr:cNvSpPr/>
      </xdr:nvSpPr>
      <xdr:spPr>
        <a:xfrm>
          <a:off x="20383500" y="681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46432</xdr:rowOff>
    </xdr:from>
    <xdr:ext cx="599010" cy="259045"/>
    <xdr:sp macro="" textlink="">
      <xdr:nvSpPr>
        <xdr:cNvPr id="245" name="n_2aveValue【一般廃棄物処理施設】&#10;一人当たり有形固定資産（償却資産）額">
          <a:extLst>
            <a:ext uri="{FF2B5EF4-FFF2-40B4-BE49-F238E27FC236}">
              <a16:creationId xmlns:a16="http://schemas.microsoft.com/office/drawing/2014/main" id="{E2CC537F-1062-4360-B884-5A129BA25B9D}"/>
            </a:ext>
          </a:extLst>
        </xdr:cNvPr>
        <xdr:cNvSpPr txBox="1"/>
      </xdr:nvSpPr>
      <xdr:spPr>
        <a:xfrm>
          <a:off x="20134795" y="690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6" name="テキスト ボックス 245">
          <a:extLst>
            <a:ext uri="{FF2B5EF4-FFF2-40B4-BE49-F238E27FC236}">
              <a16:creationId xmlns:a16="http://schemas.microsoft.com/office/drawing/2014/main" id="{5521FFE8-E3BC-4661-AD29-ED7F138EAB3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47" name="テキスト ボックス 246">
          <a:extLst>
            <a:ext uri="{FF2B5EF4-FFF2-40B4-BE49-F238E27FC236}">
              <a16:creationId xmlns:a16="http://schemas.microsoft.com/office/drawing/2014/main" id="{78CFAB62-EEC3-4ABF-9189-FF3CC1E0CE7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48" name="テキスト ボックス 247">
          <a:extLst>
            <a:ext uri="{FF2B5EF4-FFF2-40B4-BE49-F238E27FC236}">
              <a16:creationId xmlns:a16="http://schemas.microsoft.com/office/drawing/2014/main" id="{ABA03C23-F34F-414B-81C3-8FD6AE7BD1F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49" name="テキスト ボックス 248">
          <a:extLst>
            <a:ext uri="{FF2B5EF4-FFF2-40B4-BE49-F238E27FC236}">
              <a16:creationId xmlns:a16="http://schemas.microsoft.com/office/drawing/2014/main" id="{F579F897-92A6-47E9-B1FC-03579B71320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0" name="テキスト ボックス 249">
          <a:extLst>
            <a:ext uri="{FF2B5EF4-FFF2-40B4-BE49-F238E27FC236}">
              <a16:creationId xmlns:a16="http://schemas.microsoft.com/office/drawing/2014/main" id="{2377BDCC-46AE-4AAE-A289-93A231642DF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134404</xdr:rowOff>
    </xdr:from>
    <xdr:to>
      <xdr:col>116</xdr:col>
      <xdr:colOff>114300</xdr:colOff>
      <xdr:row>37</xdr:row>
      <xdr:rowOff>64554</xdr:rowOff>
    </xdr:to>
    <xdr:sp macro="" textlink="">
      <xdr:nvSpPr>
        <xdr:cNvPr id="251" name="楕円 250">
          <a:extLst>
            <a:ext uri="{FF2B5EF4-FFF2-40B4-BE49-F238E27FC236}">
              <a16:creationId xmlns:a16="http://schemas.microsoft.com/office/drawing/2014/main" id="{CF1E2D6B-4778-4D10-B868-D40A1D17DF29}"/>
            </a:ext>
          </a:extLst>
        </xdr:cNvPr>
        <xdr:cNvSpPr/>
      </xdr:nvSpPr>
      <xdr:spPr>
        <a:xfrm>
          <a:off x="22110700" y="63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157281</xdr:rowOff>
    </xdr:from>
    <xdr:ext cx="599010" cy="259045"/>
    <xdr:sp macro="" textlink="">
      <xdr:nvSpPr>
        <xdr:cNvPr id="252" name="【一般廃棄物処理施設】&#10;一人当たり有形固定資産（償却資産）額該当値テキスト">
          <a:extLst>
            <a:ext uri="{FF2B5EF4-FFF2-40B4-BE49-F238E27FC236}">
              <a16:creationId xmlns:a16="http://schemas.microsoft.com/office/drawing/2014/main" id="{A8883B8A-4D18-4803-928F-21F4A72DD44B}"/>
            </a:ext>
          </a:extLst>
        </xdr:cNvPr>
        <xdr:cNvSpPr txBox="1"/>
      </xdr:nvSpPr>
      <xdr:spPr>
        <a:xfrm>
          <a:off x="22199600" y="615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163232</xdr:rowOff>
    </xdr:from>
    <xdr:to>
      <xdr:col>112</xdr:col>
      <xdr:colOff>38100</xdr:colOff>
      <xdr:row>37</xdr:row>
      <xdr:rowOff>93382</xdr:rowOff>
    </xdr:to>
    <xdr:sp macro="" textlink="">
      <xdr:nvSpPr>
        <xdr:cNvPr id="253" name="楕円 252">
          <a:extLst>
            <a:ext uri="{FF2B5EF4-FFF2-40B4-BE49-F238E27FC236}">
              <a16:creationId xmlns:a16="http://schemas.microsoft.com/office/drawing/2014/main" id="{DF126CEF-253D-4732-82D4-8C9CD479D903}"/>
            </a:ext>
          </a:extLst>
        </xdr:cNvPr>
        <xdr:cNvSpPr/>
      </xdr:nvSpPr>
      <xdr:spPr>
        <a:xfrm>
          <a:off x="21272500" y="633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13754</xdr:rowOff>
    </xdr:from>
    <xdr:to>
      <xdr:col>116</xdr:col>
      <xdr:colOff>63500</xdr:colOff>
      <xdr:row>37</xdr:row>
      <xdr:rowOff>42582</xdr:rowOff>
    </xdr:to>
    <xdr:cxnSp macro="">
      <xdr:nvCxnSpPr>
        <xdr:cNvPr id="254" name="直線コネクタ 253">
          <a:extLst>
            <a:ext uri="{FF2B5EF4-FFF2-40B4-BE49-F238E27FC236}">
              <a16:creationId xmlns:a16="http://schemas.microsoft.com/office/drawing/2014/main" id="{B6874F7B-5036-43E6-8BBD-BE9508DE3C05}"/>
            </a:ext>
          </a:extLst>
        </xdr:cNvPr>
        <xdr:cNvCxnSpPr/>
      </xdr:nvCxnSpPr>
      <xdr:spPr>
        <a:xfrm flipV="1">
          <a:off x="21323300" y="6357404"/>
          <a:ext cx="838200" cy="2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67903</xdr:rowOff>
    </xdr:from>
    <xdr:to>
      <xdr:col>107</xdr:col>
      <xdr:colOff>101600</xdr:colOff>
      <xdr:row>38</xdr:row>
      <xdr:rowOff>169503</xdr:rowOff>
    </xdr:to>
    <xdr:sp macro="" textlink="">
      <xdr:nvSpPr>
        <xdr:cNvPr id="255" name="楕円 254">
          <a:extLst>
            <a:ext uri="{FF2B5EF4-FFF2-40B4-BE49-F238E27FC236}">
              <a16:creationId xmlns:a16="http://schemas.microsoft.com/office/drawing/2014/main" id="{A55C6D1B-5BA9-45E8-8099-F9007B9DE094}"/>
            </a:ext>
          </a:extLst>
        </xdr:cNvPr>
        <xdr:cNvSpPr/>
      </xdr:nvSpPr>
      <xdr:spPr>
        <a:xfrm>
          <a:off x="20383500" y="65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42582</xdr:rowOff>
    </xdr:from>
    <xdr:to>
      <xdr:col>111</xdr:col>
      <xdr:colOff>177800</xdr:colOff>
      <xdr:row>38</xdr:row>
      <xdr:rowOff>118703</xdr:rowOff>
    </xdr:to>
    <xdr:cxnSp macro="">
      <xdr:nvCxnSpPr>
        <xdr:cNvPr id="256" name="直線コネクタ 255">
          <a:extLst>
            <a:ext uri="{FF2B5EF4-FFF2-40B4-BE49-F238E27FC236}">
              <a16:creationId xmlns:a16="http://schemas.microsoft.com/office/drawing/2014/main" id="{0A84D434-C274-4DA6-97E9-B04B29197A83}"/>
            </a:ext>
          </a:extLst>
        </xdr:cNvPr>
        <xdr:cNvCxnSpPr/>
      </xdr:nvCxnSpPr>
      <xdr:spPr>
        <a:xfrm flipV="1">
          <a:off x="20434300" y="6386232"/>
          <a:ext cx="889000" cy="2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109909</xdr:rowOff>
    </xdr:from>
    <xdr:ext cx="599010" cy="259045"/>
    <xdr:sp macro="" textlink="">
      <xdr:nvSpPr>
        <xdr:cNvPr id="257" name="n_1mainValue【一般廃棄物処理施設】&#10;一人当たり有形固定資産（償却資産）額">
          <a:extLst>
            <a:ext uri="{FF2B5EF4-FFF2-40B4-BE49-F238E27FC236}">
              <a16:creationId xmlns:a16="http://schemas.microsoft.com/office/drawing/2014/main" id="{9F908FB8-ABA3-4EF4-9C53-C1E9D38C493A}"/>
            </a:ext>
          </a:extLst>
        </xdr:cNvPr>
        <xdr:cNvSpPr txBox="1"/>
      </xdr:nvSpPr>
      <xdr:spPr>
        <a:xfrm>
          <a:off x="21011095" y="611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14579</xdr:rowOff>
    </xdr:from>
    <xdr:ext cx="599010" cy="259045"/>
    <xdr:sp macro="" textlink="">
      <xdr:nvSpPr>
        <xdr:cNvPr id="258" name="n_2mainValue【一般廃棄物処理施設】&#10;一人当たり有形固定資産（償却資産）額">
          <a:extLst>
            <a:ext uri="{FF2B5EF4-FFF2-40B4-BE49-F238E27FC236}">
              <a16:creationId xmlns:a16="http://schemas.microsoft.com/office/drawing/2014/main" id="{2B45EF04-2F19-4D72-806D-2F04334D6292}"/>
            </a:ext>
          </a:extLst>
        </xdr:cNvPr>
        <xdr:cNvSpPr txBox="1"/>
      </xdr:nvSpPr>
      <xdr:spPr>
        <a:xfrm>
          <a:off x="20134795" y="635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59" name="正方形/長方形 258">
          <a:extLst>
            <a:ext uri="{FF2B5EF4-FFF2-40B4-BE49-F238E27FC236}">
              <a16:creationId xmlns:a16="http://schemas.microsoft.com/office/drawing/2014/main" id="{2086B2B0-713A-492E-8E23-B0EB9698819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0" name="正方形/長方形 259">
          <a:extLst>
            <a:ext uri="{FF2B5EF4-FFF2-40B4-BE49-F238E27FC236}">
              <a16:creationId xmlns:a16="http://schemas.microsoft.com/office/drawing/2014/main" id="{DC02ADBC-1F4A-472B-A4BF-8B07BE0B2A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1" name="正方形/長方形 260">
          <a:extLst>
            <a:ext uri="{FF2B5EF4-FFF2-40B4-BE49-F238E27FC236}">
              <a16:creationId xmlns:a16="http://schemas.microsoft.com/office/drawing/2014/main" id="{7B828E8C-041B-493E-AF53-45BD80D3900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2" name="正方形/長方形 261">
          <a:extLst>
            <a:ext uri="{FF2B5EF4-FFF2-40B4-BE49-F238E27FC236}">
              <a16:creationId xmlns:a16="http://schemas.microsoft.com/office/drawing/2014/main" id="{B0795CF6-4A11-42C4-9623-1429286A8F0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3" name="正方形/長方形 262">
          <a:extLst>
            <a:ext uri="{FF2B5EF4-FFF2-40B4-BE49-F238E27FC236}">
              <a16:creationId xmlns:a16="http://schemas.microsoft.com/office/drawing/2014/main" id="{FE4DDAC8-535D-40DF-A484-AF2971A2846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4" name="正方形/長方形 263">
          <a:extLst>
            <a:ext uri="{FF2B5EF4-FFF2-40B4-BE49-F238E27FC236}">
              <a16:creationId xmlns:a16="http://schemas.microsoft.com/office/drawing/2014/main" id="{A56052BD-FA31-4D9F-98EA-55F22DD9044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5" name="正方形/長方形 264">
          <a:extLst>
            <a:ext uri="{FF2B5EF4-FFF2-40B4-BE49-F238E27FC236}">
              <a16:creationId xmlns:a16="http://schemas.microsoft.com/office/drawing/2014/main" id="{44F92FF1-A9E0-40AB-92CF-7DB8C0195CD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6" name="正方形/長方形 265">
          <a:extLst>
            <a:ext uri="{FF2B5EF4-FFF2-40B4-BE49-F238E27FC236}">
              <a16:creationId xmlns:a16="http://schemas.microsoft.com/office/drawing/2014/main" id="{5315F195-A3E5-439E-AD47-B6F019F8738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7" name="テキスト ボックス 266">
          <a:extLst>
            <a:ext uri="{FF2B5EF4-FFF2-40B4-BE49-F238E27FC236}">
              <a16:creationId xmlns:a16="http://schemas.microsoft.com/office/drawing/2014/main" id="{016FB5C7-8408-4A26-A3A8-CE06314868C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8" name="直線コネクタ 267">
          <a:extLst>
            <a:ext uri="{FF2B5EF4-FFF2-40B4-BE49-F238E27FC236}">
              <a16:creationId xmlns:a16="http://schemas.microsoft.com/office/drawing/2014/main" id="{99E98BBB-29DB-4009-8FE3-A1E7EB695E6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69" name="直線コネクタ 268">
          <a:extLst>
            <a:ext uri="{FF2B5EF4-FFF2-40B4-BE49-F238E27FC236}">
              <a16:creationId xmlns:a16="http://schemas.microsoft.com/office/drawing/2014/main" id="{2AC32CF1-2D77-4332-930D-DD6717D080B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70" name="テキスト ボックス 269">
          <a:extLst>
            <a:ext uri="{FF2B5EF4-FFF2-40B4-BE49-F238E27FC236}">
              <a16:creationId xmlns:a16="http://schemas.microsoft.com/office/drawing/2014/main" id="{9D3D0A53-E8E0-4AF3-A22B-CCBA08B52C08}"/>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1" name="直線コネクタ 270">
          <a:extLst>
            <a:ext uri="{FF2B5EF4-FFF2-40B4-BE49-F238E27FC236}">
              <a16:creationId xmlns:a16="http://schemas.microsoft.com/office/drawing/2014/main" id="{D291CB5F-AA43-402E-BD86-99499A7B98D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2" name="テキスト ボックス 271">
          <a:extLst>
            <a:ext uri="{FF2B5EF4-FFF2-40B4-BE49-F238E27FC236}">
              <a16:creationId xmlns:a16="http://schemas.microsoft.com/office/drawing/2014/main" id="{2CFCFDEB-576D-44C8-AC37-3D7612D7873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3" name="直線コネクタ 272">
          <a:extLst>
            <a:ext uri="{FF2B5EF4-FFF2-40B4-BE49-F238E27FC236}">
              <a16:creationId xmlns:a16="http://schemas.microsoft.com/office/drawing/2014/main" id="{3BB4B081-23EE-4A1A-ADC1-49D32F42327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4" name="テキスト ボックス 273">
          <a:extLst>
            <a:ext uri="{FF2B5EF4-FFF2-40B4-BE49-F238E27FC236}">
              <a16:creationId xmlns:a16="http://schemas.microsoft.com/office/drawing/2014/main" id="{2E17EF55-9930-4AF8-B7E6-F3569EB8F9F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5" name="直線コネクタ 274">
          <a:extLst>
            <a:ext uri="{FF2B5EF4-FFF2-40B4-BE49-F238E27FC236}">
              <a16:creationId xmlns:a16="http://schemas.microsoft.com/office/drawing/2014/main" id="{B415DF7A-6DE4-44EE-868B-79AEE9DF469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6" name="テキスト ボックス 275">
          <a:extLst>
            <a:ext uri="{FF2B5EF4-FFF2-40B4-BE49-F238E27FC236}">
              <a16:creationId xmlns:a16="http://schemas.microsoft.com/office/drawing/2014/main" id="{F12425E1-AD4A-4951-BF8D-965F719EFC2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7" name="直線コネクタ 276">
          <a:extLst>
            <a:ext uri="{FF2B5EF4-FFF2-40B4-BE49-F238E27FC236}">
              <a16:creationId xmlns:a16="http://schemas.microsoft.com/office/drawing/2014/main" id="{C030CB26-AE1B-4394-9A1A-EE18FBDA856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78" name="テキスト ボックス 277">
          <a:extLst>
            <a:ext uri="{FF2B5EF4-FFF2-40B4-BE49-F238E27FC236}">
              <a16:creationId xmlns:a16="http://schemas.microsoft.com/office/drawing/2014/main" id="{86FDAC8C-A9A9-4A55-B920-98603CBEDA8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79" name="直線コネクタ 278">
          <a:extLst>
            <a:ext uri="{FF2B5EF4-FFF2-40B4-BE49-F238E27FC236}">
              <a16:creationId xmlns:a16="http://schemas.microsoft.com/office/drawing/2014/main" id="{BAF41D06-1A29-4570-B46A-89F343B55F6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80" name="テキスト ボックス 279">
          <a:extLst>
            <a:ext uri="{FF2B5EF4-FFF2-40B4-BE49-F238E27FC236}">
              <a16:creationId xmlns:a16="http://schemas.microsoft.com/office/drawing/2014/main" id="{7FE5272E-BAC5-45AD-BDA9-14AAE12B6D1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1" name="直線コネクタ 280">
          <a:extLst>
            <a:ext uri="{FF2B5EF4-FFF2-40B4-BE49-F238E27FC236}">
              <a16:creationId xmlns:a16="http://schemas.microsoft.com/office/drawing/2014/main" id="{D16EB9C9-7906-4CCD-A523-424EEB3C492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2" name="テキスト ボックス 281">
          <a:extLst>
            <a:ext uri="{FF2B5EF4-FFF2-40B4-BE49-F238E27FC236}">
              <a16:creationId xmlns:a16="http://schemas.microsoft.com/office/drawing/2014/main" id="{9D899BA1-A3A0-4CD0-954E-C45450776F7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3" name="【保健センター・保健所】&#10;有形固定資産減価償却率グラフ枠">
          <a:extLst>
            <a:ext uri="{FF2B5EF4-FFF2-40B4-BE49-F238E27FC236}">
              <a16:creationId xmlns:a16="http://schemas.microsoft.com/office/drawing/2014/main" id="{0478FD44-12ED-459A-B607-F9CEE6F946F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84" name="直線コネクタ 283">
          <a:extLst>
            <a:ext uri="{FF2B5EF4-FFF2-40B4-BE49-F238E27FC236}">
              <a16:creationId xmlns:a16="http://schemas.microsoft.com/office/drawing/2014/main" id="{56DAD36A-6CD5-4548-848C-D8033685987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85" name="【保健センター・保健所】&#10;有形固定資産減価償却率最小値テキスト">
          <a:extLst>
            <a:ext uri="{FF2B5EF4-FFF2-40B4-BE49-F238E27FC236}">
              <a16:creationId xmlns:a16="http://schemas.microsoft.com/office/drawing/2014/main" id="{7C7F58A6-FCCD-4FCE-B338-FC5E2620B93E}"/>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86" name="直線コネクタ 285">
          <a:extLst>
            <a:ext uri="{FF2B5EF4-FFF2-40B4-BE49-F238E27FC236}">
              <a16:creationId xmlns:a16="http://schemas.microsoft.com/office/drawing/2014/main" id="{EC8A822F-8C97-476E-93C1-6115FFBE528D}"/>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87" name="【保健センター・保健所】&#10;有形固定資産減価償却率最大値テキスト">
          <a:extLst>
            <a:ext uri="{FF2B5EF4-FFF2-40B4-BE49-F238E27FC236}">
              <a16:creationId xmlns:a16="http://schemas.microsoft.com/office/drawing/2014/main" id="{479CDBBD-D454-4283-A062-7C86FC888F4A}"/>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88" name="直線コネクタ 287">
          <a:extLst>
            <a:ext uri="{FF2B5EF4-FFF2-40B4-BE49-F238E27FC236}">
              <a16:creationId xmlns:a16="http://schemas.microsoft.com/office/drawing/2014/main" id="{BE16D73B-6FA1-4D6C-9E79-133D1EFB1C6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289" name="【保健センター・保健所】&#10;有形固定資産減価償却率平均値テキスト">
          <a:extLst>
            <a:ext uri="{FF2B5EF4-FFF2-40B4-BE49-F238E27FC236}">
              <a16:creationId xmlns:a16="http://schemas.microsoft.com/office/drawing/2014/main" id="{9C368AFD-03A0-4E5B-851F-97BDC45B0599}"/>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90" name="フローチャート: 判断 289">
          <a:extLst>
            <a:ext uri="{FF2B5EF4-FFF2-40B4-BE49-F238E27FC236}">
              <a16:creationId xmlns:a16="http://schemas.microsoft.com/office/drawing/2014/main" id="{67D233B2-D8EA-4A29-8E71-5AE26A9D4384}"/>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91" name="フローチャート: 判断 290">
          <a:extLst>
            <a:ext uri="{FF2B5EF4-FFF2-40B4-BE49-F238E27FC236}">
              <a16:creationId xmlns:a16="http://schemas.microsoft.com/office/drawing/2014/main" id="{6A70E17D-80A6-42AC-9CDF-B348640543BF}"/>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292" name="n_1aveValue【保健センター・保健所】&#10;有形固定資産減価償却率">
          <a:extLst>
            <a:ext uri="{FF2B5EF4-FFF2-40B4-BE49-F238E27FC236}">
              <a16:creationId xmlns:a16="http://schemas.microsoft.com/office/drawing/2014/main" id="{269E524C-EDB9-40F7-8093-8156CD552113}"/>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150041</xdr:rowOff>
    </xdr:from>
    <xdr:to>
      <xdr:col>76</xdr:col>
      <xdr:colOff>165100</xdr:colOff>
      <xdr:row>59</xdr:row>
      <xdr:rowOff>80191</xdr:rowOff>
    </xdr:to>
    <xdr:sp macro="" textlink="">
      <xdr:nvSpPr>
        <xdr:cNvPr id="293" name="フローチャート: 判断 292">
          <a:extLst>
            <a:ext uri="{FF2B5EF4-FFF2-40B4-BE49-F238E27FC236}">
              <a16:creationId xmlns:a16="http://schemas.microsoft.com/office/drawing/2014/main" id="{ADB5A16A-5FE8-47FA-9CA2-5112F50CB111}"/>
            </a:ext>
          </a:extLst>
        </xdr:cNvPr>
        <xdr:cNvSpPr/>
      </xdr:nvSpPr>
      <xdr:spPr>
        <a:xfrm>
          <a:off x="14541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96718</xdr:rowOff>
    </xdr:from>
    <xdr:ext cx="405111" cy="259045"/>
    <xdr:sp macro="" textlink="">
      <xdr:nvSpPr>
        <xdr:cNvPr id="294" name="n_2aveValue【保健センター・保健所】&#10;有形固定資産減価償却率">
          <a:extLst>
            <a:ext uri="{FF2B5EF4-FFF2-40B4-BE49-F238E27FC236}">
              <a16:creationId xmlns:a16="http://schemas.microsoft.com/office/drawing/2014/main" id="{C48851C9-87BC-4F8D-9F18-985408CEFA5F}"/>
            </a:ext>
          </a:extLst>
        </xdr:cNvPr>
        <xdr:cNvSpPr txBox="1"/>
      </xdr:nvSpPr>
      <xdr:spPr>
        <a:xfrm>
          <a:off x="14389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5" name="テキスト ボックス 294">
          <a:extLst>
            <a:ext uri="{FF2B5EF4-FFF2-40B4-BE49-F238E27FC236}">
              <a16:creationId xmlns:a16="http://schemas.microsoft.com/office/drawing/2014/main" id="{DA7B3FA0-54E4-4B48-A765-293A6D4EBF8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6" name="テキスト ボックス 295">
          <a:extLst>
            <a:ext uri="{FF2B5EF4-FFF2-40B4-BE49-F238E27FC236}">
              <a16:creationId xmlns:a16="http://schemas.microsoft.com/office/drawing/2014/main" id="{78B2E925-D02C-44F0-A097-3155D87EDED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7" name="テキスト ボックス 296">
          <a:extLst>
            <a:ext uri="{FF2B5EF4-FFF2-40B4-BE49-F238E27FC236}">
              <a16:creationId xmlns:a16="http://schemas.microsoft.com/office/drawing/2014/main" id="{EC95BE60-FA1C-49B3-8885-6C4F0CE7A7F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8" name="テキスト ボックス 297">
          <a:extLst>
            <a:ext uri="{FF2B5EF4-FFF2-40B4-BE49-F238E27FC236}">
              <a16:creationId xmlns:a16="http://schemas.microsoft.com/office/drawing/2014/main" id="{74B482C7-E46A-4946-AF84-CF0BE50C12E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9" name="テキスト ボックス 298">
          <a:extLst>
            <a:ext uri="{FF2B5EF4-FFF2-40B4-BE49-F238E27FC236}">
              <a16:creationId xmlns:a16="http://schemas.microsoft.com/office/drawing/2014/main" id="{CAC9B04E-A542-445D-9B45-6C2B9D32AF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300" name="楕円 299">
          <a:extLst>
            <a:ext uri="{FF2B5EF4-FFF2-40B4-BE49-F238E27FC236}">
              <a16:creationId xmlns:a16="http://schemas.microsoft.com/office/drawing/2014/main" id="{C1CCB40B-9322-4709-8D15-774BCB6F5227}"/>
            </a:ext>
          </a:extLst>
        </xdr:cNvPr>
        <xdr:cNvSpPr/>
      </xdr:nvSpPr>
      <xdr:spPr>
        <a:xfrm>
          <a:off x="162687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139899</xdr:rowOff>
    </xdr:from>
    <xdr:ext cx="405111" cy="259045"/>
    <xdr:sp macro="" textlink="">
      <xdr:nvSpPr>
        <xdr:cNvPr id="301" name="【保健センター・保健所】&#10;有形固定資産減価償却率該当値テキスト">
          <a:extLst>
            <a:ext uri="{FF2B5EF4-FFF2-40B4-BE49-F238E27FC236}">
              <a16:creationId xmlns:a16="http://schemas.microsoft.com/office/drawing/2014/main" id="{251EECC1-5A2B-4331-A8A1-8B20B5238719}"/>
            </a:ext>
          </a:extLst>
        </xdr:cNvPr>
        <xdr:cNvSpPr txBox="1"/>
      </xdr:nvSpPr>
      <xdr:spPr>
        <a:xfrm>
          <a:off x="16357600"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19413</xdr:rowOff>
    </xdr:from>
    <xdr:to>
      <xdr:col>81</xdr:col>
      <xdr:colOff>101600</xdr:colOff>
      <xdr:row>60</xdr:row>
      <xdr:rowOff>121013</xdr:rowOff>
    </xdr:to>
    <xdr:sp macro="" textlink="">
      <xdr:nvSpPr>
        <xdr:cNvPr id="302" name="楕円 301">
          <a:extLst>
            <a:ext uri="{FF2B5EF4-FFF2-40B4-BE49-F238E27FC236}">
              <a16:creationId xmlns:a16="http://schemas.microsoft.com/office/drawing/2014/main" id="{A7911742-6F4E-4984-B8A8-56B473F56E8A}"/>
            </a:ext>
          </a:extLst>
        </xdr:cNvPr>
        <xdr:cNvSpPr/>
      </xdr:nvSpPr>
      <xdr:spPr>
        <a:xfrm>
          <a:off x="15430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40822</xdr:rowOff>
    </xdr:from>
    <xdr:to>
      <xdr:col>85</xdr:col>
      <xdr:colOff>127000</xdr:colOff>
      <xdr:row>60</xdr:row>
      <xdr:rowOff>70213</xdr:rowOff>
    </xdr:to>
    <xdr:cxnSp macro="">
      <xdr:nvCxnSpPr>
        <xdr:cNvPr id="303" name="直線コネクタ 302">
          <a:extLst>
            <a:ext uri="{FF2B5EF4-FFF2-40B4-BE49-F238E27FC236}">
              <a16:creationId xmlns:a16="http://schemas.microsoft.com/office/drawing/2014/main" id="{D9F99AC0-90F1-4849-B553-84A1394A744C}"/>
            </a:ext>
          </a:extLst>
        </xdr:cNvPr>
        <xdr:cNvCxnSpPr/>
      </xdr:nvCxnSpPr>
      <xdr:spPr>
        <a:xfrm flipV="1">
          <a:off x="15481300" y="1032782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112140</xdr:rowOff>
    </xdr:from>
    <xdr:ext cx="405111" cy="259045"/>
    <xdr:sp macro="" textlink="">
      <xdr:nvSpPr>
        <xdr:cNvPr id="304" name="n_1mainValue【保健センター・保健所】&#10;有形固定資産減価償却率">
          <a:extLst>
            <a:ext uri="{FF2B5EF4-FFF2-40B4-BE49-F238E27FC236}">
              <a16:creationId xmlns:a16="http://schemas.microsoft.com/office/drawing/2014/main" id="{CE6F1237-46AF-4F17-89C6-D6D963FB1CCE}"/>
            </a:ext>
          </a:extLst>
        </xdr:cNvPr>
        <xdr:cNvSpPr txBox="1"/>
      </xdr:nvSpPr>
      <xdr:spPr>
        <a:xfrm>
          <a:off x="152660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5" name="正方形/長方形 304">
          <a:extLst>
            <a:ext uri="{FF2B5EF4-FFF2-40B4-BE49-F238E27FC236}">
              <a16:creationId xmlns:a16="http://schemas.microsoft.com/office/drawing/2014/main" id="{0DCF7DC4-BB55-482D-9B2F-E6DBAB79DF5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6" name="正方形/長方形 305">
          <a:extLst>
            <a:ext uri="{FF2B5EF4-FFF2-40B4-BE49-F238E27FC236}">
              <a16:creationId xmlns:a16="http://schemas.microsoft.com/office/drawing/2014/main" id="{B8B5AEA7-62B0-4778-9953-86F980F9D6D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7" name="正方形/長方形 306">
          <a:extLst>
            <a:ext uri="{FF2B5EF4-FFF2-40B4-BE49-F238E27FC236}">
              <a16:creationId xmlns:a16="http://schemas.microsoft.com/office/drawing/2014/main" id="{DB65441F-797C-4738-9163-6CF92677407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8" name="正方形/長方形 307">
          <a:extLst>
            <a:ext uri="{FF2B5EF4-FFF2-40B4-BE49-F238E27FC236}">
              <a16:creationId xmlns:a16="http://schemas.microsoft.com/office/drawing/2014/main" id="{2A7952AA-2B7A-4FC7-8FF2-67298611C7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9" name="正方形/長方形 308">
          <a:extLst>
            <a:ext uri="{FF2B5EF4-FFF2-40B4-BE49-F238E27FC236}">
              <a16:creationId xmlns:a16="http://schemas.microsoft.com/office/drawing/2014/main" id="{14A1A71C-14B3-4C30-ADE4-2CA81EF1EC7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0" name="正方形/長方形 309">
          <a:extLst>
            <a:ext uri="{FF2B5EF4-FFF2-40B4-BE49-F238E27FC236}">
              <a16:creationId xmlns:a16="http://schemas.microsoft.com/office/drawing/2014/main" id="{FFD921C2-AC45-4FE9-8362-C0AA6C1D08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1" name="正方形/長方形 310">
          <a:extLst>
            <a:ext uri="{FF2B5EF4-FFF2-40B4-BE49-F238E27FC236}">
              <a16:creationId xmlns:a16="http://schemas.microsoft.com/office/drawing/2014/main" id="{BBAB0F22-7D55-432B-A587-DA5C9FA9D71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2" name="正方形/長方形 311">
          <a:extLst>
            <a:ext uri="{FF2B5EF4-FFF2-40B4-BE49-F238E27FC236}">
              <a16:creationId xmlns:a16="http://schemas.microsoft.com/office/drawing/2014/main" id="{C4C1EB5F-29AB-4CD2-B1D7-EF025B972D5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3" name="テキスト ボックス 312">
          <a:extLst>
            <a:ext uri="{FF2B5EF4-FFF2-40B4-BE49-F238E27FC236}">
              <a16:creationId xmlns:a16="http://schemas.microsoft.com/office/drawing/2014/main" id="{510406CD-77A9-4C7B-91EE-D52A8727228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4" name="直線コネクタ 313">
          <a:extLst>
            <a:ext uri="{FF2B5EF4-FFF2-40B4-BE49-F238E27FC236}">
              <a16:creationId xmlns:a16="http://schemas.microsoft.com/office/drawing/2014/main" id="{405BEEEB-5A6F-441A-BD3C-7325751CA54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5" name="直線コネクタ 314">
          <a:extLst>
            <a:ext uri="{FF2B5EF4-FFF2-40B4-BE49-F238E27FC236}">
              <a16:creationId xmlns:a16="http://schemas.microsoft.com/office/drawing/2014/main" id="{290675AE-65A0-43A0-B4C5-25902BD3EB7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6" name="テキスト ボックス 315">
          <a:extLst>
            <a:ext uri="{FF2B5EF4-FFF2-40B4-BE49-F238E27FC236}">
              <a16:creationId xmlns:a16="http://schemas.microsoft.com/office/drawing/2014/main" id="{C3B6B7F5-18FC-41DB-933B-9ABA7D3F499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7" name="直線コネクタ 316">
          <a:extLst>
            <a:ext uri="{FF2B5EF4-FFF2-40B4-BE49-F238E27FC236}">
              <a16:creationId xmlns:a16="http://schemas.microsoft.com/office/drawing/2014/main" id="{65A46ED2-A839-4D49-B8D9-EEEB1D53E6B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8" name="テキスト ボックス 317">
          <a:extLst>
            <a:ext uri="{FF2B5EF4-FFF2-40B4-BE49-F238E27FC236}">
              <a16:creationId xmlns:a16="http://schemas.microsoft.com/office/drawing/2014/main" id="{A608BFDF-364C-4846-99FA-172D6F0DE71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9" name="直線コネクタ 318">
          <a:extLst>
            <a:ext uri="{FF2B5EF4-FFF2-40B4-BE49-F238E27FC236}">
              <a16:creationId xmlns:a16="http://schemas.microsoft.com/office/drawing/2014/main" id="{B22444B7-AE31-47E3-A2AF-8419D718E38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20" name="テキスト ボックス 319">
          <a:extLst>
            <a:ext uri="{FF2B5EF4-FFF2-40B4-BE49-F238E27FC236}">
              <a16:creationId xmlns:a16="http://schemas.microsoft.com/office/drawing/2014/main" id="{6600BF47-58C4-4FD3-95D6-9A123B474AA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1" name="直線コネクタ 320">
          <a:extLst>
            <a:ext uri="{FF2B5EF4-FFF2-40B4-BE49-F238E27FC236}">
              <a16:creationId xmlns:a16="http://schemas.microsoft.com/office/drawing/2014/main" id="{D37DA2D1-6765-4124-84ED-6431EB1F0B1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2" name="テキスト ボックス 321">
          <a:extLst>
            <a:ext uri="{FF2B5EF4-FFF2-40B4-BE49-F238E27FC236}">
              <a16:creationId xmlns:a16="http://schemas.microsoft.com/office/drawing/2014/main" id="{50205C0B-4EAF-4CCC-8725-9D594F5A0F2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3" name="直線コネクタ 322">
          <a:extLst>
            <a:ext uri="{FF2B5EF4-FFF2-40B4-BE49-F238E27FC236}">
              <a16:creationId xmlns:a16="http://schemas.microsoft.com/office/drawing/2014/main" id="{2C2DAD9E-1931-4AC8-984C-C423A451D93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4" name="テキスト ボックス 323">
          <a:extLst>
            <a:ext uri="{FF2B5EF4-FFF2-40B4-BE49-F238E27FC236}">
              <a16:creationId xmlns:a16="http://schemas.microsoft.com/office/drawing/2014/main" id="{A6987B17-64D7-4D53-89E3-C2CA63F8556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5" name="直線コネクタ 324">
          <a:extLst>
            <a:ext uri="{FF2B5EF4-FFF2-40B4-BE49-F238E27FC236}">
              <a16:creationId xmlns:a16="http://schemas.microsoft.com/office/drawing/2014/main" id="{70F057CC-AC69-4F21-8486-356F0D53923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6" name="テキスト ボックス 325">
          <a:extLst>
            <a:ext uri="{FF2B5EF4-FFF2-40B4-BE49-F238E27FC236}">
              <a16:creationId xmlns:a16="http://schemas.microsoft.com/office/drawing/2014/main" id="{3C350C75-14DA-4F57-8243-4630D8D685C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7" name="【保健センター・保健所】&#10;一人当たり面積グラフ枠">
          <a:extLst>
            <a:ext uri="{FF2B5EF4-FFF2-40B4-BE49-F238E27FC236}">
              <a16:creationId xmlns:a16="http://schemas.microsoft.com/office/drawing/2014/main" id="{519263F1-C33D-458C-B789-F7D934F463F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28" name="直線コネクタ 327">
          <a:extLst>
            <a:ext uri="{FF2B5EF4-FFF2-40B4-BE49-F238E27FC236}">
              <a16:creationId xmlns:a16="http://schemas.microsoft.com/office/drawing/2014/main" id="{583DF03B-E36D-4B4E-AB21-B38CF9C36CD4}"/>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29" name="【保健センター・保健所】&#10;一人当たり面積最小値テキスト">
          <a:extLst>
            <a:ext uri="{FF2B5EF4-FFF2-40B4-BE49-F238E27FC236}">
              <a16:creationId xmlns:a16="http://schemas.microsoft.com/office/drawing/2014/main" id="{B9F95F33-61AC-4237-926E-2B70794C2657}"/>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30" name="直線コネクタ 329">
          <a:extLst>
            <a:ext uri="{FF2B5EF4-FFF2-40B4-BE49-F238E27FC236}">
              <a16:creationId xmlns:a16="http://schemas.microsoft.com/office/drawing/2014/main" id="{F397D0B1-2045-4DEF-9786-5EC82B682B56}"/>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31" name="【保健センター・保健所】&#10;一人当たり面積最大値テキスト">
          <a:extLst>
            <a:ext uri="{FF2B5EF4-FFF2-40B4-BE49-F238E27FC236}">
              <a16:creationId xmlns:a16="http://schemas.microsoft.com/office/drawing/2014/main" id="{92F1DCD3-74F7-4C7E-B52D-3B0549A80643}"/>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32" name="直線コネクタ 331">
          <a:extLst>
            <a:ext uri="{FF2B5EF4-FFF2-40B4-BE49-F238E27FC236}">
              <a16:creationId xmlns:a16="http://schemas.microsoft.com/office/drawing/2014/main" id="{7F61DB97-AE1F-45F2-AA45-CA36A0FB397E}"/>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33" name="【保健センター・保健所】&#10;一人当たり面積平均値テキスト">
          <a:extLst>
            <a:ext uri="{FF2B5EF4-FFF2-40B4-BE49-F238E27FC236}">
              <a16:creationId xmlns:a16="http://schemas.microsoft.com/office/drawing/2014/main" id="{256B51D8-904F-4711-B469-037857F5202E}"/>
            </a:ext>
          </a:extLst>
        </xdr:cNvPr>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34" name="フローチャート: 判断 333">
          <a:extLst>
            <a:ext uri="{FF2B5EF4-FFF2-40B4-BE49-F238E27FC236}">
              <a16:creationId xmlns:a16="http://schemas.microsoft.com/office/drawing/2014/main" id="{BB7B7653-C1DE-4889-BAD3-7378BF39B2C2}"/>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35" name="フローチャート: 判断 334">
          <a:extLst>
            <a:ext uri="{FF2B5EF4-FFF2-40B4-BE49-F238E27FC236}">
              <a16:creationId xmlns:a16="http://schemas.microsoft.com/office/drawing/2014/main" id="{CE7203FE-A39D-4830-A070-56F9EEC867F8}"/>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336" name="n_1aveValue【保健センター・保健所】&#10;一人当たり面積">
          <a:extLst>
            <a:ext uri="{FF2B5EF4-FFF2-40B4-BE49-F238E27FC236}">
              <a16:creationId xmlns:a16="http://schemas.microsoft.com/office/drawing/2014/main" id="{4B83544F-4870-43B3-9BD9-56753D8081BC}"/>
            </a:ext>
          </a:extLst>
        </xdr:cNvPr>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143510</xdr:rowOff>
    </xdr:from>
    <xdr:to>
      <xdr:col>107</xdr:col>
      <xdr:colOff>101600</xdr:colOff>
      <xdr:row>63</xdr:row>
      <xdr:rowOff>73660</xdr:rowOff>
    </xdr:to>
    <xdr:sp macro="" textlink="">
      <xdr:nvSpPr>
        <xdr:cNvPr id="337" name="フローチャート: 判断 336">
          <a:extLst>
            <a:ext uri="{FF2B5EF4-FFF2-40B4-BE49-F238E27FC236}">
              <a16:creationId xmlns:a16="http://schemas.microsoft.com/office/drawing/2014/main" id="{B8FBB590-E469-41A1-B67B-4BE1F10B5B3C}"/>
            </a:ext>
          </a:extLst>
        </xdr:cNvPr>
        <xdr:cNvSpPr/>
      </xdr:nvSpPr>
      <xdr:spPr>
        <a:xfrm>
          <a:off x="20383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90187</xdr:rowOff>
    </xdr:from>
    <xdr:ext cx="469744" cy="259045"/>
    <xdr:sp macro="" textlink="">
      <xdr:nvSpPr>
        <xdr:cNvPr id="338" name="n_2aveValue【保健センター・保健所】&#10;一人当たり面積">
          <a:extLst>
            <a:ext uri="{FF2B5EF4-FFF2-40B4-BE49-F238E27FC236}">
              <a16:creationId xmlns:a16="http://schemas.microsoft.com/office/drawing/2014/main" id="{38116367-AF6E-4462-A89E-89757BA2A34E}"/>
            </a:ext>
          </a:extLst>
        </xdr:cNvPr>
        <xdr:cNvSpPr txBox="1"/>
      </xdr:nvSpPr>
      <xdr:spPr>
        <a:xfrm>
          <a:off x="20199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B9338BE4-F482-44C0-8C7C-F7BEF1E35D7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8489745C-D1CB-4D88-BFE7-533DE133FC9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1DE83AFA-E537-43F6-ACC4-8DAF8C6B8AC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F2CD9E76-D978-448C-AFCB-B94B05005A8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F9B66F2E-6978-4F0D-98B6-B982CF8EEC8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147320</xdr:rowOff>
    </xdr:from>
    <xdr:to>
      <xdr:col>116</xdr:col>
      <xdr:colOff>114300</xdr:colOff>
      <xdr:row>59</xdr:row>
      <xdr:rowOff>77470</xdr:rowOff>
    </xdr:to>
    <xdr:sp macro="" textlink="">
      <xdr:nvSpPr>
        <xdr:cNvPr id="344" name="楕円 343">
          <a:extLst>
            <a:ext uri="{FF2B5EF4-FFF2-40B4-BE49-F238E27FC236}">
              <a16:creationId xmlns:a16="http://schemas.microsoft.com/office/drawing/2014/main" id="{8CEEB88D-76F2-4484-9964-FC57AAF95862}"/>
            </a:ext>
          </a:extLst>
        </xdr:cNvPr>
        <xdr:cNvSpPr/>
      </xdr:nvSpPr>
      <xdr:spPr>
        <a:xfrm>
          <a:off x="22110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170197</xdr:rowOff>
    </xdr:from>
    <xdr:ext cx="469744" cy="259045"/>
    <xdr:sp macro="" textlink="">
      <xdr:nvSpPr>
        <xdr:cNvPr id="345" name="【保健センター・保健所】&#10;一人当たり面積該当値テキスト">
          <a:extLst>
            <a:ext uri="{FF2B5EF4-FFF2-40B4-BE49-F238E27FC236}">
              <a16:creationId xmlns:a16="http://schemas.microsoft.com/office/drawing/2014/main" id="{0590FF68-BD82-4EDE-B701-384AC7E1B130}"/>
            </a:ext>
          </a:extLst>
        </xdr:cNvPr>
        <xdr:cNvSpPr txBox="1"/>
      </xdr:nvSpPr>
      <xdr:spPr>
        <a:xfrm>
          <a:off x="22199600"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5588</xdr:rowOff>
    </xdr:from>
    <xdr:to>
      <xdr:col>112</xdr:col>
      <xdr:colOff>38100</xdr:colOff>
      <xdr:row>59</xdr:row>
      <xdr:rowOff>107188</xdr:rowOff>
    </xdr:to>
    <xdr:sp macro="" textlink="">
      <xdr:nvSpPr>
        <xdr:cNvPr id="346" name="楕円 345">
          <a:extLst>
            <a:ext uri="{FF2B5EF4-FFF2-40B4-BE49-F238E27FC236}">
              <a16:creationId xmlns:a16="http://schemas.microsoft.com/office/drawing/2014/main" id="{31E0A2ED-8F58-40F1-82CA-C64B4A237D88}"/>
            </a:ext>
          </a:extLst>
        </xdr:cNvPr>
        <xdr:cNvSpPr/>
      </xdr:nvSpPr>
      <xdr:spPr>
        <a:xfrm>
          <a:off x="21272500" y="1012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26670</xdr:rowOff>
    </xdr:from>
    <xdr:to>
      <xdr:col>116</xdr:col>
      <xdr:colOff>63500</xdr:colOff>
      <xdr:row>59</xdr:row>
      <xdr:rowOff>56388</xdr:rowOff>
    </xdr:to>
    <xdr:cxnSp macro="">
      <xdr:nvCxnSpPr>
        <xdr:cNvPr id="347" name="直線コネクタ 346">
          <a:extLst>
            <a:ext uri="{FF2B5EF4-FFF2-40B4-BE49-F238E27FC236}">
              <a16:creationId xmlns:a16="http://schemas.microsoft.com/office/drawing/2014/main" id="{4F58CB81-8056-4B58-AA5B-49873D75474B}"/>
            </a:ext>
          </a:extLst>
        </xdr:cNvPr>
        <xdr:cNvCxnSpPr/>
      </xdr:nvCxnSpPr>
      <xdr:spPr>
        <a:xfrm flipV="1">
          <a:off x="21323300" y="1014222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123715</xdr:rowOff>
    </xdr:from>
    <xdr:ext cx="469744" cy="259045"/>
    <xdr:sp macro="" textlink="">
      <xdr:nvSpPr>
        <xdr:cNvPr id="348" name="n_1mainValue【保健センター・保健所】&#10;一人当たり面積">
          <a:extLst>
            <a:ext uri="{FF2B5EF4-FFF2-40B4-BE49-F238E27FC236}">
              <a16:creationId xmlns:a16="http://schemas.microsoft.com/office/drawing/2014/main" id="{F64AC3E6-0F00-4CD8-9D1B-2696E6F5FBD6}"/>
            </a:ext>
          </a:extLst>
        </xdr:cNvPr>
        <xdr:cNvSpPr txBox="1"/>
      </xdr:nvSpPr>
      <xdr:spPr>
        <a:xfrm>
          <a:off x="21075727" y="989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9" name="正方形/長方形 348">
          <a:extLst>
            <a:ext uri="{FF2B5EF4-FFF2-40B4-BE49-F238E27FC236}">
              <a16:creationId xmlns:a16="http://schemas.microsoft.com/office/drawing/2014/main" id="{4F521A5C-CEA7-494D-9071-B2CCD6B5FCC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0" name="正方形/長方形 349">
          <a:extLst>
            <a:ext uri="{FF2B5EF4-FFF2-40B4-BE49-F238E27FC236}">
              <a16:creationId xmlns:a16="http://schemas.microsoft.com/office/drawing/2014/main" id="{589C1B65-F875-404C-99C1-6D1B5BE02D0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1" name="正方形/長方形 350">
          <a:extLst>
            <a:ext uri="{FF2B5EF4-FFF2-40B4-BE49-F238E27FC236}">
              <a16:creationId xmlns:a16="http://schemas.microsoft.com/office/drawing/2014/main" id="{5137DFCC-3EB2-41AA-847B-A7F18CC435B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2" name="正方形/長方形 351">
          <a:extLst>
            <a:ext uri="{FF2B5EF4-FFF2-40B4-BE49-F238E27FC236}">
              <a16:creationId xmlns:a16="http://schemas.microsoft.com/office/drawing/2014/main" id="{E81A5BEB-996E-4257-999A-60D3CD3EEF9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3" name="正方形/長方形 352">
          <a:extLst>
            <a:ext uri="{FF2B5EF4-FFF2-40B4-BE49-F238E27FC236}">
              <a16:creationId xmlns:a16="http://schemas.microsoft.com/office/drawing/2014/main" id="{D7FC9CBF-B63F-4F85-BD1F-CF84D8CF417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4" name="正方形/長方形 353">
          <a:extLst>
            <a:ext uri="{FF2B5EF4-FFF2-40B4-BE49-F238E27FC236}">
              <a16:creationId xmlns:a16="http://schemas.microsoft.com/office/drawing/2014/main" id="{C734A926-2A25-43E1-BB44-7C64F4F83D9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5" name="正方形/長方形 354">
          <a:extLst>
            <a:ext uri="{FF2B5EF4-FFF2-40B4-BE49-F238E27FC236}">
              <a16:creationId xmlns:a16="http://schemas.microsoft.com/office/drawing/2014/main" id="{4D298E6E-A3CF-44CA-ABDB-A903B912251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6" name="正方形/長方形 355">
          <a:extLst>
            <a:ext uri="{FF2B5EF4-FFF2-40B4-BE49-F238E27FC236}">
              <a16:creationId xmlns:a16="http://schemas.microsoft.com/office/drawing/2014/main" id="{EFD47162-E9D4-415E-92A5-FCEAAE69D4F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7" name="テキスト ボックス 356">
          <a:extLst>
            <a:ext uri="{FF2B5EF4-FFF2-40B4-BE49-F238E27FC236}">
              <a16:creationId xmlns:a16="http://schemas.microsoft.com/office/drawing/2014/main" id="{67CB2965-E7FA-435E-B6A6-E7D4A72F047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8" name="直線コネクタ 357">
          <a:extLst>
            <a:ext uri="{FF2B5EF4-FFF2-40B4-BE49-F238E27FC236}">
              <a16:creationId xmlns:a16="http://schemas.microsoft.com/office/drawing/2014/main" id="{7AEC9063-5DD9-4F92-94F4-D5EA3238128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9" name="直線コネクタ 358">
          <a:extLst>
            <a:ext uri="{FF2B5EF4-FFF2-40B4-BE49-F238E27FC236}">
              <a16:creationId xmlns:a16="http://schemas.microsoft.com/office/drawing/2014/main" id="{D1303526-8693-4394-B8C1-E20C3A478B1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0" name="テキスト ボックス 359">
          <a:extLst>
            <a:ext uri="{FF2B5EF4-FFF2-40B4-BE49-F238E27FC236}">
              <a16:creationId xmlns:a16="http://schemas.microsoft.com/office/drawing/2014/main" id="{67A0E2B0-38E4-4767-975F-36A0020B061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1" name="直線コネクタ 360">
          <a:extLst>
            <a:ext uri="{FF2B5EF4-FFF2-40B4-BE49-F238E27FC236}">
              <a16:creationId xmlns:a16="http://schemas.microsoft.com/office/drawing/2014/main" id="{3155D8ED-8A3A-4F66-8278-DB770C9AEC8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2" name="テキスト ボックス 361">
          <a:extLst>
            <a:ext uri="{FF2B5EF4-FFF2-40B4-BE49-F238E27FC236}">
              <a16:creationId xmlns:a16="http://schemas.microsoft.com/office/drawing/2014/main" id="{A4E2217E-5246-4817-88B2-9A17E9644EF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3" name="直線コネクタ 362">
          <a:extLst>
            <a:ext uri="{FF2B5EF4-FFF2-40B4-BE49-F238E27FC236}">
              <a16:creationId xmlns:a16="http://schemas.microsoft.com/office/drawing/2014/main" id="{F7CA9B25-A398-42DC-9E14-5C6A1DFCD77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4" name="テキスト ボックス 363">
          <a:extLst>
            <a:ext uri="{FF2B5EF4-FFF2-40B4-BE49-F238E27FC236}">
              <a16:creationId xmlns:a16="http://schemas.microsoft.com/office/drawing/2014/main" id="{D3ED0554-3C6E-48FD-9B1B-830F086F4D9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5" name="直線コネクタ 364">
          <a:extLst>
            <a:ext uri="{FF2B5EF4-FFF2-40B4-BE49-F238E27FC236}">
              <a16:creationId xmlns:a16="http://schemas.microsoft.com/office/drawing/2014/main" id="{0DCC6F26-1420-48C7-9E83-32A21F1DF35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6" name="テキスト ボックス 365">
          <a:extLst>
            <a:ext uri="{FF2B5EF4-FFF2-40B4-BE49-F238E27FC236}">
              <a16:creationId xmlns:a16="http://schemas.microsoft.com/office/drawing/2014/main" id="{C1FF71F7-7E5B-442B-B713-10B8AF64B37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7" name="直線コネクタ 366">
          <a:extLst>
            <a:ext uri="{FF2B5EF4-FFF2-40B4-BE49-F238E27FC236}">
              <a16:creationId xmlns:a16="http://schemas.microsoft.com/office/drawing/2014/main" id="{3954220C-DBBF-4693-A4F0-5461AA3BD86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8" name="テキスト ボックス 367">
          <a:extLst>
            <a:ext uri="{FF2B5EF4-FFF2-40B4-BE49-F238E27FC236}">
              <a16:creationId xmlns:a16="http://schemas.microsoft.com/office/drawing/2014/main" id="{B683F3FE-65AE-4494-8390-E55CA6D54A7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9" name="直線コネクタ 368">
          <a:extLst>
            <a:ext uri="{FF2B5EF4-FFF2-40B4-BE49-F238E27FC236}">
              <a16:creationId xmlns:a16="http://schemas.microsoft.com/office/drawing/2014/main" id="{3DDBEE70-E99F-4520-8A38-E62DD54BF6F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0" name="テキスト ボックス 369">
          <a:extLst>
            <a:ext uri="{FF2B5EF4-FFF2-40B4-BE49-F238E27FC236}">
              <a16:creationId xmlns:a16="http://schemas.microsoft.com/office/drawing/2014/main" id="{B3632884-5425-4A4D-A42C-B2503B7A3EF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1" name="直線コネクタ 370">
          <a:extLst>
            <a:ext uri="{FF2B5EF4-FFF2-40B4-BE49-F238E27FC236}">
              <a16:creationId xmlns:a16="http://schemas.microsoft.com/office/drawing/2014/main" id="{F368DAFD-448D-4B0B-A353-40B13DAE75D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2" name="テキスト ボックス 371">
          <a:extLst>
            <a:ext uri="{FF2B5EF4-FFF2-40B4-BE49-F238E27FC236}">
              <a16:creationId xmlns:a16="http://schemas.microsoft.com/office/drawing/2014/main" id="{4159BD20-E3F3-4D6A-89BE-38725D6EDB5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3" name="【消防施設】&#10;有形固定資産減価償却率グラフ枠">
          <a:extLst>
            <a:ext uri="{FF2B5EF4-FFF2-40B4-BE49-F238E27FC236}">
              <a16:creationId xmlns:a16="http://schemas.microsoft.com/office/drawing/2014/main" id="{0DA10CA0-456E-4357-B2FD-3CFB41D7016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74" name="直線コネクタ 373">
          <a:extLst>
            <a:ext uri="{FF2B5EF4-FFF2-40B4-BE49-F238E27FC236}">
              <a16:creationId xmlns:a16="http://schemas.microsoft.com/office/drawing/2014/main" id="{064DA51A-DE79-417E-94F9-A306DC0E7178}"/>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75" name="【消防施設】&#10;有形固定資産減価償却率最小値テキスト">
          <a:extLst>
            <a:ext uri="{FF2B5EF4-FFF2-40B4-BE49-F238E27FC236}">
              <a16:creationId xmlns:a16="http://schemas.microsoft.com/office/drawing/2014/main" id="{FE16CF18-8616-455A-9EE7-D415A354F7E2}"/>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76" name="直線コネクタ 375">
          <a:extLst>
            <a:ext uri="{FF2B5EF4-FFF2-40B4-BE49-F238E27FC236}">
              <a16:creationId xmlns:a16="http://schemas.microsoft.com/office/drawing/2014/main" id="{9D9A1D6C-2AAB-4F12-8B87-7039810AEBD1}"/>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7" name="【消防施設】&#10;有形固定資産減価償却率最大値テキスト">
          <a:extLst>
            <a:ext uri="{FF2B5EF4-FFF2-40B4-BE49-F238E27FC236}">
              <a16:creationId xmlns:a16="http://schemas.microsoft.com/office/drawing/2014/main" id="{C05309A6-9578-444A-A422-0AAFA4CA843A}"/>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8" name="直線コネクタ 377">
          <a:extLst>
            <a:ext uri="{FF2B5EF4-FFF2-40B4-BE49-F238E27FC236}">
              <a16:creationId xmlns:a16="http://schemas.microsoft.com/office/drawing/2014/main" id="{5165AEB7-81F7-4143-B502-3E483E92499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79" name="【消防施設】&#10;有形固定資産減価償却率平均値テキスト">
          <a:extLst>
            <a:ext uri="{FF2B5EF4-FFF2-40B4-BE49-F238E27FC236}">
              <a16:creationId xmlns:a16="http://schemas.microsoft.com/office/drawing/2014/main" id="{46CCF5A7-D9FC-492C-9EC5-9E5A5F7FC7B6}"/>
            </a:ext>
          </a:extLst>
        </xdr:cNvPr>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80" name="フローチャート: 判断 379">
          <a:extLst>
            <a:ext uri="{FF2B5EF4-FFF2-40B4-BE49-F238E27FC236}">
              <a16:creationId xmlns:a16="http://schemas.microsoft.com/office/drawing/2014/main" id="{2AC8D363-B6E4-46EB-999C-8C473DEA8B5B}"/>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81" name="フローチャート: 判断 380">
          <a:extLst>
            <a:ext uri="{FF2B5EF4-FFF2-40B4-BE49-F238E27FC236}">
              <a16:creationId xmlns:a16="http://schemas.microsoft.com/office/drawing/2014/main" id="{69D4BF6C-3A91-4D23-9EFA-E604E3E5FE01}"/>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82" name="n_1aveValue【消防施設】&#10;有形固定資産減価償却率">
          <a:extLst>
            <a:ext uri="{FF2B5EF4-FFF2-40B4-BE49-F238E27FC236}">
              <a16:creationId xmlns:a16="http://schemas.microsoft.com/office/drawing/2014/main" id="{397B58EF-B4D4-4F06-91A9-BDF1F0471599}"/>
            </a:ext>
          </a:extLst>
        </xdr:cNvPr>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383" name="フローチャート: 判断 382">
          <a:extLst>
            <a:ext uri="{FF2B5EF4-FFF2-40B4-BE49-F238E27FC236}">
              <a16:creationId xmlns:a16="http://schemas.microsoft.com/office/drawing/2014/main" id="{25A436DC-309B-42DA-BC58-90711C7B2F0C}"/>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11447</xdr:rowOff>
    </xdr:from>
    <xdr:ext cx="405111" cy="259045"/>
    <xdr:sp macro="" textlink="">
      <xdr:nvSpPr>
        <xdr:cNvPr id="384" name="n_2aveValue【消防施設】&#10;有形固定資産減価償却率">
          <a:extLst>
            <a:ext uri="{FF2B5EF4-FFF2-40B4-BE49-F238E27FC236}">
              <a16:creationId xmlns:a16="http://schemas.microsoft.com/office/drawing/2014/main" id="{FF751A10-0D43-4358-98E7-E84C0902CFE0}"/>
            </a:ext>
          </a:extLst>
        </xdr:cNvPr>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5" name="テキスト ボックス 384">
          <a:extLst>
            <a:ext uri="{FF2B5EF4-FFF2-40B4-BE49-F238E27FC236}">
              <a16:creationId xmlns:a16="http://schemas.microsoft.com/office/drawing/2014/main" id="{BADE2D48-30C8-4129-8BA1-7B3C0F42A4C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6" name="テキスト ボックス 385">
          <a:extLst>
            <a:ext uri="{FF2B5EF4-FFF2-40B4-BE49-F238E27FC236}">
              <a16:creationId xmlns:a16="http://schemas.microsoft.com/office/drawing/2014/main" id="{D205E730-6A5C-4C60-AC83-E4F4ADCDDE5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7" name="テキスト ボックス 386">
          <a:extLst>
            <a:ext uri="{FF2B5EF4-FFF2-40B4-BE49-F238E27FC236}">
              <a16:creationId xmlns:a16="http://schemas.microsoft.com/office/drawing/2014/main" id="{921C7C26-34CF-4B89-9F60-C7E795F50AA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8" name="テキスト ボックス 387">
          <a:extLst>
            <a:ext uri="{FF2B5EF4-FFF2-40B4-BE49-F238E27FC236}">
              <a16:creationId xmlns:a16="http://schemas.microsoft.com/office/drawing/2014/main" id="{F6B15F30-E49E-489F-868D-A8F2ADD93D6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9" name="テキスト ボックス 388">
          <a:extLst>
            <a:ext uri="{FF2B5EF4-FFF2-40B4-BE49-F238E27FC236}">
              <a16:creationId xmlns:a16="http://schemas.microsoft.com/office/drawing/2014/main" id="{5BA8AE52-4026-4971-8EF9-65BC314B886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96701</xdr:rowOff>
    </xdr:from>
    <xdr:to>
      <xdr:col>85</xdr:col>
      <xdr:colOff>177800</xdr:colOff>
      <xdr:row>80</xdr:row>
      <xdr:rowOff>26851</xdr:rowOff>
    </xdr:to>
    <xdr:sp macro="" textlink="">
      <xdr:nvSpPr>
        <xdr:cNvPr id="390" name="楕円 389">
          <a:extLst>
            <a:ext uri="{FF2B5EF4-FFF2-40B4-BE49-F238E27FC236}">
              <a16:creationId xmlns:a16="http://schemas.microsoft.com/office/drawing/2014/main" id="{B1E95A64-9004-4B69-9B27-F93BD28C7E8B}"/>
            </a:ext>
          </a:extLst>
        </xdr:cNvPr>
        <xdr:cNvSpPr/>
      </xdr:nvSpPr>
      <xdr:spPr>
        <a:xfrm>
          <a:off x="162687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119578</xdr:rowOff>
    </xdr:from>
    <xdr:ext cx="405111" cy="259045"/>
    <xdr:sp macro="" textlink="">
      <xdr:nvSpPr>
        <xdr:cNvPr id="391" name="【消防施設】&#10;有形固定資産減価償却率該当値テキスト">
          <a:extLst>
            <a:ext uri="{FF2B5EF4-FFF2-40B4-BE49-F238E27FC236}">
              <a16:creationId xmlns:a16="http://schemas.microsoft.com/office/drawing/2014/main" id="{52980D06-5AA4-4C08-B3FD-1DA196140F22}"/>
            </a:ext>
          </a:extLst>
        </xdr:cNvPr>
        <xdr:cNvSpPr txBox="1"/>
      </xdr:nvSpPr>
      <xdr:spPr>
        <a:xfrm>
          <a:off x="16357600" y="1349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113030</xdr:rowOff>
    </xdr:from>
    <xdr:to>
      <xdr:col>81</xdr:col>
      <xdr:colOff>101600</xdr:colOff>
      <xdr:row>80</xdr:row>
      <xdr:rowOff>43180</xdr:rowOff>
    </xdr:to>
    <xdr:sp macro="" textlink="">
      <xdr:nvSpPr>
        <xdr:cNvPr id="392" name="楕円 391">
          <a:extLst>
            <a:ext uri="{FF2B5EF4-FFF2-40B4-BE49-F238E27FC236}">
              <a16:creationId xmlns:a16="http://schemas.microsoft.com/office/drawing/2014/main" id="{67BAA336-B7BC-4A3B-9F7E-A3F0581A0866}"/>
            </a:ext>
          </a:extLst>
        </xdr:cNvPr>
        <xdr:cNvSpPr/>
      </xdr:nvSpPr>
      <xdr:spPr>
        <a:xfrm>
          <a:off x="15430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147501</xdr:rowOff>
    </xdr:from>
    <xdr:to>
      <xdr:col>85</xdr:col>
      <xdr:colOff>127000</xdr:colOff>
      <xdr:row>79</xdr:row>
      <xdr:rowOff>163830</xdr:rowOff>
    </xdr:to>
    <xdr:cxnSp macro="">
      <xdr:nvCxnSpPr>
        <xdr:cNvPr id="393" name="直線コネクタ 392">
          <a:extLst>
            <a:ext uri="{FF2B5EF4-FFF2-40B4-BE49-F238E27FC236}">
              <a16:creationId xmlns:a16="http://schemas.microsoft.com/office/drawing/2014/main" id="{A6FBC8A3-2B33-4D23-8636-7EB69D54CF38}"/>
            </a:ext>
          </a:extLst>
        </xdr:cNvPr>
        <xdr:cNvCxnSpPr/>
      </xdr:nvCxnSpPr>
      <xdr:spPr>
        <a:xfrm flipV="1">
          <a:off x="15481300" y="136920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394" name="楕円 393">
          <a:extLst>
            <a:ext uri="{FF2B5EF4-FFF2-40B4-BE49-F238E27FC236}">
              <a16:creationId xmlns:a16="http://schemas.microsoft.com/office/drawing/2014/main" id="{8562E99C-69D0-43C3-A391-38AFDE5B35F6}"/>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79</xdr:row>
      <xdr:rowOff>163830</xdr:rowOff>
    </xdr:to>
    <xdr:cxnSp macro="">
      <xdr:nvCxnSpPr>
        <xdr:cNvPr id="395" name="直線コネクタ 394">
          <a:extLst>
            <a:ext uri="{FF2B5EF4-FFF2-40B4-BE49-F238E27FC236}">
              <a16:creationId xmlns:a16="http://schemas.microsoft.com/office/drawing/2014/main" id="{AAF5E239-8CD0-4B46-B304-608FA8B0CE7A}"/>
            </a:ext>
          </a:extLst>
        </xdr:cNvPr>
        <xdr:cNvCxnSpPr/>
      </xdr:nvCxnSpPr>
      <xdr:spPr>
        <a:xfrm>
          <a:off x="14592300" y="13280571"/>
          <a:ext cx="889000" cy="4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59707</xdr:rowOff>
    </xdr:from>
    <xdr:ext cx="405111" cy="259045"/>
    <xdr:sp macro="" textlink="">
      <xdr:nvSpPr>
        <xdr:cNvPr id="396" name="n_1mainValue【消防施設】&#10;有形固定資産減価償却率">
          <a:extLst>
            <a:ext uri="{FF2B5EF4-FFF2-40B4-BE49-F238E27FC236}">
              <a16:creationId xmlns:a16="http://schemas.microsoft.com/office/drawing/2014/main" id="{461E8B77-AFC0-48A4-97C9-FC2FC4C311A6}"/>
            </a:ext>
          </a:extLst>
        </xdr:cNvPr>
        <xdr:cNvSpPr txBox="1"/>
      </xdr:nvSpPr>
      <xdr:spPr>
        <a:xfrm>
          <a:off x="15266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397" name="n_2mainValue【消防施設】&#10;有形固定資産減価償却率">
          <a:extLst>
            <a:ext uri="{FF2B5EF4-FFF2-40B4-BE49-F238E27FC236}">
              <a16:creationId xmlns:a16="http://schemas.microsoft.com/office/drawing/2014/main" id="{F5025A00-EDD0-4C51-BEBB-DDCCBC42C303}"/>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8" name="正方形/長方形 397">
          <a:extLst>
            <a:ext uri="{FF2B5EF4-FFF2-40B4-BE49-F238E27FC236}">
              <a16:creationId xmlns:a16="http://schemas.microsoft.com/office/drawing/2014/main" id="{259FD03B-34DC-40B8-B2B3-7898EC3DBA1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9" name="正方形/長方形 398">
          <a:extLst>
            <a:ext uri="{FF2B5EF4-FFF2-40B4-BE49-F238E27FC236}">
              <a16:creationId xmlns:a16="http://schemas.microsoft.com/office/drawing/2014/main" id="{9019DDBE-F6BB-4604-B03C-3440ACE5B87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0" name="正方形/長方形 399">
          <a:extLst>
            <a:ext uri="{FF2B5EF4-FFF2-40B4-BE49-F238E27FC236}">
              <a16:creationId xmlns:a16="http://schemas.microsoft.com/office/drawing/2014/main" id="{1D0E8416-3138-4DE9-8E23-4C7D93794F3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1" name="正方形/長方形 400">
          <a:extLst>
            <a:ext uri="{FF2B5EF4-FFF2-40B4-BE49-F238E27FC236}">
              <a16:creationId xmlns:a16="http://schemas.microsoft.com/office/drawing/2014/main" id="{9EBF83BF-03F6-4660-A41B-DE55C058138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2" name="正方形/長方形 401">
          <a:extLst>
            <a:ext uri="{FF2B5EF4-FFF2-40B4-BE49-F238E27FC236}">
              <a16:creationId xmlns:a16="http://schemas.microsoft.com/office/drawing/2014/main" id="{0E898EB1-9C4B-4E22-BE2B-699B8FEBBD3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3" name="正方形/長方形 402">
          <a:extLst>
            <a:ext uri="{FF2B5EF4-FFF2-40B4-BE49-F238E27FC236}">
              <a16:creationId xmlns:a16="http://schemas.microsoft.com/office/drawing/2014/main" id="{7D780FAC-EC85-4836-AC7A-FFE972FAE50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4" name="正方形/長方形 403">
          <a:extLst>
            <a:ext uri="{FF2B5EF4-FFF2-40B4-BE49-F238E27FC236}">
              <a16:creationId xmlns:a16="http://schemas.microsoft.com/office/drawing/2014/main" id="{D334B263-5969-4388-984E-AEC119E5825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5" name="正方形/長方形 404">
          <a:extLst>
            <a:ext uri="{FF2B5EF4-FFF2-40B4-BE49-F238E27FC236}">
              <a16:creationId xmlns:a16="http://schemas.microsoft.com/office/drawing/2014/main" id="{5491B589-15A0-4B0F-AAED-39F1DAA4FA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6" name="テキスト ボックス 405">
          <a:extLst>
            <a:ext uri="{FF2B5EF4-FFF2-40B4-BE49-F238E27FC236}">
              <a16:creationId xmlns:a16="http://schemas.microsoft.com/office/drawing/2014/main" id="{4261B337-4F1E-4CFA-B058-4D521D8C16F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7" name="直線コネクタ 406">
          <a:extLst>
            <a:ext uri="{FF2B5EF4-FFF2-40B4-BE49-F238E27FC236}">
              <a16:creationId xmlns:a16="http://schemas.microsoft.com/office/drawing/2014/main" id="{87CA106A-1CD9-4714-8F9B-829D7F56B72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8" name="直線コネクタ 407">
          <a:extLst>
            <a:ext uri="{FF2B5EF4-FFF2-40B4-BE49-F238E27FC236}">
              <a16:creationId xmlns:a16="http://schemas.microsoft.com/office/drawing/2014/main" id="{A9BCDC0B-BD27-4F4D-A203-F050D94CBCE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9" name="テキスト ボックス 408">
          <a:extLst>
            <a:ext uri="{FF2B5EF4-FFF2-40B4-BE49-F238E27FC236}">
              <a16:creationId xmlns:a16="http://schemas.microsoft.com/office/drawing/2014/main" id="{5B6B7BBA-9DE2-4DD2-A099-C3ABFB89081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10" name="直線コネクタ 409">
          <a:extLst>
            <a:ext uri="{FF2B5EF4-FFF2-40B4-BE49-F238E27FC236}">
              <a16:creationId xmlns:a16="http://schemas.microsoft.com/office/drawing/2014/main" id="{F715D298-3D9D-4D22-9129-93033063C3F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11" name="テキスト ボックス 410">
          <a:extLst>
            <a:ext uri="{FF2B5EF4-FFF2-40B4-BE49-F238E27FC236}">
              <a16:creationId xmlns:a16="http://schemas.microsoft.com/office/drawing/2014/main" id="{420C666D-AA2B-468F-BD59-7786C3D831C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2" name="直線コネクタ 411">
          <a:extLst>
            <a:ext uri="{FF2B5EF4-FFF2-40B4-BE49-F238E27FC236}">
              <a16:creationId xmlns:a16="http://schemas.microsoft.com/office/drawing/2014/main" id="{0D8A2A6D-AF88-4CFD-8EC1-89827CEADEC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13" name="テキスト ボックス 412">
          <a:extLst>
            <a:ext uri="{FF2B5EF4-FFF2-40B4-BE49-F238E27FC236}">
              <a16:creationId xmlns:a16="http://schemas.microsoft.com/office/drawing/2014/main" id="{953F2CF1-894B-4941-9CE4-413008127E0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4" name="直線コネクタ 413">
          <a:extLst>
            <a:ext uri="{FF2B5EF4-FFF2-40B4-BE49-F238E27FC236}">
              <a16:creationId xmlns:a16="http://schemas.microsoft.com/office/drawing/2014/main" id="{CA264DE1-FFBC-40A9-BAF5-F47C2D56CDF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5" name="テキスト ボックス 414">
          <a:extLst>
            <a:ext uri="{FF2B5EF4-FFF2-40B4-BE49-F238E27FC236}">
              <a16:creationId xmlns:a16="http://schemas.microsoft.com/office/drawing/2014/main" id="{514B8AAE-E4C8-4E4A-9380-E28DA3189AA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6" name="直線コネクタ 415">
          <a:extLst>
            <a:ext uri="{FF2B5EF4-FFF2-40B4-BE49-F238E27FC236}">
              <a16:creationId xmlns:a16="http://schemas.microsoft.com/office/drawing/2014/main" id="{21793969-5E51-49DF-A3CC-0FA6CB13D77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7" name="テキスト ボックス 416">
          <a:extLst>
            <a:ext uri="{FF2B5EF4-FFF2-40B4-BE49-F238E27FC236}">
              <a16:creationId xmlns:a16="http://schemas.microsoft.com/office/drawing/2014/main" id="{9FAFF4F5-DD3C-4C56-9893-F4DED7F8F29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8" name="直線コネクタ 417">
          <a:extLst>
            <a:ext uri="{FF2B5EF4-FFF2-40B4-BE49-F238E27FC236}">
              <a16:creationId xmlns:a16="http://schemas.microsoft.com/office/drawing/2014/main" id="{74B081BB-1B0B-4EF8-940D-C7EC4394F01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9" name="テキスト ボックス 418">
          <a:extLst>
            <a:ext uri="{FF2B5EF4-FFF2-40B4-BE49-F238E27FC236}">
              <a16:creationId xmlns:a16="http://schemas.microsoft.com/office/drawing/2014/main" id="{7ECAF319-2388-4613-9119-5073CFDEC94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0" name="【消防施設】&#10;一人当たり面積グラフ枠">
          <a:extLst>
            <a:ext uri="{FF2B5EF4-FFF2-40B4-BE49-F238E27FC236}">
              <a16:creationId xmlns:a16="http://schemas.microsoft.com/office/drawing/2014/main" id="{CD509DEA-6FED-4999-A092-2F0F8842563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21" name="直線コネクタ 420">
          <a:extLst>
            <a:ext uri="{FF2B5EF4-FFF2-40B4-BE49-F238E27FC236}">
              <a16:creationId xmlns:a16="http://schemas.microsoft.com/office/drawing/2014/main" id="{141F780E-1375-45FE-9458-9C17DF39AF24}"/>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22" name="【消防施設】&#10;一人当たり面積最小値テキスト">
          <a:extLst>
            <a:ext uri="{FF2B5EF4-FFF2-40B4-BE49-F238E27FC236}">
              <a16:creationId xmlns:a16="http://schemas.microsoft.com/office/drawing/2014/main" id="{8CE3ED9E-93ED-453E-B990-F7C0FF3AB8F1}"/>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23" name="直線コネクタ 422">
          <a:extLst>
            <a:ext uri="{FF2B5EF4-FFF2-40B4-BE49-F238E27FC236}">
              <a16:creationId xmlns:a16="http://schemas.microsoft.com/office/drawing/2014/main" id="{513DFE05-9655-42AE-919E-2B567E7FEB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24" name="【消防施設】&#10;一人当たり面積最大値テキスト">
          <a:extLst>
            <a:ext uri="{FF2B5EF4-FFF2-40B4-BE49-F238E27FC236}">
              <a16:creationId xmlns:a16="http://schemas.microsoft.com/office/drawing/2014/main" id="{32FA8AB4-F0D9-4C04-9B62-BF52763B041F}"/>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25" name="直線コネクタ 424">
          <a:extLst>
            <a:ext uri="{FF2B5EF4-FFF2-40B4-BE49-F238E27FC236}">
              <a16:creationId xmlns:a16="http://schemas.microsoft.com/office/drawing/2014/main" id="{1F4E0DB8-A8A4-4017-A263-CE4CDD034B9B}"/>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426" name="【消防施設】&#10;一人当たり面積平均値テキスト">
          <a:extLst>
            <a:ext uri="{FF2B5EF4-FFF2-40B4-BE49-F238E27FC236}">
              <a16:creationId xmlns:a16="http://schemas.microsoft.com/office/drawing/2014/main" id="{731B8CB2-F03A-46E4-A1DD-B1ADCD86D1D3}"/>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27" name="フローチャート: 判断 426">
          <a:extLst>
            <a:ext uri="{FF2B5EF4-FFF2-40B4-BE49-F238E27FC236}">
              <a16:creationId xmlns:a16="http://schemas.microsoft.com/office/drawing/2014/main" id="{57E68B74-AA84-4ECE-8169-60213C085A95}"/>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28" name="フローチャート: 判断 427">
          <a:extLst>
            <a:ext uri="{FF2B5EF4-FFF2-40B4-BE49-F238E27FC236}">
              <a16:creationId xmlns:a16="http://schemas.microsoft.com/office/drawing/2014/main" id="{803BEE2C-2B1A-48D5-BC0D-F90D762DD4C5}"/>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429" name="n_1aveValue【消防施設】&#10;一人当たり面積">
          <a:extLst>
            <a:ext uri="{FF2B5EF4-FFF2-40B4-BE49-F238E27FC236}">
              <a16:creationId xmlns:a16="http://schemas.microsoft.com/office/drawing/2014/main" id="{6C5F41C0-3CED-4381-AB3B-EB5FD4B93B3C}"/>
            </a:ext>
          </a:extLst>
        </xdr:cNvPr>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430" name="フローチャート: 判断 429">
          <a:extLst>
            <a:ext uri="{FF2B5EF4-FFF2-40B4-BE49-F238E27FC236}">
              <a16:creationId xmlns:a16="http://schemas.microsoft.com/office/drawing/2014/main" id="{17BDCF0B-17DC-4C16-8A4B-D204437BBB00}"/>
            </a:ext>
          </a:extLst>
        </xdr:cNvPr>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57166</xdr:rowOff>
    </xdr:from>
    <xdr:ext cx="469744" cy="259045"/>
    <xdr:sp macro="" textlink="">
      <xdr:nvSpPr>
        <xdr:cNvPr id="431" name="n_2aveValue【消防施設】&#10;一人当たり面積">
          <a:extLst>
            <a:ext uri="{FF2B5EF4-FFF2-40B4-BE49-F238E27FC236}">
              <a16:creationId xmlns:a16="http://schemas.microsoft.com/office/drawing/2014/main" id="{A57C03BA-CD06-466F-BFC2-345E0E35AD7F}"/>
            </a:ext>
          </a:extLst>
        </xdr:cNvPr>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79146D23-C30D-495F-AEBB-EB9171F1592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8F93D2B6-A6D3-4920-AD7F-16AE82A491C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8EDF9B11-5F95-4B1A-BB04-36BA85BCF80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id="{7CAD71A7-9BBD-4F91-8F10-8F60852E3A3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B695E112-B181-4A9C-A53A-6F6A36CC15B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75312</xdr:rowOff>
    </xdr:from>
    <xdr:to>
      <xdr:col>116</xdr:col>
      <xdr:colOff>114300</xdr:colOff>
      <xdr:row>86</xdr:row>
      <xdr:rowOff>5462</xdr:rowOff>
    </xdr:to>
    <xdr:sp macro="" textlink="">
      <xdr:nvSpPr>
        <xdr:cNvPr id="437" name="楕円 436">
          <a:extLst>
            <a:ext uri="{FF2B5EF4-FFF2-40B4-BE49-F238E27FC236}">
              <a16:creationId xmlns:a16="http://schemas.microsoft.com/office/drawing/2014/main" id="{F0597C1A-69DE-4091-AE8A-4413C09ABDF1}"/>
            </a:ext>
          </a:extLst>
        </xdr:cNvPr>
        <xdr:cNvSpPr/>
      </xdr:nvSpPr>
      <xdr:spPr>
        <a:xfrm>
          <a:off x="22110700" y="146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53739</xdr:rowOff>
    </xdr:from>
    <xdr:ext cx="469744" cy="259045"/>
    <xdr:sp macro="" textlink="">
      <xdr:nvSpPr>
        <xdr:cNvPr id="438" name="【消防施設】&#10;一人当たり面積該当値テキスト">
          <a:extLst>
            <a:ext uri="{FF2B5EF4-FFF2-40B4-BE49-F238E27FC236}">
              <a16:creationId xmlns:a16="http://schemas.microsoft.com/office/drawing/2014/main" id="{5DFE4029-1A59-426E-B808-CAA1B8722605}"/>
            </a:ext>
          </a:extLst>
        </xdr:cNvPr>
        <xdr:cNvSpPr txBox="1"/>
      </xdr:nvSpPr>
      <xdr:spPr>
        <a:xfrm>
          <a:off x="22199600"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80263</xdr:rowOff>
    </xdr:from>
    <xdr:to>
      <xdr:col>112</xdr:col>
      <xdr:colOff>38100</xdr:colOff>
      <xdr:row>86</xdr:row>
      <xdr:rowOff>10413</xdr:rowOff>
    </xdr:to>
    <xdr:sp macro="" textlink="">
      <xdr:nvSpPr>
        <xdr:cNvPr id="439" name="楕円 438">
          <a:extLst>
            <a:ext uri="{FF2B5EF4-FFF2-40B4-BE49-F238E27FC236}">
              <a16:creationId xmlns:a16="http://schemas.microsoft.com/office/drawing/2014/main" id="{570DDA8F-13EF-4FA3-A046-B1E09A2BCFE9}"/>
            </a:ext>
          </a:extLst>
        </xdr:cNvPr>
        <xdr:cNvSpPr/>
      </xdr:nvSpPr>
      <xdr:spPr>
        <a:xfrm>
          <a:off x="21272500" y="146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126112</xdr:rowOff>
    </xdr:from>
    <xdr:to>
      <xdr:col>116</xdr:col>
      <xdr:colOff>63500</xdr:colOff>
      <xdr:row>85</xdr:row>
      <xdr:rowOff>131063</xdr:rowOff>
    </xdr:to>
    <xdr:cxnSp macro="">
      <xdr:nvCxnSpPr>
        <xdr:cNvPr id="440" name="直線コネクタ 439">
          <a:extLst>
            <a:ext uri="{FF2B5EF4-FFF2-40B4-BE49-F238E27FC236}">
              <a16:creationId xmlns:a16="http://schemas.microsoft.com/office/drawing/2014/main" id="{3D27914C-D961-4EF6-9399-A01D6A45E996}"/>
            </a:ext>
          </a:extLst>
        </xdr:cNvPr>
        <xdr:cNvCxnSpPr/>
      </xdr:nvCxnSpPr>
      <xdr:spPr>
        <a:xfrm flipV="1">
          <a:off x="21323300" y="14699362"/>
          <a:ext cx="8382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441" name="楕円 440">
          <a:extLst>
            <a:ext uri="{FF2B5EF4-FFF2-40B4-BE49-F238E27FC236}">
              <a16:creationId xmlns:a16="http://schemas.microsoft.com/office/drawing/2014/main" id="{6D583388-7A4F-4410-90BD-F76BD4DAF3D5}"/>
            </a:ext>
          </a:extLst>
        </xdr:cNvPr>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131063</xdr:rowOff>
    </xdr:from>
    <xdr:to>
      <xdr:col>111</xdr:col>
      <xdr:colOff>177800</xdr:colOff>
      <xdr:row>86</xdr:row>
      <xdr:rowOff>6096</xdr:rowOff>
    </xdr:to>
    <xdr:cxnSp macro="">
      <xdr:nvCxnSpPr>
        <xdr:cNvPr id="442" name="直線コネクタ 441">
          <a:extLst>
            <a:ext uri="{FF2B5EF4-FFF2-40B4-BE49-F238E27FC236}">
              <a16:creationId xmlns:a16="http://schemas.microsoft.com/office/drawing/2014/main" id="{2747A199-77AE-4D81-8C21-C96B9AF0D31B}"/>
            </a:ext>
          </a:extLst>
        </xdr:cNvPr>
        <xdr:cNvCxnSpPr/>
      </xdr:nvCxnSpPr>
      <xdr:spPr>
        <a:xfrm flipV="1">
          <a:off x="20434300" y="14704313"/>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26940</xdr:rowOff>
    </xdr:from>
    <xdr:ext cx="469744" cy="259045"/>
    <xdr:sp macro="" textlink="">
      <xdr:nvSpPr>
        <xdr:cNvPr id="443" name="n_1mainValue【消防施設】&#10;一人当たり面積">
          <a:extLst>
            <a:ext uri="{FF2B5EF4-FFF2-40B4-BE49-F238E27FC236}">
              <a16:creationId xmlns:a16="http://schemas.microsoft.com/office/drawing/2014/main" id="{ED33B6C1-E43D-416B-B48E-428B88D1B841}"/>
            </a:ext>
          </a:extLst>
        </xdr:cNvPr>
        <xdr:cNvSpPr txBox="1"/>
      </xdr:nvSpPr>
      <xdr:spPr>
        <a:xfrm>
          <a:off x="21075727" y="144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73423</xdr:rowOff>
    </xdr:from>
    <xdr:ext cx="469744" cy="259045"/>
    <xdr:sp macro="" textlink="">
      <xdr:nvSpPr>
        <xdr:cNvPr id="444" name="n_2mainValue【消防施設】&#10;一人当たり面積">
          <a:extLst>
            <a:ext uri="{FF2B5EF4-FFF2-40B4-BE49-F238E27FC236}">
              <a16:creationId xmlns:a16="http://schemas.microsoft.com/office/drawing/2014/main" id="{A25FA496-D036-4AE4-87CE-014F746CAED7}"/>
            </a:ext>
          </a:extLst>
        </xdr:cNvPr>
        <xdr:cNvSpPr txBox="1"/>
      </xdr:nvSpPr>
      <xdr:spPr>
        <a:xfrm>
          <a:off x="20199427" y="1447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a:extLst>
            <a:ext uri="{FF2B5EF4-FFF2-40B4-BE49-F238E27FC236}">
              <a16:creationId xmlns:a16="http://schemas.microsoft.com/office/drawing/2014/main" id="{FA4259BF-A723-4EEB-9285-11394CCDBFB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a:extLst>
            <a:ext uri="{FF2B5EF4-FFF2-40B4-BE49-F238E27FC236}">
              <a16:creationId xmlns:a16="http://schemas.microsoft.com/office/drawing/2014/main" id="{C1D8FC03-D8AE-4933-AED5-E2A429E9A2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a:extLst>
            <a:ext uri="{FF2B5EF4-FFF2-40B4-BE49-F238E27FC236}">
              <a16:creationId xmlns:a16="http://schemas.microsoft.com/office/drawing/2014/main" id="{2267530A-F7CE-4137-965B-CB10DA4FCAC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a:extLst>
            <a:ext uri="{FF2B5EF4-FFF2-40B4-BE49-F238E27FC236}">
              <a16:creationId xmlns:a16="http://schemas.microsoft.com/office/drawing/2014/main" id="{759C12C2-BF05-456B-838C-1C0D465A134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a:extLst>
            <a:ext uri="{FF2B5EF4-FFF2-40B4-BE49-F238E27FC236}">
              <a16:creationId xmlns:a16="http://schemas.microsoft.com/office/drawing/2014/main" id="{CE329007-9FDF-4981-901E-B5797A10080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a:extLst>
            <a:ext uri="{FF2B5EF4-FFF2-40B4-BE49-F238E27FC236}">
              <a16:creationId xmlns:a16="http://schemas.microsoft.com/office/drawing/2014/main" id="{53830D7B-00E7-47D4-ADEE-6CB91B28395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a:extLst>
            <a:ext uri="{FF2B5EF4-FFF2-40B4-BE49-F238E27FC236}">
              <a16:creationId xmlns:a16="http://schemas.microsoft.com/office/drawing/2014/main" id="{0CA4D4EC-8104-4A3C-B8E6-71E82A5437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a:extLst>
            <a:ext uri="{FF2B5EF4-FFF2-40B4-BE49-F238E27FC236}">
              <a16:creationId xmlns:a16="http://schemas.microsoft.com/office/drawing/2014/main" id="{C20F66A3-F2E7-4CC4-8E20-8F3E18ADE3F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a:extLst>
            <a:ext uri="{FF2B5EF4-FFF2-40B4-BE49-F238E27FC236}">
              <a16:creationId xmlns:a16="http://schemas.microsoft.com/office/drawing/2014/main" id="{20AFAA6B-D974-4B4E-87DF-2AA0EC9BD1F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a:extLst>
            <a:ext uri="{FF2B5EF4-FFF2-40B4-BE49-F238E27FC236}">
              <a16:creationId xmlns:a16="http://schemas.microsoft.com/office/drawing/2014/main" id="{120230A0-FB88-4385-B967-10578352526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5" name="直線コネクタ 454">
          <a:extLst>
            <a:ext uri="{FF2B5EF4-FFF2-40B4-BE49-F238E27FC236}">
              <a16:creationId xmlns:a16="http://schemas.microsoft.com/office/drawing/2014/main" id="{102D9F90-7BA6-4B40-B909-D9CAAA4C67F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6" name="テキスト ボックス 455">
          <a:extLst>
            <a:ext uri="{FF2B5EF4-FFF2-40B4-BE49-F238E27FC236}">
              <a16:creationId xmlns:a16="http://schemas.microsoft.com/office/drawing/2014/main" id="{AAA02D19-3359-4B66-AE79-7FC7548FA91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7" name="直線コネクタ 456">
          <a:extLst>
            <a:ext uri="{FF2B5EF4-FFF2-40B4-BE49-F238E27FC236}">
              <a16:creationId xmlns:a16="http://schemas.microsoft.com/office/drawing/2014/main" id="{67C960DF-CB66-4373-A594-FB05B67CC70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8" name="テキスト ボックス 457">
          <a:extLst>
            <a:ext uri="{FF2B5EF4-FFF2-40B4-BE49-F238E27FC236}">
              <a16:creationId xmlns:a16="http://schemas.microsoft.com/office/drawing/2014/main" id="{B67042A5-F483-498A-B2E6-3CAF86F4413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9" name="直線コネクタ 458">
          <a:extLst>
            <a:ext uri="{FF2B5EF4-FFF2-40B4-BE49-F238E27FC236}">
              <a16:creationId xmlns:a16="http://schemas.microsoft.com/office/drawing/2014/main" id="{D7A64B26-F9B2-4D6F-87A4-63F69D68DBE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0" name="テキスト ボックス 459">
          <a:extLst>
            <a:ext uri="{FF2B5EF4-FFF2-40B4-BE49-F238E27FC236}">
              <a16:creationId xmlns:a16="http://schemas.microsoft.com/office/drawing/2014/main" id="{5C76B9B2-E295-4835-8A76-B166C0D7742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1" name="直線コネクタ 460">
          <a:extLst>
            <a:ext uri="{FF2B5EF4-FFF2-40B4-BE49-F238E27FC236}">
              <a16:creationId xmlns:a16="http://schemas.microsoft.com/office/drawing/2014/main" id="{AB39FDB5-43B0-4925-8EEB-711647D7E1F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2" name="テキスト ボックス 461">
          <a:extLst>
            <a:ext uri="{FF2B5EF4-FFF2-40B4-BE49-F238E27FC236}">
              <a16:creationId xmlns:a16="http://schemas.microsoft.com/office/drawing/2014/main" id="{F11F8B53-FD5F-430D-801E-D8AF4C07FDB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3" name="直線コネクタ 462">
          <a:extLst>
            <a:ext uri="{FF2B5EF4-FFF2-40B4-BE49-F238E27FC236}">
              <a16:creationId xmlns:a16="http://schemas.microsoft.com/office/drawing/2014/main" id="{F4C567A8-F156-4750-9ECB-82023618904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4" name="テキスト ボックス 463">
          <a:extLst>
            <a:ext uri="{FF2B5EF4-FFF2-40B4-BE49-F238E27FC236}">
              <a16:creationId xmlns:a16="http://schemas.microsoft.com/office/drawing/2014/main" id="{6567FF23-F303-4457-BA9E-EC839626D29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5" name="直線コネクタ 464">
          <a:extLst>
            <a:ext uri="{FF2B5EF4-FFF2-40B4-BE49-F238E27FC236}">
              <a16:creationId xmlns:a16="http://schemas.microsoft.com/office/drawing/2014/main" id="{961D4E9A-82BA-4D05-820A-FEA1B774B94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6" name="テキスト ボックス 465">
          <a:extLst>
            <a:ext uri="{FF2B5EF4-FFF2-40B4-BE49-F238E27FC236}">
              <a16:creationId xmlns:a16="http://schemas.microsoft.com/office/drawing/2014/main" id="{CC48133E-553B-4BDC-8F2D-8B68BC64F03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7" name="直線コネクタ 466">
          <a:extLst>
            <a:ext uri="{FF2B5EF4-FFF2-40B4-BE49-F238E27FC236}">
              <a16:creationId xmlns:a16="http://schemas.microsoft.com/office/drawing/2014/main" id="{3ACFEA71-9A84-42FD-9A82-75CA8A5EAB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8" name="テキスト ボックス 467">
          <a:extLst>
            <a:ext uri="{FF2B5EF4-FFF2-40B4-BE49-F238E27FC236}">
              <a16:creationId xmlns:a16="http://schemas.microsoft.com/office/drawing/2014/main" id="{62CC768B-C439-46E9-87A5-62A5A6109BC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a:extLst>
            <a:ext uri="{FF2B5EF4-FFF2-40B4-BE49-F238E27FC236}">
              <a16:creationId xmlns:a16="http://schemas.microsoft.com/office/drawing/2014/main" id="{F877832F-9DF7-4C5C-BBC0-B2159D7D811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70" name="直線コネクタ 469">
          <a:extLst>
            <a:ext uri="{FF2B5EF4-FFF2-40B4-BE49-F238E27FC236}">
              <a16:creationId xmlns:a16="http://schemas.microsoft.com/office/drawing/2014/main" id="{9C1CB5AE-3B6B-435F-934D-94D6AE2E0D75}"/>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71" name="【庁舎】&#10;有形固定資産減価償却率最小値テキスト">
          <a:extLst>
            <a:ext uri="{FF2B5EF4-FFF2-40B4-BE49-F238E27FC236}">
              <a16:creationId xmlns:a16="http://schemas.microsoft.com/office/drawing/2014/main" id="{5EE07506-F364-462D-B1C7-9B10EBF566B8}"/>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72" name="直線コネクタ 471">
          <a:extLst>
            <a:ext uri="{FF2B5EF4-FFF2-40B4-BE49-F238E27FC236}">
              <a16:creationId xmlns:a16="http://schemas.microsoft.com/office/drawing/2014/main" id="{188C0CE0-2CF9-4411-B980-8E88D2D40692}"/>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73" name="【庁舎】&#10;有形固定資産減価償却率最大値テキスト">
          <a:extLst>
            <a:ext uri="{FF2B5EF4-FFF2-40B4-BE49-F238E27FC236}">
              <a16:creationId xmlns:a16="http://schemas.microsoft.com/office/drawing/2014/main" id="{AF57FA0A-6B81-4C5A-B444-D7867D5C2BDD}"/>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4" name="直線コネクタ 473">
          <a:extLst>
            <a:ext uri="{FF2B5EF4-FFF2-40B4-BE49-F238E27FC236}">
              <a16:creationId xmlns:a16="http://schemas.microsoft.com/office/drawing/2014/main" id="{1139CFA1-9460-40BA-912B-0EE92F31A7F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75" name="【庁舎】&#10;有形固定資産減価償却率平均値テキスト">
          <a:extLst>
            <a:ext uri="{FF2B5EF4-FFF2-40B4-BE49-F238E27FC236}">
              <a16:creationId xmlns:a16="http://schemas.microsoft.com/office/drawing/2014/main" id="{BEAC7222-4085-46BA-81AE-DF602DDBF4A4}"/>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76" name="フローチャート: 判断 475">
          <a:extLst>
            <a:ext uri="{FF2B5EF4-FFF2-40B4-BE49-F238E27FC236}">
              <a16:creationId xmlns:a16="http://schemas.microsoft.com/office/drawing/2014/main" id="{CF1F0BA5-AC34-4EF9-8D18-C5E65BDB7131}"/>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77" name="フローチャート: 判断 476">
          <a:extLst>
            <a:ext uri="{FF2B5EF4-FFF2-40B4-BE49-F238E27FC236}">
              <a16:creationId xmlns:a16="http://schemas.microsoft.com/office/drawing/2014/main" id="{A8AB0D4E-1708-4DEE-9AFF-40BE83494949}"/>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78" name="n_1aveValue【庁舎】&#10;有形固定資産減価償却率">
          <a:extLst>
            <a:ext uri="{FF2B5EF4-FFF2-40B4-BE49-F238E27FC236}">
              <a16:creationId xmlns:a16="http://schemas.microsoft.com/office/drawing/2014/main" id="{30EAD223-8A3A-4758-B57D-3DC04C04BF3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479" name="フローチャート: 判断 478">
          <a:extLst>
            <a:ext uri="{FF2B5EF4-FFF2-40B4-BE49-F238E27FC236}">
              <a16:creationId xmlns:a16="http://schemas.microsoft.com/office/drawing/2014/main" id="{27C3BA3A-AAC1-4081-8C74-AD2ABF86C992}"/>
            </a:ext>
          </a:extLst>
        </xdr:cNvPr>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480" name="n_2aveValue【庁舎】&#10;有形固定資産減価償却率">
          <a:extLst>
            <a:ext uri="{FF2B5EF4-FFF2-40B4-BE49-F238E27FC236}">
              <a16:creationId xmlns:a16="http://schemas.microsoft.com/office/drawing/2014/main" id="{A98DA3DA-2C18-4772-9A13-EDD5EF3B2621}"/>
            </a:ext>
          </a:extLst>
        </xdr:cNvPr>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DBC929C2-8F85-48AA-BC4F-4DFBE1E0FD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3050748-3E95-4A53-8A84-1698EBAF061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3243CA0A-8CBA-47BE-8409-5CCDF47FB28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957803D2-7084-4710-B2FC-5387459DBEA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FEF8A661-F045-4D2E-951B-057F4A817DD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98879</xdr:rowOff>
    </xdr:from>
    <xdr:to>
      <xdr:col>85</xdr:col>
      <xdr:colOff>177800</xdr:colOff>
      <xdr:row>100</xdr:row>
      <xdr:rowOff>29029</xdr:rowOff>
    </xdr:to>
    <xdr:sp macro="" textlink="">
      <xdr:nvSpPr>
        <xdr:cNvPr id="486" name="楕円 485">
          <a:extLst>
            <a:ext uri="{FF2B5EF4-FFF2-40B4-BE49-F238E27FC236}">
              <a16:creationId xmlns:a16="http://schemas.microsoft.com/office/drawing/2014/main" id="{39A82051-4C55-4F7D-9C8A-7B4F3ED024A9}"/>
            </a:ext>
          </a:extLst>
        </xdr:cNvPr>
        <xdr:cNvSpPr/>
      </xdr:nvSpPr>
      <xdr:spPr>
        <a:xfrm>
          <a:off x="162687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19249</xdr:rowOff>
    </xdr:from>
    <xdr:ext cx="405111" cy="259045"/>
    <xdr:sp macro="" textlink="">
      <xdr:nvSpPr>
        <xdr:cNvPr id="487" name="【庁舎】&#10;有形固定資産減価償却率該当値テキスト">
          <a:extLst>
            <a:ext uri="{FF2B5EF4-FFF2-40B4-BE49-F238E27FC236}">
              <a16:creationId xmlns:a16="http://schemas.microsoft.com/office/drawing/2014/main" id="{E458EA7C-9FDB-4875-8188-9B47DC6C4A54}"/>
            </a:ext>
          </a:extLst>
        </xdr:cNvPr>
        <xdr:cNvSpPr txBox="1"/>
      </xdr:nvSpPr>
      <xdr:spPr>
        <a:xfrm>
          <a:off x="16357600" y="1699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108676</xdr:rowOff>
    </xdr:from>
    <xdr:to>
      <xdr:col>81</xdr:col>
      <xdr:colOff>101600</xdr:colOff>
      <xdr:row>100</xdr:row>
      <xdr:rowOff>38826</xdr:rowOff>
    </xdr:to>
    <xdr:sp macro="" textlink="">
      <xdr:nvSpPr>
        <xdr:cNvPr id="488" name="楕円 487">
          <a:extLst>
            <a:ext uri="{FF2B5EF4-FFF2-40B4-BE49-F238E27FC236}">
              <a16:creationId xmlns:a16="http://schemas.microsoft.com/office/drawing/2014/main" id="{ABCCA903-DED3-4FFC-83BE-0484A6CC5506}"/>
            </a:ext>
          </a:extLst>
        </xdr:cNvPr>
        <xdr:cNvSpPr/>
      </xdr:nvSpPr>
      <xdr:spPr>
        <a:xfrm>
          <a:off x="15430500" y="170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149679</xdr:rowOff>
    </xdr:from>
    <xdr:to>
      <xdr:col>85</xdr:col>
      <xdr:colOff>127000</xdr:colOff>
      <xdr:row>99</xdr:row>
      <xdr:rowOff>159476</xdr:rowOff>
    </xdr:to>
    <xdr:cxnSp macro="">
      <xdr:nvCxnSpPr>
        <xdr:cNvPr id="489" name="直線コネクタ 488">
          <a:extLst>
            <a:ext uri="{FF2B5EF4-FFF2-40B4-BE49-F238E27FC236}">
              <a16:creationId xmlns:a16="http://schemas.microsoft.com/office/drawing/2014/main" id="{AD96A808-D945-4398-9956-EC15919353EA}"/>
            </a:ext>
          </a:extLst>
        </xdr:cNvPr>
        <xdr:cNvCxnSpPr/>
      </xdr:nvCxnSpPr>
      <xdr:spPr>
        <a:xfrm flipV="1">
          <a:off x="15481300" y="1712322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120106</xdr:rowOff>
    </xdr:from>
    <xdr:to>
      <xdr:col>76</xdr:col>
      <xdr:colOff>165100</xdr:colOff>
      <xdr:row>100</xdr:row>
      <xdr:rowOff>50256</xdr:rowOff>
    </xdr:to>
    <xdr:sp macro="" textlink="">
      <xdr:nvSpPr>
        <xdr:cNvPr id="490" name="楕円 489">
          <a:extLst>
            <a:ext uri="{FF2B5EF4-FFF2-40B4-BE49-F238E27FC236}">
              <a16:creationId xmlns:a16="http://schemas.microsoft.com/office/drawing/2014/main" id="{84AB888A-EB52-406A-8531-3F0858B36F34}"/>
            </a:ext>
          </a:extLst>
        </xdr:cNvPr>
        <xdr:cNvSpPr/>
      </xdr:nvSpPr>
      <xdr:spPr>
        <a:xfrm>
          <a:off x="145415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159476</xdr:rowOff>
    </xdr:from>
    <xdr:to>
      <xdr:col>81</xdr:col>
      <xdr:colOff>50800</xdr:colOff>
      <xdr:row>99</xdr:row>
      <xdr:rowOff>170906</xdr:rowOff>
    </xdr:to>
    <xdr:cxnSp macro="">
      <xdr:nvCxnSpPr>
        <xdr:cNvPr id="491" name="直線コネクタ 490">
          <a:extLst>
            <a:ext uri="{FF2B5EF4-FFF2-40B4-BE49-F238E27FC236}">
              <a16:creationId xmlns:a16="http://schemas.microsoft.com/office/drawing/2014/main" id="{AF2BB68E-E787-4A5D-8348-DFFE8706875A}"/>
            </a:ext>
          </a:extLst>
        </xdr:cNvPr>
        <xdr:cNvCxnSpPr/>
      </xdr:nvCxnSpPr>
      <xdr:spPr>
        <a:xfrm flipV="1">
          <a:off x="14592300" y="171330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55353</xdr:rowOff>
    </xdr:from>
    <xdr:ext cx="405111" cy="259045"/>
    <xdr:sp macro="" textlink="">
      <xdr:nvSpPr>
        <xdr:cNvPr id="492" name="n_1mainValue【庁舎】&#10;有形固定資産減価償却率">
          <a:extLst>
            <a:ext uri="{FF2B5EF4-FFF2-40B4-BE49-F238E27FC236}">
              <a16:creationId xmlns:a16="http://schemas.microsoft.com/office/drawing/2014/main" id="{8537725D-4229-4EBA-99BE-33AF3E9D2F6D}"/>
            </a:ext>
          </a:extLst>
        </xdr:cNvPr>
        <xdr:cNvSpPr txBox="1"/>
      </xdr:nvSpPr>
      <xdr:spPr>
        <a:xfrm>
          <a:off x="15266044" y="1685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66783</xdr:rowOff>
    </xdr:from>
    <xdr:ext cx="405111" cy="259045"/>
    <xdr:sp macro="" textlink="">
      <xdr:nvSpPr>
        <xdr:cNvPr id="493" name="n_2mainValue【庁舎】&#10;有形固定資産減価償却率">
          <a:extLst>
            <a:ext uri="{FF2B5EF4-FFF2-40B4-BE49-F238E27FC236}">
              <a16:creationId xmlns:a16="http://schemas.microsoft.com/office/drawing/2014/main" id="{A69FDF87-3EC3-4868-9D78-91AE2AA83303}"/>
            </a:ext>
          </a:extLst>
        </xdr:cNvPr>
        <xdr:cNvSpPr txBox="1"/>
      </xdr:nvSpPr>
      <xdr:spPr>
        <a:xfrm>
          <a:off x="14389744" y="1686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4" name="正方形/長方形 493">
          <a:extLst>
            <a:ext uri="{FF2B5EF4-FFF2-40B4-BE49-F238E27FC236}">
              <a16:creationId xmlns:a16="http://schemas.microsoft.com/office/drawing/2014/main" id="{6E49B3C8-6AFC-45D7-A325-FE5E4AB51ED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5" name="正方形/長方形 494">
          <a:extLst>
            <a:ext uri="{FF2B5EF4-FFF2-40B4-BE49-F238E27FC236}">
              <a16:creationId xmlns:a16="http://schemas.microsoft.com/office/drawing/2014/main" id="{B68B07B2-8833-4A4A-B6B9-09EEE41A5B2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6" name="正方形/長方形 495">
          <a:extLst>
            <a:ext uri="{FF2B5EF4-FFF2-40B4-BE49-F238E27FC236}">
              <a16:creationId xmlns:a16="http://schemas.microsoft.com/office/drawing/2014/main" id="{22850C6A-3437-415D-830E-6A203E5FD9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7" name="正方形/長方形 496">
          <a:extLst>
            <a:ext uri="{FF2B5EF4-FFF2-40B4-BE49-F238E27FC236}">
              <a16:creationId xmlns:a16="http://schemas.microsoft.com/office/drawing/2014/main" id="{4577BBEC-DC57-4D4A-BBD8-792BFD0C21D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8" name="正方形/長方形 497">
          <a:extLst>
            <a:ext uri="{FF2B5EF4-FFF2-40B4-BE49-F238E27FC236}">
              <a16:creationId xmlns:a16="http://schemas.microsoft.com/office/drawing/2014/main" id="{DACD0C0B-813A-454A-95BD-30FA869A924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9" name="正方形/長方形 498">
          <a:extLst>
            <a:ext uri="{FF2B5EF4-FFF2-40B4-BE49-F238E27FC236}">
              <a16:creationId xmlns:a16="http://schemas.microsoft.com/office/drawing/2014/main" id="{A18FC052-39BF-4819-AE3A-DA5F2960A75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0" name="正方形/長方形 499">
          <a:extLst>
            <a:ext uri="{FF2B5EF4-FFF2-40B4-BE49-F238E27FC236}">
              <a16:creationId xmlns:a16="http://schemas.microsoft.com/office/drawing/2014/main" id="{53370751-9399-418D-9577-3133814B506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1" name="正方形/長方形 500">
          <a:extLst>
            <a:ext uri="{FF2B5EF4-FFF2-40B4-BE49-F238E27FC236}">
              <a16:creationId xmlns:a16="http://schemas.microsoft.com/office/drawing/2014/main" id="{CEE0BEB4-B62A-4B80-BC00-7A92470394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2" name="テキスト ボックス 501">
          <a:extLst>
            <a:ext uri="{FF2B5EF4-FFF2-40B4-BE49-F238E27FC236}">
              <a16:creationId xmlns:a16="http://schemas.microsoft.com/office/drawing/2014/main" id="{145DFE76-33FE-495C-8C77-1D0542B3C31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3" name="直線コネクタ 502">
          <a:extLst>
            <a:ext uri="{FF2B5EF4-FFF2-40B4-BE49-F238E27FC236}">
              <a16:creationId xmlns:a16="http://schemas.microsoft.com/office/drawing/2014/main" id="{46DE3A83-74AE-481A-9D7E-8A50CE541BB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04" name="直線コネクタ 503">
          <a:extLst>
            <a:ext uri="{FF2B5EF4-FFF2-40B4-BE49-F238E27FC236}">
              <a16:creationId xmlns:a16="http://schemas.microsoft.com/office/drawing/2014/main" id="{8925492A-02B9-4CF4-B298-EF4E73BE62F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05" name="テキスト ボックス 504">
          <a:extLst>
            <a:ext uri="{FF2B5EF4-FFF2-40B4-BE49-F238E27FC236}">
              <a16:creationId xmlns:a16="http://schemas.microsoft.com/office/drawing/2014/main" id="{268BE567-CDEE-4E9A-9C19-50A02A5A1C7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06" name="直線コネクタ 505">
          <a:extLst>
            <a:ext uri="{FF2B5EF4-FFF2-40B4-BE49-F238E27FC236}">
              <a16:creationId xmlns:a16="http://schemas.microsoft.com/office/drawing/2014/main" id="{4531EEBF-CD81-4103-8C69-255F2A7687D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07" name="テキスト ボックス 506">
          <a:extLst>
            <a:ext uri="{FF2B5EF4-FFF2-40B4-BE49-F238E27FC236}">
              <a16:creationId xmlns:a16="http://schemas.microsoft.com/office/drawing/2014/main" id="{DC96E18B-17E4-4D52-A391-1A19A79BA70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08" name="直線コネクタ 507">
          <a:extLst>
            <a:ext uri="{FF2B5EF4-FFF2-40B4-BE49-F238E27FC236}">
              <a16:creationId xmlns:a16="http://schemas.microsoft.com/office/drawing/2014/main" id="{26FBA554-1B5B-4CA2-92AA-4FF21DE8B2E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09" name="テキスト ボックス 508">
          <a:extLst>
            <a:ext uri="{FF2B5EF4-FFF2-40B4-BE49-F238E27FC236}">
              <a16:creationId xmlns:a16="http://schemas.microsoft.com/office/drawing/2014/main" id="{93F1FA6A-C8F9-4625-9AB0-C96A0568909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0" name="直線コネクタ 509">
          <a:extLst>
            <a:ext uri="{FF2B5EF4-FFF2-40B4-BE49-F238E27FC236}">
              <a16:creationId xmlns:a16="http://schemas.microsoft.com/office/drawing/2014/main" id="{51C28EBD-0A5B-4FD9-BA80-988B2192854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1" name="テキスト ボックス 510">
          <a:extLst>
            <a:ext uri="{FF2B5EF4-FFF2-40B4-BE49-F238E27FC236}">
              <a16:creationId xmlns:a16="http://schemas.microsoft.com/office/drawing/2014/main" id="{D64A3CA8-D7D4-4C92-A61D-3F78B405747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2" name="直線コネクタ 511">
          <a:extLst>
            <a:ext uri="{FF2B5EF4-FFF2-40B4-BE49-F238E27FC236}">
              <a16:creationId xmlns:a16="http://schemas.microsoft.com/office/drawing/2014/main" id="{83D9AA47-96BE-4DFE-AD33-5F006783672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3" name="テキスト ボックス 512">
          <a:extLst>
            <a:ext uri="{FF2B5EF4-FFF2-40B4-BE49-F238E27FC236}">
              <a16:creationId xmlns:a16="http://schemas.microsoft.com/office/drawing/2014/main" id="{60EDC499-C029-46C1-8E3C-CC365F2D5DE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4" name="【庁舎】&#10;一人当たり面積グラフ枠">
          <a:extLst>
            <a:ext uri="{FF2B5EF4-FFF2-40B4-BE49-F238E27FC236}">
              <a16:creationId xmlns:a16="http://schemas.microsoft.com/office/drawing/2014/main" id="{03AB3FA9-F992-48B4-BDDA-4DFD790CADA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15" name="直線コネクタ 514">
          <a:extLst>
            <a:ext uri="{FF2B5EF4-FFF2-40B4-BE49-F238E27FC236}">
              <a16:creationId xmlns:a16="http://schemas.microsoft.com/office/drawing/2014/main" id="{C84E454F-E405-4766-A967-7D788AFC0929}"/>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16" name="【庁舎】&#10;一人当たり面積最小値テキスト">
          <a:extLst>
            <a:ext uri="{FF2B5EF4-FFF2-40B4-BE49-F238E27FC236}">
              <a16:creationId xmlns:a16="http://schemas.microsoft.com/office/drawing/2014/main" id="{BFBF6676-1DAC-4AA1-B2CC-CEFCAA73C6D9}"/>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17" name="直線コネクタ 516">
          <a:extLst>
            <a:ext uri="{FF2B5EF4-FFF2-40B4-BE49-F238E27FC236}">
              <a16:creationId xmlns:a16="http://schemas.microsoft.com/office/drawing/2014/main" id="{39925DD2-D394-4A7B-9104-F5BC11D8E56E}"/>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18" name="【庁舎】&#10;一人当たり面積最大値テキスト">
          <a:extLst>
            <a:ext uri="{FF2B5EF4-FFF2-40B4-BE49-F238E27FC236}">
              <a16:creationId xmlns:a16="http://schemas.microsoft.com/office/drawing/2014/main" id="{20EA9A88-64D8-4D20-83BA-87D0E1DEB474}"/>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19" name="直線コネクタ 518">
          <a:extLst>
            <a:ext uri="{FF2B5EF4-FFF2-40B4-BE49-F238E27FC236}">
              <a16:creationId xmlns:a16="http://schemas.microsoft.com/office/drawing/2014/main" id="{D455393E-C054-4174-846E-27FCB1B3F0E5}"/>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520" name="【庁舎】&#10;一人当たり面積平均値テキスト">
          <a:extLst>
            <a:ext uri="{FF2B5EF4-FFF2-40B4-BE49-F238E27FC236}">
              <a16:creationId xmlns:a16="http://schemas.microsoft.com/office/drawing/2014/main" id="{C208867B-8C2E-477A-832D-DD68BC215955}"/>
            </a:ext>
          </a:extLst>
        </xdr:cNvPr>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21" name="フローチャート: 判断 520">
          <a:extLst>
            <a:ext uri="{FF2B5EF4-FFF2-40B4-BE49-F238E27FC236}">
              <a16:creationId xmlns:a16="http://schemas.microsoft.com/office/drawing/2014/main" id="{639C6C3C-2BA2-47AC-AD67-E3EE02D0EFA2}"/>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22" name="フローチャート: 判断 521">
          <a:extLst>
            <a:ext uri="{FF2B5EF4-FFF2-40B4-BE49-F238E27FC236}">
              <a16:creationId xmlns:a16="http://schemas.microsoft.com/office/drawing/2014/main" id="{556C37ED-67C9-4A6E-B066-011D4F13794C}"/>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23" name="n_1aveValue【庁舎】&#10;一人当たり面積">
          <a:extLst>
            <a:ext uri="{FF2B5EF4-FFF2-40B4-BE49-F238E27FC236}">
              <a16:creationId xmlns:a16="http://schemas.microsoft.com/office/drawing/2014/main" id="{53FA9069-33E3-4574-9DC1-1BB578D1A27A}"/>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24" name="フローチャート: 判断 523">
          <a:extLst>
            <a:ext uri="{FF2B5EF4-FFF2-40B4-BE49-F238E27FC236}">
              <a16:creationId xmlns:a16="http://schemas.microsoft.com/office/drawing/2014/main" id="{E9A6BD5D-3BDF-4601-9762-2306B5A03A17}"/>
            </a:ext>
          </a:extLst>
        </xdr:cNvPr>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525" name="n_2aveValue【庁舎】&#10;一人当たり面積">
          <a:extLst>
            <a:ext uri="{FF2B5EF4-FFF2-40B4-BE49-F238E27FC236}">
              <a16:creationId xmlns:a16="http://schemas.microsoft.com/office/drawing/2014/main" id="{842467E0-9D3C-495F-9DAE-694A1672909C}"/>
            </a:ext>
          </a:extLst>
        </xdr:cNvPr>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B498550E-AE04-4384-B43E-8069C5BC469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718BA2D6-4669-4C9C-B0B3-C7B96CC89B0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2662979A-4694-4BD3-8AEB-C97E36A6E6C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EB068B5C-BF4A-46C5-B12C-DD9856A78DF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FF70914F-9EF8-40AE-A6B1-A36C43C1AD4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62204</xdr:rowOff>
    </xdr:from>
    <xdr:to>
      <xdr:col>116</xdr:col>
      <xdr:colOff>114300</xdr:colOff>
      <xdr:row>107</xdr:row>
      <xdr:rowOff>163804</xdr:rowOff>
    </xdr:to>
    <xdr:sp macro="" textlink="">
      <xdr:nvSpPr>
        <xdr:cNvPr id="531" name="楕円 530">
          <a:extLst>
            <a:ext uri="{FF2B5EF4-FFF2-40B4-BE49-F238E27FC236}">
              <a16:creationId xmlns:a16="http://schemas.microsoft.com/office/drawing/2014/main" id="{8AE271C6-1691-426B-9319-DA77A8074F6E}"/>
            </a:ext>
          </a:extLst>
        </xdr:cNvPr>
        <xdr:cNvSpPr/>
      </xdr:nvSpPr>
      <xdr:spPr>
        <a:xfrm>
          <a:off x="22110700" y="184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148581</xdr:rowOff>
    </xdr:from>
    <xdr:ext cx="469744" cy="259045"/>
    <xdr:sp macro="" textlink="">
      <xdr:nvSpPr>
        <xdr:cNvPr id="532" name="【庁舎】&#10;一人当たり面積該当値テキスト">
          <a:extLst>
            <a:ext uri="{FF2B5EF4-FFF2-40B4-BE49-F238E27FC236}">
              <a16:creationId xmlns:a16="http://schemas.microsoft.com/office/drawing/2014/main" id="{6E1C0E47-A8E4-451C-9B98-48EEDF4D865F}"/>
            </a:ext>
          </a:extLst>
        </xdr:cNvPr>
        <xdr:cNvSpPr txBox="1"/>
      </xdr:nvSpPr>
      <xdr:spPr>
        <a:xfrm>
          <a:off x="22199600" y="1832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66548</xdr:rowOff>
    </xdr:from>
    <xdr:to>
      <xdr:col>112</xdr:col>
      <xdr:colOff>38100</xdr:colOff>
      <xdr:row>107</xdr:row>
      <xdr:rowOff>168148</xdr:rowOff>
    </xdr:to>
    <xdr:sp macro="" textlink="">
      <xdr:nvSpPr>
        <xdr:cNvPr id="533" name="楕円 532">
          <a:extLst>
            <a:ext uri="{FF2B5EF4-FFF2-40B4-BE49-F238E27FC236}">
              <a16:creationId xmlns:a16="http://schemas.microsoft.com/office/drawing/2014/main" id="{06FA54BB-34C7-4312-81C8-515EC5CFBE3B}"/>
            </a:ext>
          </a:extLst>
        </xdr:cNvPr>
        <xdr:cNvSpPr/>
      </xdr:nvSpPr>
      <xdr:spPr>
        <a:xfrm>
          <a:off x="21272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113004</xdr:rowOff>
    </xdr:from>
    <xdr:to>
      <xdr:col>116</xdr:col>
      <xdr:colOff>63500</xdr:colOff>
      <xdr:row>107</xdr:row>
      <xdr:rowOff>117348</xdr:rowOff>
    </xdr:to>
    <xdr:cxnSp macro="">
      <xdr:nvCxnSpPr>
        <xdr:cNvPr id="534" name="直線コネクタ 533">
          <a:extLst>
            <a:ext uri="{FF2B5EF4-FFF2-40B4-BE49-F238E27FC236}">
              <a16:creationId xmlns:a16="http://schemas.microsoft.com/office/drawing/2014/main" id="{461E7AA4-5E83-48FA-AEAC-DFAB7865B207}"/>
            </a:ext>
          </a:extLst>
        </xdr:cNvPr>
        <xdr:cNvCxnSpPr/>
      </xdr:nvCxnSpPr>
      <xdr:spPr>
        <a:xfrm flipV="1">
          <a:off x="21323300" y="18458154"/>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70434</xdr:rowOff>
    </xdr:from>
    <xdr:to>
      <xdr:col>107</xdr:col>
      <xdr:colOff>101600</xdr:colOff>
      <xdr:row>108</xdr:row>
      <xdr:rowOff>584</xdr:rowOff>
    </xdr:to>
    <xdr:sp macro="" textlink="">
      <xdr:nvSpPr>
        <xdr:cNvPr id="535" name="楕円 534">
          <a:extLst>
            <a:ext uri="{FF2B5EF4-FFF2-40B4-BE49-F238E27FC236}">
              <a16:creationId xmlns:a16="http://schemas.microsoft.com/office/drawing/2014/main" id="{0F04025D-913A-4218-88E8-382CE57988DD}"/>
            </a:ext>
          </a:extLst>
        </xdr:cNvPr>
        <xdr:cNvSpPr/>
      </xdr:nvSpPr>
      <xdr:spPr>
        <a:xfrm>
          <a:off x="20383500" y="184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117348</xdr:rowOff>
    </xdr:from>
    <xdr:to>
      <xdr:col>111</xdr:col>
      <xdr:colOff>177800</xdr:colOff>
      <xdr:row>107</xdr:row>
      <xdr:rowOff>121234</xdr:rowOff>
    </xdr:to>
    <xdr:cxnSp macro="">
      <xdr:nvCxnSpPr>
        <xdr:cNvPr id="536" name="直線コネクタ 535">
          <a:extLst>
            <a:ext uri="{FF2B5EF4-FFF2-40B4-BE49-F238E27FC236}">
              <a16:creationId xmlns:a16="http://schemas.microsoft.com/office/drawing/2014/main" id="{7BB9F875-974F-4914-86CF-0B16D93A516A}"/>
            </a:ext>
          </a:extLst>
        </xdr:cNvPr>
        <xdr:cNvCxnSpPr/>
      </xdr:nvCxnSpPr>
      <xdr:spPr>
        <a:xfrm flipV="1">
          <a:off x="20434300" y="18462498"/>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159275</xdr:rowOff>
    </xdr:from>
    <xdr:ext cx="469744" cy="259045"/>
    <xdr:sp macro="" textlink="">
      <xdr:nvSpPr>
        <xdr:cNvPr id="537" name="n_1mainValue【庁舎】&#10;一人当たり面積">
          <a:extLst>
            <a:ext uri="{FF2B5EF4-FFF2-40B4-BE49-F238E27FC236}">
              <a16:creationId xmlns:a16="http://schemas.microsoft.com/office/drawing/2014/main" id="{A653A4D8-2591-4AA8-AB69-21DC47DCF133}"/>
            </a:ext>
          </a:extLst>
        </xdr:cNvPr>
        <xdr:cNvSpPr txBox="1"/>
      </xdr:nvSpPr>
      <xdr:spPr>
        <a:xfrm>
          <a:off x="210757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163161</xdr:rowOff>
    </xdr:from>
    <xdr:ext cx="469744" cy="259045"/>
    <xdr:sp macro="" textlink="">
      <xdr:nvSpPr>
        <xdr:cNvPr id="538" name="n_2mainValue【庁舎】&#10;一人当たり面積">
          <a:extLst>
            <a:ext uri="{FF2B5EF4-FFF2-40B4-BE49-F238E27FC236}">
              <a16:creationId xmlns:a16="http://schemas.microsoft.com/office/drawing/2014/main" id="{6C74FFF5-E053-49A0-AA83-86E095DF644B}"/>
            </a:ext>
          </a:extLst>
        </xdr:cNvPr>
        <xdr:cNvSpPr txBox="1"/>
      </xdr:nvSpPr>
      <xdr:spPr>
        <a:xfrm>
          <a:off x="20199427" y="185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9" name="正方形/長方形 538">
          <a:extLst>
            <a:ext uri="{FF2B5EF4-FFF2-40B4-BE49-F238E27FC236}">
              <a16:creationId xmlns:a16="http://schemas.microsoft.com/office/drawing/2014/main" id="{F7D6948B-4439-4868-A058-E095A2F91E9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0" name="正方形/長方形 539">
          <a:extLst>
            <a:ext uri="{FF2B5EF4-FFF2-40B4-BE49-F238E27FC236}">
              <a16:creationId xmlns:a16="http://schemas.microsoft.com/office/drawing/2014/main" id="{46F3612A-674B-44DB-8FA0-E7B48DEA728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1" name="テキスト ボックス 540">
          <a:extLst>
            <a:ext uri="{FF2B5EF4-FFF2-40B4-BE49-F238E27FC236}">
              <a16:creationId xmlns:a16="http://schemas.microsoft.com/office/drawing/2014/main" id="{CA987457-B5E9-4690-B4A8-6F20F4A19BE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についての有形固定資産減価償却率は類似団体と同じ水準であるが、一人当たりの面積は類似団体を大きく上回っている。一般廃棄物処理施設は有形固定資産減価償却率、一人当たりの有形固定資産額ともに類似団体を大きく上回っており、施設の除却を検討している。保健センター・保健所の一人当たりの面積は類似団体を大きく上回っており、近年は人口の自然減の影響が大きく出ている。消防施設及び役場庁舎は減価償却が進んでおり、役場庁舎においては耐用年数を過ぎているため建替えを検討しなければなら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1,982
1,980
69.55
2,669,476
2,599,789
69,004
1,405,037
3,090,262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基幹産業である漁業の不振に加え、景気の低迷により個人・法人関係税が減収しているため</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と類似団体の平均を</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現在の村民税の徴収率は</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％であるため、今後も徴収率を高めることにより基準財政収入額の増加を目指す。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人件費についても退職不補充を続けてきたことから、職員数が定員管理計画より下回っているため今以上の人件費の抑制は難しいと考えられるので、組織の見直しにより歳出の抑制を図る。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1694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1694</xdr:rowOff>
    </xdr:from>
    <xdr:to>
      <xdr:col>11</xdr:col>
      <xdr:colOff>31750</xdr:colOff>
      <xdr:row>45</xdr:row>
      <xdr:rowOff>1694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25823</xdr:rowOff>
    </xdr:from>
    <xdr:to>
      <xdr:col>11</xdr:col>
      <xdr:colOff>82550</xdr:colOff>
      <xdr:row>44</xdr:row>
      <xdr:rowOff>127423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137600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122344</xdr:rowOff>
    </xdr:from>
    <xdr:to>
      <xdr:col>11</xdr:col>
      <xdr:colOff>82550</xdr:colOff>
      <xdr:row>45</xdr:row>
      <xdr:rowOff>52494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37271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122344</xdr:rowOff>
    </xdr:from>
    <xdr:to>
      <xdr:col>7</xdr:col>
      <xdr:colOff>31750</xdr:colOff>
      <xdr:row>45</xdr:row>
      <xdr:rowOff>52494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37271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年度の経常収支比率は類似団体に比べ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％下回っているが、前年度に比べ保育所指定管理に係る一般財源等が増加となったため、物件費の経常収支比率が前年度の</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に上昇したことが経常収支比率上昇の大きな要因になっている。今後も公債費に係る経常一般財源が増加することから、上昇していく見込みであるため、すべての事務事業の優先度を厳しく点検し、優先度のお低い事務事業については計画的に廃止・縮小を進め、経常経費の削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3991</xdr:rowOff>
    </xdr:from>
    <xdr:to>
      <xdr:col>23</xdr:col>
      <xdr:colOff>133350</xdr:colOff>
      <xdr:row>64</xdr:row>
      <xdr:rowOff>60053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05341"/>
          <a:ext cx="8382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3991</xdr:rowOff>
    </xdr:from>
    <xdr:to>
      <xdr:col>19</xdr:col>
      <xdr:colOff>133350</xdr:colOff>
      <xdr:row>64</xdr:row>
      <xdr:rowOff>125549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05341"/>
          <a:ext cx="8890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125549</xdr:rowOff>
    </xdr:from>
    <xdr:to>
      <xdr:col>15</xdr:col>
      <xdr:colOff>82550</xdr:colOff>
      <xdr:row>65</xdr:row>
      <xdr:rowOff>154033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98349"/>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118654</xdr:rowOff>
    </xdr:from>
    <xdr:to>
      <xdr:col>15</xdr:col>
      <xdr:colOff>133350</xdr:colOff>
      <xdr:row>64</xdr:row>
      <xdr:rowOff>48804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58981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65</xdr:row>
      <xdr:rowOff>154033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776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26488</xdr:rowOff>
    </xdr:from>
    <xdr:to>
      <xdr:col>11</xdr:col>
      <xdr:colOff>82550</xdr:colOff>
      <xdr:row>64</xdr:row>
      <xdr:rowOff>128088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9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138265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9253</xdr:rowOff>
    </xdr:from>
    <xdr:to>
      <xdr:col>23</xdr:col>
      <xdr:colOff>184150</xdr:colOff>
      <xdr:row>64</xdr:row>
      <xdr:rowOff>110853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25780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124641</xdr:rowOff>
    </xdr:from>
    <xdr:to>
      <xdr:col>19</xdr:col>
      <xdr:colOff>184150</xdr:colOff>
      <xdr:row>63</xdr:row>
      <xdr:rowOff>54791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64968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23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74749</xdr:rowOff>
    </xdr:from>
    <xdr:to>
      <xdr:col>15</xdr:col>
      <xdr:colOff>133350</xdr:colOff>
      <xdr:row>65</xdr:row>
      <xdr:rowOff>4899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161126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103233</xdr:rowOff>
    </xdr:from>
    <xdr:to>
      <xdr:col>11</xdr:col>
      <xdr:colOff>82550</xdr:colOff>
      <xdr:row>66</xdr:row>
      <xdr:rowOff>33383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18160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[362,312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人件費及び事業費の抑制等により類似団体の平均を</a:t>
          </a:r>
          <a:r>
            <a:rPr kumimoji="1" lang="en-US" altLang="ja-JP" sz="1300">
              <a:latin typeface="ＭＳ Ｐゴシック" panose="020B0600070205080204" pitchFamily="50" charset="-128"/>
              <a:ea typeface="ＭＳ Ｐゴシック" panose="020B0600070205080204" pitchFamily="50" charset="-128"/>
            </a:rPr>
            <a:t>50,945</a:t>
          </a:r>
          <a:r>
            <a:rPr kumimoji="1" lang="ja-JP" altLang="en-US" sz="1300">
              <a:latin typeface="ＭＳ Ｐゴシック" panose="020B0600070205080204" pitchFamily="50" charset="-128"/>
              <a:ea typeface="ＭＳ Ｐゴシック" panose="020B0600070205080204" pitchFamily="50" charset="-128"/>
            </a:rPr>
            <a:t>円下回っているが、本村の数値だけでみれば前年度より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現在定員管理計画の人数を下回っているため、行政運営を行う上でも職員数の確保は必要であることから、人件費に係る決算額は上昇してく見込みである。また物件費においては、公共施設の指定管理を導入し委託化を進めているが、指定管理の受託を希望する事業者が少ないため、期待したどおり競争が生まれず歳出の抑制効果も大きくないのが現状であるため、指定管理の在り方についても再検討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86815</xdr:rowOff>
    </xdr:from>
    <xdr:to>
      <xdr:col>23</xdr:col>
      <xdr:colOff>133350</xdr:colOff>
      <xdr:row>82</xdr:row>
      <xdr:rowOff>100628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45715"/>
          <a:ext cx="8382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86815</xdr:rowOff>
    </xdr:from>
    <xdr:to>
      <xdr:col>19</xdr:col>
      <xdr:colOff>133350</xdr:colOff>
      <xdr:row>82</xdr:row>
      <xdr:rowOff>107254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145715"/>
          <a:ext cx="889000" cy="2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89833</xdr:rowOff>
    </xdr:from>
    <xdr:to>
      <xdr:col>15</xdr:col>
      <xdr:colOff>82550</xdr:colOff>
      <xdr:row>82</xdr:row>
      <xdr:rowOff>107254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48733"/>
          <a:ext cx="889000" cy="1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60280</xdr:rowOff>
    </xdr:from>
    <xdr:to>
      <xdr:col>11</xdr:col>
      <xdr:colOff>31750</xdr:colOff>
      <xdr:row>82</xdr:row>
      <xdr:rowOff>89833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19180"/>
          <a:ext cx="8890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135800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49828</xdr:rowOff>
    </xdr:from>
    <xdr:to>
      <xdr:col>23</xdr:col>
      <xdr:colOff>184150</xdr:colOff>
      <xdr:row>82</xdr:row>
      <xdr:rowOff>151428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66355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5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36015</xdr:rowOff>
    </xdr:from>
    <xdr:to>
      <xdr:col>19</xdr:col>
      <xdr:colOff>184150</xdr:colOff>
      <xdr:row>82</xdr:row>
      <xdr:rowOff>137615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9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147792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6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56454</xdr:rowOff>
    </xdr:from>
    <xdr:to>
      <xdr:col>15</xdr:col>
      <xdr:colOff>133350</xdr:colOff>
      <xdr:row>82</xdr:row>
      <xdr:rowOff>158054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142831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39033</xdr:rowOff>
    </xdr:from>
    <xdr:to>
      <xdr:col>11</xdr:col>
      <xdr:colOff>82550</xdr:colOff>
      <xdr:row>82</xdr:row>
      <xdr:rowOff>140633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9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125410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8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9480</xdr:rowOff>
    </xdr:from>
    <xdr:to>
      <xdr:col>7</xdr:col>
      <xdr:colOff>31750</xdr:colOff>
      <xdr:row>82</xdr:row>
      <xdr:rowOff>111080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121257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3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ラスパイレス指数は各種手当の見直し等により類似団体を△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ポイント、全国町村平均△</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ポイントを下回っている。今後５年間で８名程度の定年退職者を予定しているため国の給与水準次第ではあるが、減少していく見込みである。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113664</xdr:rowOff>
    </xdr:from>
    <xdr:to>
      <xdr:col>81</xdr:col>
      <xdr:colOff>44450</xdr:colOff>
      <xdr:row>86</xdr:row>
      <xdr:rowOff>113664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58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113664</xdr:rowOff>
    </xdr:from>
    <xdr:to>
      <xdr:col>77</xdr:col>
      <xdr:colOff>44450</xdr:colOff>
      <xdr:row>86</xdr:row>
      <xdr:rowOff>137795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5836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137795</xdr:rowOff>
    </xdr:from>
    <xdr:to>
      <xdr:col>72</xdr:col>
      <xdr:colOff>203200</xdr:colOff>
      <xdr:row>87</xdr:row>
      <xdr:rowOff>8573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8249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89536</xdr:rowOff>
    </xdr:from>
    <xdr:to>
      <xdr:col>68</xdr:col>
      <xdr:colOff>152400</xdr:colOff>
      <xdr:row>87</xdr:row>
      <xdr:rowOff>8573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34236"/>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86995</xdr:rowOff>
    </xdr:from>
    <xdr:to>
      <xdr:col>68</xdr:col>
      <xdr:colOff>203200</xdr:colOff>
      <xdr:row>87</xdr:row>
      <xdr:rowOff>17145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27322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32702</xdr:rowOff>
    </xdr:from>
    <xdr:to>
      <xdr:col>64</xdr:col>
      <xdr:colOff>152400</xdr:colOff>
      <xdr:row>86</xdr:row>
      <xdr:rowOff>134302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144479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62864</xdr:rowOff>
    </xdr:from>
    <xdr:to>
      <xdr:col>81</xdr:col>
      <xdr:colOff>95250</xdr:colOff>
      <xdr:row>86</xdr:row>
      <xdr:rowOff>164464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79391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5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62864</xdr:rowOff>
    </xdr:from>
    <xdr:to>
      <xdr:col>77</xdr:col>
      <xdr:colOff>95250</xdr:colOff>
      <xdr:row>86</xdr:row>
      <xdr:rowOff>164464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86995</xdr:rowOff>
    </xdr:from>
    <xdr:to>
      <xdr:col>73</xdr:col>
      <xdr:colOff>44450</xdr:colOff>
      <xdr:row>87</xdr:row>
      <xdr:rowOff>17145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27322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129223</xdr:rowOff>
    </xdr:from>
    <xdr:to>
      <xdr:col>68</xdr:col>
      <xdr:colOff>203200</xdr:colOff>
      <xdr:row>87</xdr:row>
      <xdr:rowOff>59373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44150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38736</xdr:rowOff>
    </xdr:from>
    <xdr:to>
      <xdr:col>64</xdr:col>
      <xdr:colOff>152400</xdr:colOff>
      <xdr:row>86</xdr:row>
      <xdr:rowOff>140336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125113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6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人口千人あたりの職員数は、平成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年度の退職職員数が定員管理計画を上回ったことにより、類似団体に比べ△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％下回っている。行政サービスの維持の観点からも職員数を確保し適正化に努める。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12967</xdr:rowOff>
    </xdr:from>
    <xdr:to>
      <xdr:col>81</xdr:col>
      <xdr:colOff>44450</xdr:colOff>
      <xdr:row>61</xdr:row>
      <xdr:rowOff>26480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71417"/>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12967</xdr:rowOff>
    </xdr:from>
    <xdr:to>
      <xdr:col>77</xdr:col>
      <xdr:colOff>44450</xdr:colOff>
      <xdr:row>61</xdr:row>
      <xdr:rowOff>13208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471417"/>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13208</xdr:rowOff>
    </xdr:from>
    <xdr:to>
      <xdr:col>72</xdr:col>
      <xdr:colOff>203200</xdr:colOff>
      <xdr:row>61</xdr:row>
      <xdr:rowOff>26480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471658"/>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23825</xdr:rowOff>
    </xdr:from>
    <xdr:to>
      <xdr:col>68</xdr:col>
      <xdr:colOff>152400</xdr:colOff>
      <xdr:row>61</xdr:row>
      <xdr:rowOff>26480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82275"/>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66400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67848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147130</xdr:rowOff>
    </xdr:from>
    <xdr:to>
      <xdr:col>81</xdr:col>
      <xdr:colOff>95250</xdr:colOff>
      <xdr:row>61</xdr:row>
      <xdr:rowOff>77280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163657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7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133617</xdr:rowOff>
    </xdr:from>
    <xdr:to>
      <xdr:col>77</xdr:col>
      <xdr:colOff>95250</xdr:colOff>
      <xdr:row>61</xdr:row>
      <xdr:rowOff>63767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73944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8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133858</xdr:rowOff>
    </xdr:from>
    <xdr:to>
      <xdr:col>73</xdr:col>
      <xdr:colOff>44450</xdr:colOff>
      <xdr:row>61</xdr:row>
      <xdr:rowOff>64008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74185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147130</xdr:rowOff>
    </xdr:from>
    <xdr:to>
      <xdr:col>68</xdr:col>
      <xdr:colOff>203200</xdr:colOff>
      <xdr:row>61</xdr:row>
      <xdr:rowOff>77280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87457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0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144475</xdr:rowOff>
    </xdr:from>
    <xdr:to>
      <xdr:col>64</xdr:col>
      <xdr:colOff>152400</xdr:colOff>
      <xdr:row>61</xdr:row>
      <xdr:rowOff>74625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84802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20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実質公債費比率は、津波対策のため実施した広域避難路整備事業や県営事業負担金の財源確保のため借入れた過疎対策事業債の元利償還金等により、類似団体に比べ</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％上回っているが、起債の抑制策の効果により前年度に比べ△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％減少している。しかしながら平成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年度にかけて実施された統合小学校建設事業の元金償還が今後発生することから、平成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年間は上昇傾向となるため、地方債の新規発行についてはより一層抑制に努める。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11430</xdr:rowOff>
    </xdr:from>
    <xdr:to>
      <xdr:col>81</xdr:col>
      <xdr:colOff>44450</xdr:colOff>
      <xdr:row>43</xdr:row>
      <xdr:rowOff>114554</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526530"/>
          <a:ext cx="0" cy="9603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86631</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114554</xdr:rowOff>
    </xdr:from>
    <xdr:to>
      <xdr:col>81</xdr:col>
      <xdr:colOff>133350</xdr:colOff>
      <xdr:row>43</xdr:row>
      <xdr:rowOff>114554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4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97807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11430</xdr:rowOff>
    </xdr:from>
    <xdr:to>
      <xdr:col>81</xdr:col>
      <xdr:colOff>133350</xdr:colOff>
      <xdr:row>38</xdr:row>
      <xdr:rowOff>11430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52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155702</xdr:rowOff>
    </xdr:from>
    <xdr:to>
      <xdr:col>81</xdr:col>
      <xdr:colOff>44450</xdr:colOff>
      <xdr:row>43</xdr:row>
      <xdr:rowOff>32512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35660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32512</xdr:rowOff>
    </xdr:from>
    <xdr:to>
      <xdr:col>77</xdr:col>
      <xdr:colOff>44450</xdr:colOff>
      <xdr:row>43</xdr:row>
      <xdr:rowOff>104902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40486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104902</xdr:rowOff>
    </xdr:from>
    <xdr:to>
      <xdr:col>72</xdr:col>
      <xdr:colOff>203200</xdr:colOff>
      <xdr:row>43</xdr:row>
      <xdr:rowOff>133858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4772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119380</xdr:rowOff>
    </xdr:from>
    <xdr:to>
      <xdr:col>68</xdr:col>
      <xdr:colOff>152400</xdr:colOff>
      <xdr:row>43</xdr:row>
      <xdr:rowOff>133858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4917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167894</xdr:rowOff>
    </xdr:from>
    <xdr:to>
      <xdr:col>68</xdr:col>
      <xdr:colOff>203200</xdr:colOff>
      <xdr:row>41</xdr:row>
      <xdr:rowOff>98044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104902</xdr:rowOff>
    </xdr:from>
    <xdr:to>
      <xdr:col>81</xdr:col>
      <xdr:colOff>95250</xdr:colOff>
      <xdr:row>43</xdr:row>
      <xdr:rowOff>35052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76979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27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153162</xdr:rowOff>
    </xdr:from>
    <xdr:to>
      <xdr:col>77</xdr:col>
      <xdr:colOff>95250</xdr:colOff>
      <xdr:row>43</xdr:row>
      <xdr:rowOff>83312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68089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44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54102</xdr:rowOff>
    </xdr:from>
    <xdr:to>
      <xdr:col>73</xdr:col>
      <xdr:colOff>44450</xdr:colOff>
      <xdr:row>43</xdr:row>
      <xdr:rowOff>155702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140479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83058</xdr:rowOff>
    </xdr:from>
    <xdr:to>
      <xdr:col>68</xdr:col>
      <xdr:colOff>203200</xdr:colOff>
      <xdr:row>44</xdr:row>
      <xdr:rowOff>13208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169435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将来負担比率は、分母となる標準財政規模が△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％減少したが、簡易水道事業における公営企業債繰入見込額が△</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％減、下北地域広域行政事務組合等の一部事務組合への組合負担等見込額が△</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％減、職員の退職に伴い退職負担見込額△</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％減と分子のなる部分の方が大かったことが減少の要因となった。今後も後世への負担を少しでも軽減するよう、新規事業の実施等について総点検を図り、財政の健全化に努める。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117112</xdr:rowOff>
    </xdr:from>
    <xdr:to>
      <xdr:col>77</xdr:col>
      <xdr:colOff>44450</xdr:colOff>
      <xdr:row>16</xdr:row>
      <xdr:rowOff>97427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345962"/>
          <a:ext cx="889000" cy="4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97427</xdr:rowOff>
    </xdr:from>
    <xdr:to>
      <xdr:col>72</xdr:col>
      <xdr:colOff>203200</xdr:colOff>
      <xdr:row>18</xdr:row>
      <xdr:rowOff>131989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840627"/>
          <a:ext cx="889000" cy="37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131989</xdr:rowOff>
    </xdr:from>
    <xdr:to>
      <xdr:col>68</xdr:col>
      <xdr:colOff>152400</xdr:colOff>
      <xdr:row>22</xdr:row>
      <xdr:rowOff>33927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3218089"/>
          <a:ext cx="889000" cy="58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66312</xdr:rowOff>
    </xdr:from>
    <xdr:to>
      <xdr:col>77</xdr:col>
      <xdr:colOff>95250</xdr:colOff>
      <xdr:row>13</xdr:row>
      <xdr:rowOff>167912</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2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152689</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381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46627</xdr:rowOff>
    </xdr:from>
    <xdr:to>
      <xdr:col>73</xdr:col>
      <xdr:colOff>44450</xdr:colOff>
      <xdr:row>16</xdr:row>
      <xdr:rowOff>148227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7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133004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81189</xdr:rowOff>
    </xdr:from>
    <xdr:to>
      <xdr:col>68</xdr:col>
      <xdr:colOff>203200</xdr:colOff>
      <xdr:row>19</xdr:row>
      <xdr:rowOff>11339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31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167566</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325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154577</xdr:rowOff>
    </xdr:from>
    <xdr:to>
      <xdr:col>64</xdr:col>
      <xdr:colOff>152400</xdr:colOff>
      <xdr:row>22</xdr:row>
      <xdr:rowOff>84727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37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69504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384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1,982
1,980
69.55
2,669,476
2,599,789
69,004
1,405,037
3,090,262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職員数や手当の水準が類似団体に比べ低いために、経常収支比率の人件費が低くなっている。具体的には時間外勤務手当の抑制を図ったことによる効果である。平成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年度以降も職員の新規採用が予定されているが、定年退職者も続くため今後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％前後の数値が維持されると見込んでいる。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894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90424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894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62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62484</xdr:rowOff>
    </xdr:from>
    <xdr:to>
      <xdr:col>15</xdr:col>
      <xdr:colOff>149225</xdr:colOff>
      <xdr:row>36</xdr:row>
      <xdr:rowOff>164084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148861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下回っている。その要因は、経常一般財源に大きく影響する電算システムリース料が通常リース期間を終えたため、再リース契約で運用したことから大きく費用が減少したためである。しかしながら、数年中には新たな電算システムの導入が計画されているため、今後は上昇傾向とな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19558</xdr:rowOff>
    </xdr:from>
    <xdr:to>
      <xdr:col>82</xdr:col>
      <xdr:colOff>107950</xdr:colOff>
      <xdr:row>20</xdr:row>
      <xdr:rowOff>72136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91308"/>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105935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19558</xdr:rowOff>
    </xdr:from>
    <xdr:to>
      <xdr:col>82</xdr:col>
      <xdr:colOff>196850</xdr:colOff>
      <xdr:row>15</xdr:row>
      <xdr:rowOff>19558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9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101854</xdr:rowOff>
    </xdr:from>
    <xdr:to>
      <xdr:col>82</xdr:col>
      <xdr:colOff>107950</xdr:colOff>
      <xdr:row>16</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673604"/>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60706</xdr:rowOff>
    </xdr:from>
    <xdr:to>
      <xdr:col>78</xdr:col>
      <xdr:colOff>69850</xdr:colOff>
      <xdr:row>15</xdr:row>
      <xdr:rowOff>101854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632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163576</xdr:rowOff>
    </xdr:from>
    <xdr:to>
      <xdr:col>73</xdr:col>
      <xdr:colOff>180975</xdr:colOff>
      <xdr:row>15</xdr:row>
      <xdr:rowOff>60706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5638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94488</xdr:rowOff>
    </xdr:from>
    <xdr:to>
      <xdr:col>74</xdr:col>
      <xdr:colOff>31750</xdr:colOff>
      <xdr:row>17</xdr:row>
      <xdr:rowOff>24638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9415</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163576</xdr:rowOff>
    </xdr:from>
    <xdr:to>
      <xdr:col>69</xdr:col>
      <xdr:colOff>92075</xdr:colOff>
      <xdr:row>15</xdr:row>
      <xdr:rowOff>56134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5638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153924</xdr:rowOff>
    </xdr:from>
    <xdr:to>
      <xdr:col>69</xdr:col>
      <xdr:colOff>142875</xdr:colOff>
      <xdr:row>17</xdr:row>
      <xdr:rowOff>84074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68851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51054</xdr:rowOff>
    </xdr:from>
    <xdr:to>
      <xdr:col>78</xdr:col>
      <xdr:colOff>120650</xdr:colOff>
      <xdr:row>15</xdr:row>
      <xdr:rowOff>152654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162831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39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9906</xdr:rowOff>
    </xdr:from>
    <xdr:to>
      <xdr:col>74</xdr:col>
      <xdr:colOff>31750</xdr:colOff>
      <xdr:row>15</xdr:row>
      <xdr:rowOff>111506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121683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112776</xdr:rowOff>
    </xdr:from>
    <xdr:to>
      <xdr:col>69</xdr:col>
      <xdr:colOff>142875</xdr:colOff>
      <xdr:row>15</xdr:row>
      <xdr:rowOff>42926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53103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扶助費に係る経常収支比率は類似団体平均を下回りっており、平成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年度から減少傾向にある。その要因として障害者サービス受給者の減少に伴い、障害者自立支援給付費に係る費用が減少したためである。本村のような小規模自治体では障害者サービス利用者が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名増加してもその費用は扶助費の経常収支比率に大きく影響する。平成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年度は利用者数も増えているので今後は若干の上昇が予想される。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63500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2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133350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85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6350</xdr:rowOff>
    </xdr:from>
    <xdr:to>
      <xdr:col>11</xdr:col>
      <xdr:colOff>60325</xdr:colOff>
      <xdr:row>55</xdr:row>
      <xdr:rowOff>107950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その他に係る経常収支比率は類似団体の平均を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％下回っているが、前年度より上昇している。その要因は介護保険給付費の増加に伴い、介護保険特別会計への繰出金が</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％増加したことによるものである。高齢化率の上昇に伴い今後も上昇が予想される。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17272</xdr:rowOff>
    </xdr:from>
    <xdr:to>
      <xdr:col>82</xdr:col>
      <xdr:colOff>107950</xdr:colOff>
      <xdr:row>56</xdr:row>
      <xdr:rowOff>49276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184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17272</xdr:rowOff>
    </xdr:from>
    <xdr:to>
      <xdr:col>78</xdr:col>
      <xdr:colOff>69850</xdr:colOff>
      <xdr:row>56</xdr:row>
      <xdr:rowOff>49276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18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49276</xdr:rowOff>
    </xdr:from>
    <xdr:to>
      <xdr:col>73</xdr:col>
      <xdr:colOff>180975</xdr:colOff>
      <xdr:row>56</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50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696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169926</xdr:rowOff>
    </xdr:from>
    <xdr:to>
      <xdr:col>82</xdr:col>
      <xdr:colOff>158750</xdr:colOff>
      <xdr:row>56</xdr:row>
      <xdr:rowOff>100076</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15003</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137922</xdr:rowOff>
    </xdr:from>
    <xdr:to>
      <xdr:col>78</xdr:col>
      <xdr:colOff>120650</xdr:colOff>
      <xdr:row>56</xdr:row>
      <xdr:rowOff>68072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78249</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3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補助費等に係る経常収支比率は類似団体の平均を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その要因は近隣市町村で構成する一部事務組合下北地域広域行政事務組合への負担金額が大きいためである。下北地域広域行政事務組合は、消防・塵芥処理・し尿処理等の事業を行っており、本村補助費等の</a:t>
          </a:r>
          <a:r>
            <a:rPr kumimoji="1" lang="en-US" altLang="ja-JP" sz="1300">
              <a:latin typeface="ＭＳ Ｐゴシック" panose="020B0600070205080204" pitchFamily="50" charset="-128"/>
              <a:ea typeface="ＭＳ Ｐゴシック" panose="020B0600070205080204" pitchFamily="50" charset="-128"/>
            </a:rPr>
            <a:t>68.9</a:t>
          </a:r>
          <a:r>
            <a:rPr kumimoji="1" lang="ja-JP" altLang="en-US" sz="1300">
              <a:latin typeface="ＭＳ Ｐゴシック" panose="020B0600070205080204" pitchFamily="50" charset="-128"/>
              <a:ea typeface="ＭＳ Ｐゴシック" panose="020B0600070205080204" pitchFamily="50" charset="-128"/>
            </a:rPr>
            <a:t>％を占めているため、経常収支比率の抑制を図るためには下北地域広域行政事務組合事業の見直し等が必要となることから、近隣市町村との協議を図っていく。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24130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174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38</xdr:row>
      <xdr:rowOff>81280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1748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131572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5963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38</xdr:row>
      <xdr:rowOff>131572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54064"/>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公債費については、ほとんどの普通建設事業の補助裏に地方債を充てているため地方債残高が増加した影響で、地方債の元利償還金も膨らんでおり、公債費に係る経常収支比率は類似団体の平均を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％上回っている。現在の公債費のピークは平成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年度からとなっているが、今も大規模建設事業が進んでいるため、次の公債費ピークである平成</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年度までは厳しい財政運営になると見込まれる。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3400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149861</xdr:rowOff>
    </xdr:from>
    <xdr:to>
      <xdr:col>19</xdr:col>
      <xdr:colOff>187325</xdr:colOff>
      <xdr:row>78</xdr:row>
      <xdr:rowOff>8889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515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8889</xdr:rowOff>
    </xdr:from>
    <xdr:to>
      <xdr:col>15</xdr:col>
      <xdr:colOff>98425</xdr:colOff>
      <xdr:row>78</xdr:row>
      <xdr:rowOff>157480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8198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79</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530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99061</xdr:rowOff>
    </xdr:from>
    <xdr:to>
      <xdr:col>20</xdr:col>
      <xdr:colOff>38100</xdr:colOff>
      <xdr:row>78</xdr:row>
      <xdr:rowOff>29211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129539</xdr:rowOff>
    </xdr:from>
    <xdr:to>
      <xdr:col>15</xdr:col>
      <xdr:colOff>149225</xdr:colOff>
      <xdr:row>78</xdr:row>
      <xdr:rowOff>59689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44466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133350</xdr:rowOff>
    </xdr:from>
    <xdr:to>
      <xdr:col>6</xdr:col>
      <xdr:colOff>171450</xdr:colOff>
      <xdr:row>79</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48277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公債費以外については類似団体平均に比べ</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ポイント下回っているが、本村の数値だけで分析すると前年度数値に比べ</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ポイント上昇している。理由としては人件費、扶助費、物件費、その他は類似団体に比べ低い水準にあるが、決算額構成比の</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％を占める補助費等が類似団体に比べて高い水準にあるためである。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27396</xdr:rowOff>
    </xdr:from>
    <xdr:to>
      <xdr:col>82</xdr:col>
      <xdr:colOff>107950</xdr:colOff>
      <xdr:row>76</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2886146"/>
          <a:ext cx="8382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27396</xdr:rowOff>
    </xdr:from>
    <xdr:to>
      <xdr:col>78</xdr:col>
      <xdr:colOff>69850</xdr:colOff>
      <xdr:row>76</xdr:row>
      <xdr:rowOff>107406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88614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107406</xdr:rowOff>
    </xdr:from>
    <xdr:to>
      <xdr:col>73</xdr:col>
      <xdr:colOff>180975</xdr:colOff>
      <xdr:row>76</xdr:row>
      <xdr:rowOff>169455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3760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76</xdr:row>
      <xdr:rowOff>169455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5720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5987</xdr:rowOff>
    </xdr:from>
    <xdr:to>
      <xdr:col>69</xdr:col>
      <xdr:colOff>142875</xdr:colOff>
      <xdr:row>77</xdr:row>
      <xdr:rowOff>107587</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92364</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50074</xdr:rowOff>
    </xdr:from>
    <xdr:to>
      <xdr:col>65</xdr:col>
      <xdr:colOff>53975</xdr:colOff>
      <xdr:row>76</xdr:row>
      <xdr:rowOff>151674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8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161851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148046</xdr:rowOff>
    </xdr:from>
    <xdr:to>
      <xdr:col>78</xdr:col>
      <xdr:colOff>120650</xdr:colOff>
      <xdr:row>75</xdr:row>
      <xdr:rowOff>78196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88373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604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56606</xdr:rowOff>
    </xdr:from>
    <xdr:to>
      <xdr:col>74</xdr:col>
      <xdr:colOff>31750</xdr:colOff>
      <xdr:row>76</xdr:row>
      <xdr:rowOff>158206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168383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5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118655</xdr:rowOff>
    </xdr:from>
    <xdr:to>
      <xdr:col>69</xdr:col>
      <xdr:colOff>142875</xdr:colOff>
      <xdr:row>77</xdr:row>
      <xdr:rowOff>48805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58981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68631</xdr:rowOff>
    </xdr:from>
    <xdr:to>
      <xdr:col>29</xdr:col>
      <xdr:colOff>127000</xdr:colOff>
      <xdr:row>17</xdr:row>
      <xdr:rowOff>81219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30906"/>
          <a:ext cx="647700" cy="12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67657</xdr:rowOff>
    </xdr:from>
    <xdr:to>
      <xdr:col>26</xdr:col>
      <xdr:colOff>50800</xdr:colOff>
      <xdr:row>17</xdr:row>
      <xdr:rowOff>81219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029932"/>
          <a:ext cx="698500" cy="1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67657</xdr:rowOff>
    </xdr:from>
    <xdr:to>
      <xdr:col>22</xdr:col>
      <xdr:colOff>114300</xdr:colOff>
      <xdr:row>17</xdr:row>
      <xdr:rowOff>78061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29932"/>
          <a:ext cx="698500" cy="1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10497</xdr:rowOff>
    </xdr:from>
    <xdr:to>
      <xdr:col>22</xdr:col>
      <xdr:colOff>165100</xdr:colOff>
      <xdr:row>18</xdr:row>
      <xdr:rowOff>112097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96874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68751</xdr:rowOff>
    </xdr:from>
    <xdr:to>
      <xdr:col>18</xdr:col>
      <xdr:colOff>177800</xdr:colOff>
      <xdr:row>17</xdr:row>
      <xdr:rowOff>78061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031026"/>
          <a:ext cx="698500" cy="9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171239</xdr:rowOff>
    </xdr:from>
    <xdr:to>
      <xdr:col>19</xdr:col>
      <xdr:colOff>38100</xdr:colOff>
      <xdr:row>18</xdr:row>
      <xdr:rowOff>101389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86165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1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7111</xdr:rowOff>
    </xdr:from>
    <xdr:to>
      <xdr:col>15</xdr:col>
      <xdr:colOff>101600</xdr:colOff>
      <xdr:row>18</xdr:row>
      <xdr:rowOff>108711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93488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17831</xdr:rowOff>
    </xdr:from>
    <xdr:to>
      <xdr:col>29</xdr:col>
      <xdr:colOff>177800</xdr:colOff>
      <xdr:row>17</xdr:row>
      <xdr:rowOff>119431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8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34358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2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30419</xdr:rowOff>
    </xdr:from>
    <xdr:to>
      <xdr:col>26</xdr:col>
      <xdr:colOff>101600</xdr:colOff>
      <xdr:row>17</xdr:row>
      <xdr:rowOff>132019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9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142196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61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16857</xdr:rowOff>
    </xdr:from>
    <xdr:to>
      <xdr:col>22</xdr:col>
      <xdr:colOff>165100</xdr:colOff>
      <xdr:row>17</xdr:row>
      <xdr:rowOff>118457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7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128634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4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27261</xdr:rowOff>
    </xdr:from>
    <xdr:to>
      <xdr:col>19</xdr:col>
      <xdr:colOff>38100</xdr:colOff>
      <xdr:row>17</xdr:row>
      <xdr:rowOff>128861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8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139038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5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17951</xdr:rowOff>
    </xdr:from>
    <xdr:to>
      <xdr:col>15</xdr:col>
      <xdr:colOff>101600</xdr:colOff>
      <xdr:row>17</xdr:row>
      <xdr:rowOff>119551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80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129728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4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72383</xdr:rowOff>
    </xdr:from>
    <xdr:to>
      <xdr:col>29</xdr:col>
      <xdr:colOff>127000</xdr:colOff>
      <xdr:row>35</xdr:row>
      <xdr:rowOff>95545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82733"/>
          <a:ext cx="647700" cy="2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45165</xdr:rowOff>
    </xdr:from>
    <xdr:to>
      <xdr:col>26</xdr:col>
      <xdr:colOff>50800</xdr:colOff>
      <xdr:row>35</xdr:row>
      <xdr:rowOff>95545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55515"/>
          <a:ext cx="698500" cy="50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45165</xdr:rowOff>
    </xdr:from>
    <xdr:to>
      <xdr:col>22</xdr:col>
      <xdr:colOff>114300</xdr:colOff>
      <xdr:row>35</xdr:row>
      <xdr:rowOff>50328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55515"/>
          <a:ext cx="698500" cy="5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212496</xdr:rowOff>
    </xdr:from>
    <xdr:to>
      <xdr:col>22</xdr:col>
      <xdr:colOff>165100</xdr:colOff>
      <xdr:row>35</xdr:row>
      <xdr:rowOff>314096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298873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40969</xdr:rowOff>
    </xdr:from>
    <xdr:to>
      <xdr:col>18</xdr:col>
      <xdr:colOff>177800</xdr:colOff>
      <xdr:row>35</xdr:row>
      <xdr:rowOff>50328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51319"/>
          <a:ext cx="698500" cy="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213442</xdr:rowOff>
    </xdr:from>
    <xdr:to>
      <xdr:col>19</xdr:col>
      <xdr:colOff>38100</xdr:colOff>
      <xdr:row>35</xdr:row>
      <xdr:rowOff>315042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23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299819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1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186659</xdr:rowOff>
    </xdr:from>
    <xdr:to>
      <xdr:col>15</xdr:col>
      <xdr:colOff>101600</xdr:colOff>
      <xdr:row>35</xdr:row>
      <xdr:rowOff>288259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7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273036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21583</xdr:rowOff>
    </xdr:from>
    <xdr:to>
      <xdr:col>29</xdr:col>
      <xdr:colOff>177800</xdr:colOff>
      <xdr:row>35</xdr:row>
      <xdr:rowOff>123183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31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209560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7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44745</xdr:rowOff>
    </xdr:from>
    <xdr:to>
      <xdr:col>26</xdr:col>
      <xdr:colOff>101600</xdr:colOff>
      <xdr:row>35</xdr:row>
      <xdr:rowOff>146345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5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156522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23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337265</xdr:rowOff>
    </xdr:from>
    <xdr:to>
      <xdr:col>22</xdr:col>
      <xdr:colOff>165100</xdr:colOff>
      <xdr:row>35</xdr:row>
      <xdr:rowOff>95965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04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106143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7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342428</xdr:rowOff>
    </xdr:from>
    <xdr:to>
      <xdr:col>19</xdr:col>
      <xdr:colOff>38100</xdr:colOff>
      <xdr:row>35</xdr:row>
      <xdr:rowOff>101128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09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111305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7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333069</xdr:rowOff>
    </xdr:from>
    <xdr:to>
      <xdr:col>15</xdr:col>
      <xdr:colOff>101600</xdr:colOff>
      <xdr:row>35</xdr:row>
      <xdr:rowOff>91769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0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101946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6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1,982
1,980
69.55
2,669,476
2,599,789
69,004
1,405,037
3,090,262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88907</xdr:rowOff>
    </xdr:from>
    <xdr:to>
      <xdr:col>24</xdr:col>
      <xdr:colOff>63500</xdr:colOff>
      <xdr:row>36</xdr:row>
      <xdr:rowOff>92229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61107"/>
          <a:ext cx="8382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82193</xdr:rowOff>
    </xdr:from>
    <xdr:to>
      <xdr:col>19</xdr:col>
      <xdr:colOff>177800</xdr:colOff>
      <xdr:row>36</xdr:row>
      <xdr:rowOff>88907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54393"/>
          <a:ext cx="889000" cy="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82193</xdr:rowOff>
    </xdr:from>
    <xdr:to>
      <xdr:col>15</xdr:col>
      <xdr:colOff>50800</xdr:colOff>
      <xdr:row>36</xdr:row>
      <xdr:rowOff>90244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54393"/>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90930</xdr:rowOff>
    </xdr:from>
    <xdr:to>
      <xdr:col>15</xdr:col>
      <xdr:colOff>101600</xdr:colOff>
      <xdr:row>37</xdr:row>
      <xdr:rowOff>21080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12207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75525</xdr:rowOff>
    </xdr:from>
    <xdr:to>
      <xdr:col>10</xdr:col>
      <xdr:colOff>114300</xdr:colOff>
      <xdr:row>36</xdr:row>
      <xdr:rowOff>90244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47725"/>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74238</xdr:rowOff>
    </xdr:from>
    <xdr:to>
      <xdr:col>10</xdr:col>
      <xdr:colOff>165100</xdr:colOff>
      <xdr:row>37</xdr:row>
      <xdr:rowOff>4388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4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166965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3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75397</xdr:rowOff>
    </xdr:from>
    <xdr:to>
      <xdr:col>6</xdr:col>
      <xdr:colOff>38100</xdr:colOff>
      <xdr:row>37</xdr:row>
      <xdr:rowOff>5547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168124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4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41429</xdr:rowOff>
    </xdr:from>
    <xdr:to>
      <xdr:col>24</xdr:col>
      <xdr:colOff>114300</xdr:colOff>
      <xdr:row>36</xdr:row>
      <xdr:rowOff>143029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1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19856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9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38107</xdr:rowOff>
    </xdr:from>
    <xdr:to>
      <xdr:col>20</xdr:col>
      <xdr:colOff>38100</xdr:colOff>
      <xdr:row>36</xdr:row>
      <xdr:rowOff>139707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130834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0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31393</xdr:rowOff>
    </xdr:from>
    <xdr:to>
      <xdr:col>15</xdr:col>
      <xdr:colOff>101600</xdr:colOff>
      <xdr:row>36</xdr:row>
      <xdr:rowOff>132993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149520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7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39444</xdr:rowOff>
    </xdr:from>
    <xdr:to>
      <xdr:col>10</xdr:col>
      <xdr:colOff>165100</xdr:colOff>
      <xdr:row>36</xdr:row>
      <xdr:rowOff>141044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1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157571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8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24725</xdr:rowOff>
    </xdr:from>
    <xdr:to>
      <xdr:col>6</xdr:col>
      <xdr:colOff>38100</xdr:colOff>
      <xdr:row>36</xdr:row>
      <xdr:rowOff>126325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142852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7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108454</xdr:rowOff>
    </xdr:from>
    <xdr:to>
      <xdr:col>24</xdr:col>
      <xdr:colOff>63500</xdr:colOff>
      <xdr:row>57</xdr:row>
      <xdr:rowOff>108743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81104"/>
          <a:ext cx="8382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100329</xdr:rowOff>
    </xdr:from>
    <xdr:to>
      <xdr:col>19</xdr:col>
      <xdr:colOff>177800</xdr:colOff>
      <xdr:row>57</xdr:row>
      <xdr:rowOff>108743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72979"/>
          <a:ext cx="889000" cy="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100329</xdr:rowOff>
    </xdr:from>
    <xdr:to>
      <xdr:col>15</xdr:col>
      <xdr:colOff>50800</xdr:colOff>
      <xdr:row>57</xdr:row>
      <xdr:rowOff>119346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72979"/>
          <a:ext cx="889000" cy="1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119346</xdr:rowOff>
    </xdr:from>
    <xdr:to>
      <xdr:col>10</xdr:col>
      <xdr:colOff>114300</xdr:colOff>
      <xdr:row>58</xdr:row>
      <xdr:rowOff>15278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91996"/>
          <a:ext cx="889000" cy="6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30395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57654</xdr:rowOff>
    </xdr:from>
    <xdr:to>
      <xdr:col>24</xdr:col>
      <xdr:colOff>114300</xdr:colOff>
      <xdr:row>57</xdr:row>
      <xdr:rowOff>159254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3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36081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0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57943</xdr:rowOff>
    </xdr:from>
    <xdr:to>
      <xdr:col>20</xdr:col>
      <xdr:colOff>38100</xdr:colOff>
      <xdr:row>57</xdr:row>
      <xdr:rowOff>159543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150670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49529</xdr:rowOff>
    </xdr:from>
    <xdr:to>
      <xdr:col>15</xdr:col>
      <xdr:colOff>101600</xdr:colOff>
      <xdr:row>57</xdr:row>
      <xdr:rowOff>151129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167656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9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68546</xdr:rowOff>
    </xdr:from>
    <xdr:to>
      <xdr:col>10</xdr:col>
      <xdr:colOff>165100</xdr:colOff>
      <xdr:row>57</xdr:row>
      <xdr:rowOff>170146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15223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1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135928</xdr:rowOff>
    </xdr:from>
    <xdr:to>
      <xdr:col>6</xdr:col>
      <xdr:colOff>38100</xdr:colOff>
      <xdr:row>58</xdr:row>
      <xdr:rowOff>66078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57205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0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107845</xdr:rowOff>
    </xdr:from>
    <xdr:to>
      <xdr:col>24</xdr:col>
      <xdr:colOff>63500</xdr:colOff>
      <xdr:row>77</xdr:row>
      <xdr:rowOff>162663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09495"/>
          <a:ext cx="838200" cy="5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162663</xdr:rowOff>
    </xdr:from>
    <xdr:to>
      <xdr:col>19</xdr:col>
      <xdr:colOff>177800</xdr:colOff>
      <xdr:row>77</xdr:row>
      <xdr:rowOff>162720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6431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159257</xdr:rowOff>
    </xdr:from>
    <xdr:to>
      <xdr:col>15</xdr:col>
      <xdr:colOff>50800</xdr:colOff>
      <xdr:row>77</xdr:row>
      <xdr:rowOff>162720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60907"/>
          <a:ext cx="8890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56462</xdr:rowOff>
    </xdr:from>
    <xdr:to>
      <xdr:col>15</xdr:col>
      <xdr:colOff>101600</xdr:colOff>
      <xdr:row>77</xdr:row>
      <xdr:rowOff>158062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5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3139</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0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132231</xdr:rowOff>
    </xdr:from>
    <xdr:to>
      <xdr:col>10</xdr:col>
      <xdr:colOff>114300</xdr:colOff>
      <xdr:row>77</xdr:row>
      <xdr:rowOff>159257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33881"/>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12640</xdr:rowOff>
    </xdr:from>
    <xdr:to>
      <xdr:col>10</xdr:col>
      <xdr:colOff>165100</xdr:colOff>
      <xdr:row>77</xdr:row>
      <xdr:rowOff>114240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130767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34058</xdr:rowOff>
    </xdr:from>
    <xdr:to>
      <xdr:col>6</xdr:col>
      <xdr:colOff>38100</xdr:colOff>
      <xdr:row>77</xdr:row>
      <xdr:rowOff>135658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3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152185</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01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57045</xdr:rowOff>
    </xdr:from>
    <xdr:to>
      <xdr:col>24</xdr:col>
      <xdr:colOff>114300</xdr:colOff>
      <xdr:row>77</xdr:row>
      <xdr:rowOff>158645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143422</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7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111863</xdr:rowOff>
    </xdr:from>
    <xdr:to>
      <xdr:col>20</xdr:col>
      <xdr:colOff>38100</xdr:colOff>
      <xdr:row>78</xdr:row>
      <xdr:rowOff>42013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33140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0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111920</xdr:rowOff>
    </xdr:from>
    <xdr:to>
      <xdr:col>15</xdr:col>
      <xdr:colOff>101600</xdr:colOff>
      <xdr:row>78</xdr:row>
      <xdr:rowOff>42070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33197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108457</xdr:rowOff>
    </xdr:from>
    <xdr:to>
      <xdr:col>10</xdr:col>
      <xdr:colOff>165100</xdr:colOff>
      <xdr:row>78</xdr:row>
      <xdr:rowOff>38607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1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29734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0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81431</xdr:rowOff>
    </xdr:from>
    <xdr:to>
      <xdr:col>6</xdr:col>
      <xdr:colOff>38100</xdr:colOff>
      <xdr:row>78</xdr:row>
      <xdr:rowOff>11581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8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2708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37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68577</xdr:rowOff>
    </xdr:from>
    <xdr:to>
      <xdr:col>24</xdr:col>
      <xdr:colOff>63500</xdr:colOff>
      <xdr:row>96</xdr:row>
      <xdr:rowOff>118335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527777"/>
          <a:ext cx="8382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68577</xdr:rowOff>
    </xdr:from>
    <xdr:to>
      <xdr:col>19</xdr:col>
      <xdr:colOff>177800</xdr:colOff>
      <xdr:row>96</xdr:row>
      <xdr:rowOff>137547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27777"/>
          <a:ext cx="889000" cy="6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78006</xdr:rowOff>
    </xdr:from>
    <xdr:to>
      <xdr:col>15</xdr:col>
      <xdr:colOff>50800</xdr:colOff>
      <xdr:row>96</xdr:row>
      <xdr:rowOff>137547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37206"/>
          <a:ext cx="889000" cy="5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35331</xdr:rowOff>
    </xdr:from>
    <xdr:to>
      <xdr:col>15</xdr:col>
      <xdr:colOff>101600</xdr:colOff>
      <xdr:row>96</xdr:row>
      <xdr:rowOff>136931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153458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16751</xdr:rowOff>
    </xdr:from>
    <xdr:to>
      <xdr:col>10</xdr:col>
      <xdr:colOff>114300</xdr:colOff>
      <xdr:row>96</xdr:row>
      <xdr:rowOff>78006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475951"/>
          <a:ext cx="889000" cy="6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144754</xdr:rowOff>
    </xdr:from>
    <xdr:to>
      <xdr:col>10</xdr:col>
      <xdr:colOff>165100</xdr:colOff>
      <xdr:row>96</xdr:row>
      <xdr:rowOff>74904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3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91431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46952</xdr:rowOff>
    </xdr:from>
    <xdr:to>
      <xdr:col>6</xdr:col>
      <xdr:colOff>38100</xdr:colOff>
      <xdr:row>96</xdr:row>
      <xdr:rowOff>148552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0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139679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9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67535</xdr:rowOff>
    </xdr:from>
    <xdr:to>
      <xdr:col>24</xdr:col>
      <xdr:colOff>114300</xdr:colOff>
      <xdr:row>96</xdr:row>
      <xdr:rowOff>169135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45962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0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17777</xdr:rowOff>
    </xdr:from>
    <xdr:to>
      <xdr:col>20</xdr:col>
      <xdr:colOff>38100</xdr:colOff>
      <xdr:row>96</xdr:row>
      <xdr:rowOff>119377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7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110504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6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86747</xdr:rowOff>
    </xdr:from>
    <xdr:to>
      <xdr:col>15</xdr:col>
      <xdr:colOff>101600</xdr:colOff>
      <xdr:row>97</xdr:row>
      <xdr:rowOff>16897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8024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27206</xdr:rowOff>
    </xdr:from>
    <xdr:to>
      <xdr:col>10</xdr:col>
      <xdr:colOff>165100</xdr:colOff>
      <xdr:row>96</xdr:row>
      <xdr:rowOff>128806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119933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7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137401</xdr:rowOff>
    </xdr:from>
    <xdr:to>
      <xdr:col>6</xdr:col>
      <xdr:colOff>38100</xdr:colOff>
      <xdr:row>96</xdr:row>
      <xdr:rowOff>67551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84078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29618</xdr:rowOff>
    </xdr:from>
    <xdr:to>
      <xdr:col>55</xdr:col>
      <xdr:colOff>0</xdr:colOff>
      <xdr:row>37</xdr:row>
      <xdr:rowOff>44428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73268"/>
          <a:ext cx="8382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23452</xdr:rowOff>
    </xdr:from>
    <xdr:to>
      <xdr:col>50</xdr:col>
      <xdr:colOff>114300</xdr:colOff>
      <xdr:row>37</xdr:row>
      <xdr:rowOff>44428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67102"/>
          <a:ext cx="889000" cy="2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23452</xdr:rowOff>
    </xdr:from>
    <xdr:to>
      <xdr:col>45</xdr:col>
      <xdr:colOff>177800</xdr:colOff>
      <xdr:row>37</xdr:row>
      <xdr:rowOff>32289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67102"/>
          <a:ext cx="889000" cy="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9341</xdr:rowOff>
    </xdr:from>
    <xdr:to>
      <xdr:col>46</xdr:col>
      <xdr:colOff>38100</xdr:colOff>
      <xdr:row>38</xdr:row>
      <xdr:rowOff>110941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102068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61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32289</xdr:rowOff>
    </xdr:from>
    <xdr:to>
      <xdr:col>41</xdr:col>
      <xdr:colOff>50800</xdr:colOff>
      <xdr:row>37</xdr:row>
      <xdr:rowOff>35654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75939"/>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13645</xdr:rowOff>
    </xdr:from>
    <xdr:to>
      <xdr:col>41</xdr:col>
      <xdr:colOff>101600</xdr:colOff>
      <xdr:row>38</xdr:row>
      <xdr:rowOff>115245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106372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62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33634</xdr:rowOff>
    </xdr:from>
    <xdr:to>
      <xdr:col>36</xdr:col>
      <xdr:colOff>165100</xdr:colOff>
      <xdr:row>38</xdr:row>
      <xdr:rowOff>135234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4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126361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64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150268</xdr:rowOff>
    </xdr:from>
    <xdr:to>
      <xdr:col>55</xdr:col>
      <xdr:colOff>50800</xdr:colOff>
      <xdr:row>37</xdr:row>
      <xdr:rowOff>80418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2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7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165078</xdr:rowOff>
    </xdr:from>
    <xdr:to>
      <xdr:col>50</xdr:col>
      <xdr:colOff>165100</xdr:colOff>
      <xdr:row>37</xdr:row>
      <xdr:rowOff>95228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111755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1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144102</xdr:rowOff>
    </xdr:from>
    <xdr:to>
      <xdr:col>46</xdr:col>
      <xdr:colOff>38100</xdr:colOff>
      <xdr:row>37</xdr:row>
      <xdr:rowOff>74252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1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90779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9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152939</xdr:rowOff>
    </xdr:from>
    <xdr:to>
      <xdr:col>41</xdr:col>
      <xdr:colOff>101600</xdr:colOff>
      <xdr:row>37</xdr:row>
      <xdr:rowOff>83089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99616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0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156304</xdr:rowOff>
    </xdr:from>
    <xdr:to>
      <xdr:col>36</xdr:col>
      <xdr:colOff>165100</xdr:colOff>
      <xdr:row>37</xdr:row>
      <xdr:rowOff>86454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102981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0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89891</xdr:rowOff>
    </xdr:from>
    <xdr:to>
      <xdr:col>55</xdr:col>
      <xdr:colOff>0</xdr:colOff>
      <xdr:row>58</xdr:row>
      <xdr:rowOff>103267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33991"/>
          <a:ext cx="838200" cy="1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50841</xdr:rowOff>
    </xdr:from>
    <xdr:to>
      <xdr:col>50</xdr:col>
      <xdr:colOff>114300</xdr:colOff>
      <xdr:row>58</xdr:row>
      <xdr:rowOff>103267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23491"/>
          <a:ext cx="889000" cy="2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50841</xdr:rowOff>
    </xdr:from>
    <xdr:to>
      <xdr:col>45</xdr:col>
      <xdr:colOff>177800</xdr:colOff>
      <xdr:row>58</xdr:row>
      <xdr:rowOff>507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23491"/>
          <a:ext cx="889000" cy="12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507</xdr:rowOff>
    </xdr:from>
    <xdr:to>
      <xdr:col>41</xdr:col>
      <xdr:colOff>50800</xdr:colOff>
      <xdr:row>58</xdr:row>
      <xdr:rowOff>64918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44607"/>
          <a:ext cx="889000" cy="6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56863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39091</xdr:rowOff>
    </xdr:from>
    <xdr:to>
      <xdr:col>55</xdr:col>
      <xdr:colOff>50800</xdr:colOff>
      <xdr:row>58</xdr:row>
      <xdr:rowOff>140691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125468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9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52467</xdr:rowOff>
    </xdr:from>
    <xdr:to>
      <xdr:col>50</xdr:col>
      <xdr:colOff>165100</xdr:colOff>
      <xdr:row>58</xdr:row>
      <xdr:rowOff>154067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145194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xdr:rowOff>
    </xdr:from>
    <xdr:to>
      <xdr:col>46</xdr:col>
      <xdr:colOff>38100</xdr:colOff>
      <xdr:row>57</xdr:row>
      <xdr:rowOff>101641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118168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4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121157</xdr:rowOff>
    </xdr:from>
    <xdr:to>
      <xdr:col>41</xdr:col>
      <xdr:colOff>101600</xdr:colOff>
      <xdr:row>58</xdr:row>
      <xdr:rowOff>51307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67834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6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14118</xdr:rowOff>
    </xdr:from>
    <xdr:to>
      <xdr:col>36</xdr:col>
      <xdr:colOff>165100</xdr:colOff>
      <xdr:row>58</xdr:row>
      <xdr:rowOff>115718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5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106845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5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96572</xdr:rowOff>
    </xdr:from>
    <xdr:to>
      <xdr:col>55</xdr:col>
      <xdr:colOff>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41122"/>
          <a:ext cx="838200" cy="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86655</xdr:rowOff>
    </xdr:from>
    <xdr:to>
      <xdr:col>50</xdr:col>
      <xdr:colOff>114300</xdr:colOff>
      <xdr:row>79</xdr:row>
      <xdr:rowOff>96572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773955"/>
          <a:ext cx="889000" cy="86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86655</xdr:rowOff>
    </xdr:from>
    <xdr:to>
      <xdr:col>45</xdr:col>
      <xdr:colOff>177800</xdr:colOff>
      <xdr:row>77</xdr:row>
      <xdr:rowOff>129501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2773955"/>
          <a:ext cx="889000" cy="5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50231</xdr:rowOff>
    </xdr:from>
    <xdr:to>
      <xdr:col>46</xdr:col>
      <xdr:colOff>38100</xdr:colOff>
      <xdr:row>78</xdr:row>
      <xdr:rowOff>151831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2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142958</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5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27174</xdr:rowOff>
    </xdr:from>
    <xdr:to>
      <xdr:col>41</xdr:col>
      <xdr:colOff>101600</xdr:colOff>
      <xdr:row>78</xdr:row>
      <xdr:rowOff>128774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0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119901</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49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45772</xdr:rowOff>
    </xdr:from>
    <xdr:to>
      <xdr:col>50</xdr:col>
      <xdr:colOff>165100</xdr:colOff>
      <xdr:row>79</xdr:row>
      <xdr:rowOff>147372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138499</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68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35855</xdr:rowOff>
    </xdr:from>
    <xdr:to>
      <xdr:col>46</xdr:col>
      <xdr:colOff>38100</xdr:colOff>
      <xdr:row>74</xdr:row>
      <xdr:rowOff>137455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72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153982</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249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78701</xdr:rowOff>
    </xdr:from>
    <xdr:to>
      <xdr:col>41</xdr:col>
      <xdr:colOff>101600</xdr:colOff>
      <xdr:row>78</xdr:row>
      <xdr:rowOff>8851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2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25378</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305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143363</xdr:rowOff>
    </xdr:from>
    <xdr:to>
      <xdr:col>55</xdr:col>
      <xdr:colOff>0</xdr:colOff>
      <xdr:row>98</xdr:row>
      <xdr:rowOff>3759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74013"/>
          <a:ext cx="838200" cy="3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3759</xdr:rowOff>
    </xdr:from>
    <xdr:to>
      <xdr:col>50</xdr:col>
      <xdr:colOff>114300</xdr:colOff>
      <xdr:row>98</xdr:row>
      <xdr:rowOff>10973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05859"/>
          <a:ext cx="8890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136317</xdr:rowOff>
    </xdr:from>
    <xdr:to>
      <xdr:col>45</xdr:col>
      <xdr:colOff>177800</xdr:colOff>
      <xdr:row>98</xdr:row>
      <xdr:rowOff>10973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66967"/>
          <a:ext cx="889000" cy="4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86629</xdr:rowOff>
    </xdr:from>
    <xdr:to>
      <xdr:col>46</xdr:col>
      <xdr:colOff>38100</xdr:colOff>
      <xdr:row>98</xdr:row>
      <xdr:rowOff>16779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33306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71687</xdr:rowOff>
    </xdr:from>
    <xdr:to>
      <xdr:col>41</xdr:col>
      <xdr:colOff>101600</xdr:colOff>
      <xdr:row>98</xdr:row>
      <xdr:rowOff>1837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18364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92563</xdr:rowOff>
    </xdr:from>
    <xdr:to>
      <xdr:col>55</xdr:col>
      <xdr:colOff>50800</xdr:colOff>
      <xdr:row>98</xdr:row>
      <xdr:rowOff>22713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2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124409</xdr:rowOff>
    </xdr:from>
    <xdr:to>
      <xdr:col>50</xdr:col>
      <xdr:colOff>165100</xdr:colOff>
      <xdr:row>98</xdr:row>
      <xdr:rowOff>54559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45686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131623</xdr:rowOff>
    </xdr:from>
    <xdr:to>
      <xdr:col>46</xdr:col>
      <xdr:colOff>38100</xdr:colOff>
      <xdr:row>98</xdr:row>
      <xdr:rowOff>61773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52900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85517</xdr:rowOff>
    </xdr:from>
    <xdr:to>
      <xdr:col>41</xdr:col>
      <xdr:colOff>101600</xdr:colOff>
      <xdr:row>98</xdr:row>
      <xdr:rowOff>15667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6794</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0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35957</xdr:rowOff>
    </xdr:from>
    <xdr:to>
      <xdr:col>85</xdr:col>
      <xdr:colOff>127000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22507"/>
          <a:ext cx="8382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35957</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22507"/>
          <a:ext cx="8890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119022</xdr:rowOff>
    </xdr:from>
    <xdr:to>
      <xdr:col>76</xdr:col>
      <xdr:colOff>165100</xdr:colOff>
      <xdr:row>39</xdr:row>
      <xdr:rowOff>49172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65699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110811</xdr:rowOff>
    </xdr:from>
    <xdr:to>
      <xdr:col>72</xdr:col>
      <xdr:colOff>38100</xdr:colOff>
      <xdr:row>39</xdr:row>
      <xdr:rowOff>40961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57488</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105184</xdr:rowOff>
    </xdr:from>
    <xdr:to>
      <xdr:col>67</xdr:col>
      <xdr:colOff>101600</xdr:colOff>
      <xdr:row>39</xdr:row>
      <xdr:rowOff>35334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51861</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156607</xdr:rowOff>
    </xdr:from>
    <xdr:to>
      <xdr:col>81</xdr:col>
      <xdr:colOff>101600</xdr:colOff>
      <xdr:row>39</xdr:row>
      <xdr:rowOff>86757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7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77884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6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67411</xdr:rowOff>
    </xdr:from>
    <xdr:to>
      <xdr:col>67</xdr:col>
      <xdr:colOff>101600</xdr:colOff>
      <xdr:row>58</xdr:row>
      <xdr:rowOff>169011</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14088</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57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74400</xdr:rowOff>
    </xdr:from>
    <xdr:to>
      <xdr:col>85</xdr:col>
      <xdr:colOff>127000</xdr:colOff>
      <xdr:row>77</xdr:row>
      <xdr:rowOff>85387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276050"/>
          <a:ext cx="8382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65484</xdr:rowOff>
    </xdr:from>
    <xdr:to>
      <xdr:col>81</xdr:col>
      <xdr:colOff>50800</xdr:colOff>
      <xdr:row>77</xdr:row>
      <xdr:rowOff>74400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67134"/>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46172</xdr:rowOff>
    </xdr:from>
    <xdr:to>
      <xdr:col>76</xdr:col>
      <xdr:colOff>114300</xdr:colOff>
      <xdr:row>77</xdr:row>
      <xdr:rowOff>65484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47822"/>
          <a:ext cx="8890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122913</xdr:rowOff>
    </xdr:from>
    <xdr:to>
      <xdr:col>76</xdr:col>
      <xdr:colOff>165100</xdr:colOff>
      <xdr:row>78</xdr:row>
      <xdr:rowOff>53063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44190</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46172</xdr:rowOff>
    </xdr:from>
    <xdr:to>
      <xdr:col>71</xdr:col>
      <xdr:colOff>177800</xdr:colOff>
      <xdr:row>77</xdr:row>
      <xdr:rowOff>47231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47822"/>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115258</xdr:rowOff>
    </xdr:from>
    <xdr:to>
      <xdr:col>72</xdr:col>
      <xdr:colOff>38100</xdr:colOff>
      <xdr:row>78</xdr:row>
      <xdr:rowOff>45408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1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36535</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40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100247</xdr:rowOff>
    </xdr:from>
    <xdr:to>
      <xdr:col>67</xdr:col>
      <xdr:colOff>101600</xdr:colOff>
      <xdr:row>78</xdr:row>
      <xdr:rowOff>30397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0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21524</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9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34587</xdr:rowOff>
    </xdr:from>
    <xdr:to>
      <xdr:col>85</xdr:col>
      <xdr:colOff>177800</xdr:colOff>
      <xdr:row>77</xdr:row>
      <xdr:rowOff>136187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57464</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8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23600</xdr:rowOff>
    </xdr:from>
    <xdr:to>
      <xdr:col>81</xdr:col>
      <xdr:colOff>101600</xdr:colOff>
      <xdr:row>77</xdr:row>
      <xdr:rowOff>125200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141727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00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14684</xdr:rowOff>
    </xdr:from>
    <xdr:to>
      <xdr:col>76</xdr:col>
      <xdr:colOff>165100</xdr:colOff>
      <xdr:row>77</xdr:row>
      <xdr:rowOff>116284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132811</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9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166822</xdr:rowOff>
    </xdr:from>
    <xdr:to>
      <xdr:col>72</xdr:col>
      <xdr:colOff>38100</xdr:colOff>
      <xdr:row>77</xdr:row>
      <xdr:rowOff>96972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9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113499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7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167881</xdr:rowOff>
    </xdr:from>
    <xdr:to>
      <xdr:col>67</xdr:col>
      <xdr:colOff>101600</xdr:colOff>
      <xdr:row>77</xdr:row>
      <xdr:rowOff>98031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114558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7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100659</xdr:rowOff>
    </xdr:from>
    <xdr:to>
      <xdr:col>85</xdr:col>
      <xdr:colOff>127000</xdr:colOff>
      <xdr:row>97</xdr:row>
      <xdr:rowOff>161601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731309"/>
          <a:ext cx="838200" cy="6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161601</xdr:rowOff>
    </xdr:from>
    <xdr:to>
      <xdr:col>81</xdr:col>
      <xdr:colOff>50800</xdr:colOff>
      <xdr:row>98</xdr:row>
      <xdr:rowOff>20633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792251"/>
          <a:ext cx="889000" cy="3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20633</xdr:rowOff>
    </xdr:from>
    <xdr:to>
      <xdr:col>76</xdr:col>
      <xdr:colOff>114300</xdr:colOff>
      <xdr:row>98</xdr:row>
      <xdr:rowOff>64771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22733"/>
          <a:ext cx="889000" cy="4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14974</xdr:rowOff>
    </xdr:from>
    <xdr:to>
      <xdr:col>76</xdr:col>
      <xdr:colOff>165100</xdr:colOff>
      <xdr:row>98</xdr:row>
      <xdr:rowOff>116574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107701</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64771</xdr:rowOff>
    </xdr:from>
    <xdr:to>
      <xdr:col>71</xdr:col>
      <xdr:colOff>177800</xdr:colOff>
      <xdr:row>98</xdr:row>
      <xdr:rowOff>81076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66871"/>
          <a:ext cx="889000" cy="1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23386</xdr:rowOff>
    </xdr:from>
    <xdr:to>
      <xdr:col>72</xdr:col>
      <xdr:colOff>38100</xdr:colOff>
      <xdr:row>98</xdr:row>
      <xdr:rowOff>124986</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116113</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13790</xdr:rowOff>
    </xdr:from>
    <xdr:to>
      <xdr:col>67</xdr:col>
      <xdr:colOff>101600</xdr:colOff>
      <xdr:row>98</xdr:row>
      <xdr:rowOff>115390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131917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59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49859</xdr:rowOff>
    </xdr:from>
    <xdr:to>
      <xdr:col>85</xdr:col>
      <xdr:colOff>177800</xdr:colOff>
      <xdr:row>97</xdr:row>
      <xdr:rowOff>151459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6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72736</xdr:rowOff>
    </xdr:from>
    <xdr:ext cx="599010"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3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110801</xdr:rowOff>
    </xdr:from>
    <xdr:to>
      <xdr:col>81</xdr:col>
      <xdr:colOff>101600</xdr:colOff>
      <xdr:row>98</xdr:row>
      <xdr:rowOff>40951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57478</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51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141283</xdr:rowOff>
    </xdr:from>
    <xdr:to>
      <xdr:col>76</xdr:col>
      <xdr:colOff>165100</xdr:colOff>
      <xdr:row>98</xdr:row>
      <xdr:rowOff>71433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7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87960</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795" y="1654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13971</xdr:rowOff>
    </xdr:from>
    <xdr:to>
      <xdr:col>72</xdr:col>
      <xdr:colOff>38100</xdr:colOff>
      <xdr:row>98</xdr:row>
      <xdr:rowOff>115571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132098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30276</xdr:rowOff>
    </xdr:from>
    <xdr:to>
      <xdr:col>67</xdr:col>
      <xdr:colOff>101600</xdr:colOff>
      <xdr:row>98</xdr:row>
      <xdr:rowOff>131876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3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123003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2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138557</xdr:rowOff>
    </xdr:from>
    <xdr:to>
      <xdr:col>116</xdr:col>
      <xdr:colOff>63500</xdr:colOff>
      <xdr:row>38</xdr:row>
      <xdr:rowOff>138580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653657"/>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138511</xdr:rowOff>
    </xdr:from>
    <xdr:to>
      <xdr:col>111</xdr:col>
      <xdr:colOff>177800</xdr:colOff>
      <xdr:row>38</xdr:row>
      <xdr:rowOff>138580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3611"/>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138511</xdr:rowOff>
    </xdr:from>
    <xdr:to>
      <xdr:col>107</xdr:col>
      <xdr:colOff>50800</xdr:colOff>
      <xdr:row>38</xdr:row>
      <xdr:rowOff>138534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9545300" y="665361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67892</xdr:rowOff>
    </xdr:from>
    <xdr:to>
      <xdr:col>107</xdr:col>
      <xdr:colOff>101600</xdr:colOff>
      <xdr:row>38</xdr:row>
      <xdr:rowOff>169492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14569</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138534</xdr:rowOff>
    </xdr:from>
    <xdr:to>
      <xdr:col>102</xdr:col>
      <xdr:colOff>114300</xdr:colOff>
      <xdr:row>38</xdr:row>
      <xdr:rowOff>138580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8656300" y="665363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83893</xdr:rowOff>
    </xdr:from>
    <xdr:to>
      <xdr:col>102</xdr:col>
      <xdr:colOff>165100</xdr:colOff>
      <xdr:row>39</xdr:row>
      <xdr:rowOff>14043</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30571</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6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52964</xdr:rowOff>
    </xdr:from>
    <xdr:to>
      <xdr:col>98</xdr:col>
      <xdr:colOff>38100</xdr:colOff>
      <xdr:row>38</xdr:row>
      <xdr:rowOff>154564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6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171091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34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87757</xdr:rowOff>
    </xdr:from>
    <xdr:to>
      <xdr:col>116</xdr:col>
      <xdr:colOff>114300</xdr:colOff>
      <xdr:row>39</xdr:row>
      <xdr:rowOff>17907</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313932"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87780</xdr:rowOff>
    </xdr:from>
    <xdr:to>
      <xdr:col>112</xdr:col>
      <xdr:colOff>38100</xdr:colOff>
      <xdr:row>39</xdr:row>
      <xdr:rowOff>17930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9057</xdr:rowOff>
    </xdr:from>
    <xdr:ext cx="313932"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66333" y="6695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87711</xdr:rowOff>
    </xdr:from>
    <xdr:to>
      <xdr:col>107</xdr:col>
      <xdr:colOff>101600</xdr:colOff>
      <xdr:row>39</xdr:row>
      <xdr:rowOff>17861</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8988</xdr:rowOff>
    </xdr:from>
    <xdr:ext cx="313932"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77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87734</xdr:rowOff>
    </xdr:from>
    <xdr:to>
      <xdr:col>102</xdr:col>
      <xdr:colOff>165100</xdr:colOff>
      <xdr:row>39</xdr:row>
      <xdr:rowOff>17884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9011</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88333" y="6695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87780</xdr:rowOff>
    </xdr:from>
    <xdr:to>
      <xdr:col>98</xdr:col>
      <xdr:colOff>38100</xdr:colOff>
      <xdr:row>39</xdr:row>
      <xdr:rowOff>17930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9057</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99333" y="6695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32677</xdr:rowOff>
    </xdr:from>
    <xdr:to>
      <xdr:col>116</xdr:col>
      <xdr:colOff>63500</xdr:colOff>
      <xdr:row>58</xdr:row>
      <xdr:rowOff>35585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9976777"/>
          <a:ext cx="8382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20625</xdr:rowOff>
    </xdr:from>
    <xdr:to>
      <xdr:col>111</xdr:col>
      <xdr:colOff>177800</xdr:colOff>
      <xdr:row>58</xdr:row>
      <xdr:rowOff>32677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9793275"/>
          <a:ext cx="889000" cy="18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87541</xdr:rowOff>
    </xdr:from>
    <xdr:to>
      <xdr:col>107</xdr:col>
      <xdr:colOff>50800</xdr:colOff>
      <xdr:row>57</xdr:row>
      <xdr:rowOff>20625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9688741"/>
          <a:ext cx="889000" cy="10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62446</xdr:rowOff>
    </xdr:from>
    <xdr:to>
      <xdr:col>107</xdr:col>
      <xdr:colOff>101600</xdr:colOff>
      <xdr:row>58</xdr:row>
      <xdr:rowOff>164046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0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155173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1009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142659</xdr:rowOff>
    </xdr:from>
    <xdr:to>
      <xdr:col>102</xdr:col>
      <xdr:colOff>114300</xdr:colOff>
      <xdr:row>56</xdr:row>
      <xdr:rowOff>87541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9400959"/>
          <a:ext cx="889000" cy="2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87096</xdr:rowOff>
    </xdr:from>
    <xdr:to>
      <xdr:col>102</xdr:col>
      <xdr:colOff>165100</xdr:colOff>
      <xdr:row>58</xdr:row>
      <xdr:rowOff>17246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85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8373</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278111" y="995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79515</xdr:rowOff>
    </xdr:from>
    <xdr:to>
      <xdr:col>98</xdr:col>
      <xdr:colOff>38100</xdr:colOff>
      <xdr:row>58</xdr:row>
      <xdr:rowOff>9665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98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792</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389111" y="994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156235</xdr:rowOff>
    </xdr:from>
    <xdr:to>
      <xdr:col>116</xdr:col>
      <xdr:colOff>114300</xdr:colOff>
      <xdr:row>58</xdr:row>
      <xdr:rowOff>86385</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99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7662</xdr:rowOff>
    </xdr:from>
    <xdr:ext cx="534377"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7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153327</xdr:rowOff>
    </xdr:from>
    <xdr:to>
      <xdr:col>112</xdr:col>
      <xdr:colOff>38100</xdr:colOff>
      <xdr:row>58</xdr:row>
      <xdr:rowOff>83477</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9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100004</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141275</xdr:rowOff>
    </xdr:from>
    <xdr:to>
      <xdr:col>107</xdr:col>
      <xdr:colOff>101600</xdr:colOff>
      <xdr:row>57</xdr:row>
      <xdr:rowOff>71425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74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87952</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951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36741</xdr:rowOff>
    </xdr:from>
    <xdr:to>
      <xdr:col>102</xdr:col>
      <xdr:colOff>165100</xdr:colOff>
      <xdr:row>56</xdr:row>
      <xdr:rowOff>138341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6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154868</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94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91859</xdr:rowOff>
    </xdr:from>
    <xdr:to>
      <xdr:col>98</xdr:col>
      <xdr:colOff>38100</xdr:colOff>
      <xdr:row>55</xdr:row>
      <xdr:rowOff>22009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3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38536</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912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3812</xdr:rowOff>
    </xdr:from>
    <xdr:to>
      <xdr:col>116</xdr:col>
      <xdr:colOff>63500</xdr:colOff>
      <xdr:row>77</xdr:row>
      <xdr:rowOff>16858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205462"/>
          <a:ext cx="8382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164725</xdr:rowOff>
    </xdr:from>
    <xdr:to>
      <xdr:col>111</xdr:col>
      <xdr:colOff>177800</xdr:colOff>
      <xdr:row>77</xdr:row>
      <xdr:rowOff>16858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194925"/>
          <a:ext cx="8890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164725</xdr:rowOff>
    </xdr:from>
    <xdr:to>
      <xdr:col>107</xdr:col>
      <xdr:colOff>50800</xdr:colOff>
      <xdr:row>77</xdr:row>
      <xdr:rowOff>32121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194925"/>
          <a:ext cx="889000" cy="3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112801</xdr:rowOff>
    </xdr:from>
    <xdr:to>
      <xdr:col>107</xdr:col>
      <xdr:colOff>101600</xdr:colOff>
      <xdr:row>77</xdr:row>
      <xdr:rowOff>42951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59477</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32121</xdr:rowOff>
    </xdr:from>
    <xdr:to>
      <xdr:col>102</xdr:col>
      <xdr:colOff>114300</xdr:colOff>
      <xdr:row>77</xdr:row>
      <xdr:rowOff>40689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233771"/>
          <a:ext cx="889000" cy="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112099</xdr:rowOff>
    </xdr:from>
    <xdr:to>
      <xdr:col>102</xdr:col>
      <xdr:colOff>165100</xdr:colOff>
      <xdr:row>77</xdr:row>
      <xdr:rowOff>42249</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58776</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9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126443</xdr:rowOff>
    </xdr:from>
    <xdr:to>
      <xdr:col>98</xdr:col>
      <xdr:colOff>38100</xdr:colOff>
      <xdr:row>77</xdr:row>
      <xdr:rowOff>56593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73120</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93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124462</xdr:rowOff>
    </xdr:from>
    <xdr:to>
      <xdr:col>116</xdr:col>
      <xdr:colOff>114300</xdr:colOff>
      <xdr:row>77</xdr:row>
      <xdr:rowOff>54612</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15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102889</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13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137508</xdr:rowOff>
    </xdr:from>
    <xdr:to>
      <xdr:col>112</xdr:col>
      <xdr:colOff>38100</xdr:colOff>
      <xdr:row>77</xdr:row>
      <xdr:rowOff>67658</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1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58785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26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113925</xdr:rowOff>
    </xdr:from>
    <xdr:to>
      <xdr:col>107</xdr:col>
      <xdr:colOff>101600</xdr:colOff>
      <xdr:row>77</xdr:row>
      <xdr:rowOff>44075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35202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23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152771</xdr:rowOff>
    </xdr:from>
    <xdr:to>
      <xdr:col>102</xdr:col>
      <xdr:colOff>165100</xdr:colOff>
      <xdr:row>77</xdr:row>
      <xdr:rowOff>82921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18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74048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2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161339</xdr:rowOff>
    </xdr:from>
    <xdr:to>
      <xdr:col>98</xdr:col>
      <xdr:colOff>38100</xdr:colOff>
      <xdr:row>77</xdr:row>
      <xdr:rowOff>91489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19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82616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28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1,311,700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円となっている。主な構成項目である人件費においては、住民一人当たり</a:t>
          </a:r>
          <a:r>
            <a:rPr kumimoji="1" lang="en-US" altLang="ja-JP" sz="1300">
              <a:latin typeface="ＭＳ Ｐゴシック" panose="020B0600070205080204" pitchFamily="50" charset="-128"/>
              <a:ea typeface="ＭＳ Ｐゴシック" panose="020B0600070205080204" pitchFamily="50" charset="-128"/>
            </a:rPr>
            <a:t>170,766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172,000</a:t>
          </a:r>
          <a:r>
            <a:rPr kumimoji="1" lang="ja-JP" altLang="en-US" sz="1300">
              <a:latin typeface="ＭＳ Ｐゴシック" panose="020B0600070205080204" pitchFamily="50" charset="-128"/>
              <a:ea typeface="ＭＳ Ｐゴシック" panose="020B0600070205080204" pitchFamily="50" charset="-128"/>
            </a:rPr>
            <a:t>円程度を推移し減少の傾向にある。さらに、平成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％減少していることから、類似団体の平均に比べて低い水準にある。物件費は住民一人当たり</a:t>
          </a:r>
          <a:r>
            <a:rPr kumimoji="1" lang="en-US" altLang="ja-JP" sz="1300">
              <a:latin typeface="ＭＳ Ｐゴシック" panose="020B0600070205080204" pitchFamily="50" charset="-128"/>
              <a:ea typeface="ＭＳ Ｐゴシック" panose="020B0600070205080204" pitchFamily="50" charset="-128"/>
            </a:rPr>
            <a:t>204,138</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205,000</a:t>
          </a:r>
          <a:r>
            <a:rPr kumimoji="1" lang="ja-JP" altLang="en-US" sz="1300">
              <a:latin typeface="ＭＳ Ｐゴシック" panose="020B0600070205080204" pitchFamily="50" charset="-128"/>
              <a:ea typeface="ＭＳ Ｐゴシック" panose="020B0600070205080204" pitchFamily="50" charset="-128"/>
            </a:rPr>
            <a:t>円程度で推移しており、平成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％減少していることから類似団体の平均に比べて低い水準にある。維持補修費は、住民一人当たり</a:t>
          </a:r>
          <a:r>
            <a:rPr kumimoji="1" lang="en-US" altLang="ja-JP" sz="1300">
              <a:latin typeface="ＭＳ Ｐゴシック" panose="020B0600070205080204" pitchFamily="50" charset="-128"/>
              <a:ea typeface="ＭＳ Ｐゴシック" panose="020B0600070205080204" pitchFamily="50" charset="-128"/>
            </a:rPr>
            <a:t>15,574</a:t>
          </a:r>
          <a:r>
            <a:rPr kumimoji="1" lang="ja-JP" altLang="en-US" sz="1300">
              <a:latin typeface="ＭＳ Ｐゴシック" panose="020B0600070205080204" pitchFamily="50" charset="-128"/>
              <a:ea typeface="ＭＳ Ｐゴシック" panose="020B0600070205080204" pitchFamily="50" charset="-128"/>
            </a:rPr>
            <a:t>円で除雪に係る経費が増加となったため、平成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9,592</a:t>
          </a:r>
          <a:r>
            <a:rPr kumimoji="1" lang="ja-JP" altLang="en-US" sz="1300">
              <a:latin typeface="ＭＳ Ｐゴシック" panose="020B0600070205080204" pitchFamily="50" charset="-128"/>
              <a:ea typeface="ＭＳ Ｐゴシック" panose="020B0600070205080204" pitchFamily="50" charset="-128"/>
            </a:rPr>
            <a:t>円増となったが、類似団体の平均に比べれば低い水準にある。補助費等については一部事務組合に係る負担金が大きいことから類似団体の平均に比べ高い水準にあり、普通建設事業は平成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年度に統合小学校建設事業を実施しため住民一人当たり</a:t>
          </a:r>
          <a:r>
            <a:rPr kumimoji="1" lang="en-US" altLang="ja-JP" sz="1300">
              <a:latin typeface="ＭＳ Ｐゴシック" panose="020B0600070205080204" pitchFamily="50" charset="-128"/>
              <a:ea typeface="ＭＳ Ｐゴシック" panose="020B0600070205080204" pitchFamily="50" charset="-128"/>
            </a:rPr>
            <a:t>532,488</a:t>
          </a:r>
          <a:r>
            <a:rPr kumimoji="1" lang="ja-JP" altLang="en-US" sz="1300">
              <a:latin typeface="ＭＳ Ｐゴシック" panose="020B0600070205080204" pitchFamily="50" charset="-128"/>
              <a:ea typeface="ＭＳ Ｐゴシック" panose="020B0600070205080204" pitchFamily="50" charset="-128"/>
            </a:rPr>
            <a:t>円となっているが、その後事業の抑制を図ったことから、平成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108,943</a:t>
          </a:r>
          <a:r>
            <a:rPr kumimoji="1" lang="ja-JP" altLang="en-US" sz="1300">
              <a:latin typeface="ＭＳ Ｐゴシック" panose="020B0600070205080204" pitchFamily="50" charset="-128"/>
              <a:ea typeface="ＭＳ Ｐゴシック" panose="020B0600070205080204" pitchFamily="50" charset="-128"/>
            </a:rPr>
            <a:t>円まで減少したため、類似団体の平均より低い水準となった。今後も事業の選択を徹底することにより事業費の減少を目指す。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1,982
1,980
69.55
2,669,476
2,599,789
69,004
1,405,037
3,090,262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88513</xdr:rowOff>
    </xdr:from>
    <xdr:to>
      <xdr:col>24</xdr:col>
      <xdr:colOff>63500</xdr:colOff>
      <xdr:row>36</xdr:row>
      <xdr:rowOff>96114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60713"/>
          <a:ext cx="8382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66948</xdr:rowOff>
    </xdr:from>
    <xdr:to>
      <xdr:col>19</xdr:col>
      <xdr:colOff>177800</xdr:colOff>
      <xdr:row>36</xdr:row>
      <xdr:rowOff>96114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39148"/>
          <a:ext cx="889000" cy="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66948</xdr:rowOff>
    </xdr:from>
    <xdr:to>
      <xdr:col>15</xdr:col>
      <xdr:colOff>50800</xdr:colOff>
      <xdr:row>36</xdr:row>
      <xdr:rowOff>97809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3914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29445</xdr:rowOff>
    </xdr:from>
    <xdr:to>
      <xdr:col>15</xdr:col>
      <xdr:colOff>101600</xdr:colOff>
      <xdr:row>37</xdr:row>
      <xdr:rowOff>131045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122172</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97809</xdr:rowOff>
    </xdr:from>
    <xdr:to>
      <xdr:col>10</xdr:col>
      <xdr:colOff>114300</xdr:colOff>
      <xdr:row>36</xdr:row>
      <xdr:rowOff>117697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70009"/>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26359</xdr:rowOff>
    </xdr:from>
    <xdr:to>
      <xdr:col>10</xdr:col>
      <xdr:colOff>165100</xdr:colOff>
      <xdr:row>37</xdr:row>
      <xdr:rowOff>127959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119086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26644</xdr:rowOff>
    </xdr:from>
    <xdr:to>
      <xdr:col>6</xdr:col>
      <xdr:colOff>38100</xdr:colOff>
      <xdr:row>37</xdr:row>
      <xdr:rowOff>128244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119371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37713</xdr:rowOff>
    </xdr:from>
    <xdr:to>
      <xdr:col>24</xdr:col>
      <xdr:colOff>114300</xdr:colOff>
      <xdr:row>36</xdr:row>
      <xdr:rowOff>139313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60590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6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45314</xdr:rowOff>
    </xdr:from>
    <xdr:to>
      <xdr:col>20</xdr:col>
      <xdr:colOff>38100</xdr:colOff>
      <xdr:row>36</xdr:row>
      <xdr:rowOff>146914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163441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16148</xdr:rowOff>
    </xdr:from>
    <xdr:to>
      <xdr:col>15</xdr:col>
      <xdr:colOff>101600</xdr:colOff>
      <xdr:row>36</xdr:row>
      <xdr:rowOff>117748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8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134275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47009</xdr:rowOff>
    </xdr:from>
    <xdr:to>
      <xdr:col>10</xdr:col>
      <xdr:colOff>165100</xdr:colOff>
      <xdr:row>36</xdr:row>
      <xdr:rowOff>148609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165136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66897</xdr:rowOff>
    </xdr:from>
    <xdr:to>
      <xdr:col>6</xdr:col>
      <xdr:colOff>38100</xdr:colOff>
      <xdr:row>36</xdr:row>
      <xdr:rowOff>168497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1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121048</xdr:rowOff>
    </xdr:from>
    <xdr:to>
      <xdr:col>24</xdr:col>
      <xdr:colOff>63500</xdr:colOff>
      <xdr:row>57</xdr:row>
      <xdr:rowOff>147357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93698"/>
          <a:ext cx="838200" cy="2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147357</xdr:rowOff>
    </xdr:from>
    <xdr:to>
      <xdr:col>19</xdr:col>
      <xdr:colOff>177800</xdr:colOff>
      <xdr:row>57</xdr:row>
      <xdr:rowOff>164871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20007"/>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164871</xdr:rowOff>
    </xdr:from>
    <xdr:to>
      <xdr:col>15</xdr:col>
      <xdr:colOff>50800</xdr:colOff>
      <xdr:row>58</xdr:row>
      <xdr:rowOff>25260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37521"/>
          <a:ext cx="889000" cy="3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156169</xdr:rowOff>
    </xdr:from>
    <xdr:to>
      <xdr:col>15</xdr:col>
      <xdr:colOff>101600</xdr:colOff>
      <xdr:row>58</xdr:row>
      <xdr:rowOff>86319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77446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25260</xdr:rowOff>
    </xdr:from>
    <xdr:to>
      <xdr:col>10</xdr:col>
      <xdr:colOff>114300</xdr:colOff>
      <xdr:row>58</xdr:row>
      <xdr:rowOff>39549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69360"/>
          <a:ext cx="889000" cy="1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158600</xdr:rowOff>
    </xdr:from>
    <xdr:to>
      <xdr:col>10</xdr:col>
      <xdr:colOff>165100</xdr:colOff>
      <xdr:row>58</xdr:row>
      <xdr:rowOff>88750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3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79877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156698</xdr:rowOff>
    </xdr:from>
    <xdr:to>
      <xdr:col>6</xdr:col>
      <xdr:colOff>38100</xdr:colOff>
      <xdr:row>58</xdr:row>
      <xdr:rowOff>86848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103375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0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70248</xdr:rowOff>
    </xdr:from>
    <xdr:to>
      <xdr:col>24</xdr:col>
      <xdr:colOff>114300</xdr:colOff>
      <xdr:row>58</xdr:row>
      <xdr:rowOff>398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4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93125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9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96557</xdr:rowOff>
    </xdr:from>
    <xdr:to>
      <xdr:col>20</xdr:col>
      <xdr:colOff>38100</xdr:colOff>
      <xdr:row>58</xdr:row>
      <xdr:rowOff>26707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43234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4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114071</xdr:rowOff>
    </xdr:from>
    <xdr:to>
      <xdr:col>15</xdr:col>
      <xdr:colOff>101600</xdr:colOff>
      <xdr:row>58</xdr:row>
      <xdr:rowOff>44221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60748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6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145910</xdr:rowOff>
    </xdr:from>
    <xdr:to>
      <xdr:col>10</xdr:col>
      <xdr:colOff>165100</xdr:colOff>
      <xdr:row>58</xdr:row>
      <xdr:rowOff>76060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92587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9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160199</xdr:rowOff>
    </xdr:from>
    <xdr:to>
      <xdr:col>6</xdr:col>
      <xdr:colOff>38100</xdr:colOff>
      <xdr:row>58</xdr:row>
      <xdr:rowOff>90349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81476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18766</xdr:rowOff>
    </xdr:from>
    <xdr:to>
      <xdr:col>24</xdr:col>
      <xdr:colOff>63500</xdr:colOff>
      <xdr:row>76</xdr:row>
      <xdr:rowOff>35742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048966"/>
          <a:ext cx="838200" cy="1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35742</xdr:rowOff>
    </xdr:from>
    <xdr:to>
      <xdr:col>19</xdr:col>
      <xdr:colOff>177800</xdr:colOff>
      <xdr:row>76</xdr:row>
      <xdr:rowOff>53902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065942"/>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28121</xdr:rowOff>
    </xdr:from>
    <xdr:to>
      <xdr:col>15</xdr:col>
      <xdr:colOff>50800</xdr:colOff>
      <xdr:row>76</xdr:row>
      <xdr:rowOff>53902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019300" y="13058321"/>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11992</xdr:rowOff>
    </xdr:from>
    <xdr:to>
      <xdr:col>15</xdr:col>
      <xdr:colOff>101600</xdr:colOff>
      <xdr:row>76</xdr:row>
      <xdr:rowOff>113592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104719</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1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28121</xdr:rowOff>
    </xdr:from>
    <xdr:to>
      <xdr:col>10</xdr:col>
      <xdr:colOff>114300</xdr:colOff>
      <xdr:row>76</xdr:row>
      <xdr:rowOff>71997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058321"/>
          <a:ext cx="889000" cy="4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153676</xdr:rowOff>
    </xdr:from>
    <xdr:to>
      <xdr:col>10</xdr:col>
      <xdr:colOff>165100</xdr:colOff>
      <xdr:row>76</xdr:row>
      <xdr:rowOff>83826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0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74953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10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75495</xdr:rowOff>
    </xdr:from>
    <xdr:to>
      <xdr:col>6</xdr:col>
      <xdr:colOff>38100</xdr:colOff>
      <xdr:row>76</xdr:row>
      <xdr:rowOff>5645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29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22172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0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139416</xdr:rowOff>
    </xdr:from>
    <xdr:to>
      <xdr:col>24</xdr:col>
      <xdr:colOff>114300</xdr:colOff>
      <xdr:row>76</xdr:row>
      <xdr:rowOff>69566</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9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117843</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97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156392</xdr:rowOff>
    </xdr:from>
    <xdr:to>
      <xdr:col>20</xdr:col>
      <xdr:colOff>38100</xdr:colOff>
      <xdr:row>76</xdr:row>
      <xdr:rowOff>86542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0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77669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10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3102</xdr:rowOff>
    </xdr:from>
    <xdr:to>
      <xdr:col>15</xdr:col>
      <xdr:colOff>101600</xdr:colOff>
      <xdr:row>76</xdr:row>
      <xdr:rowOff>104702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03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121229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280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148771</xdr:rowOff>
    </xdr:from>
    <xdr:to>
      <xdr:col>10</xdr:col>
      <xdr:colOff>165100</xdr:colOff>
      <xdr:row>76</xdr:row>
      <xdr:rowOff>78921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0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95447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278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21197</xdr:rowOff>
    </xdr:from>
    <xdr:to>
      <xdr:col>6</xdr:col>
      <xdr:colOff>38100</xdr:colOff>
      <xdr:row>76</xdr:row>
      <xdr:rowOff>122797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0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113924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14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48851</xdr:rowOff>
    </xdr:from>
    <xdr:to>
      <xdr:col>24</xdr:col>
      <xdr:colOff>63500</xdr:colOff>
      <xdr:row>96</xdr:row>
      <xdr:rowOff>67139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508051"/>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65821</xdr:rowOff>
    </xdr:from>
    <xdr:to>
      <xdr:col>19</xdr:col>
      <xdr:colOff>177800</xdr:colOff>
      <xdr:row>96</xdr:row>
      <xdr:rowOff>67139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182121"/>
          <a:ext cx="889000" cy="34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65821</xdr:rowOff>
    </xdr:from>
    <xdr:to>
      <xdr:col>15</xdr:col>
      <xdr:colOff>50800</xdr:colOff>
      <xdr:row>95</xdr:row>
      <xdr:rowOff>16813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182121"/>
          <a:ext cx="889000" cy="1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17290</xdr:rowOff>
    </xdr:from>
    <xdr:to>
      <xdr:col>15</xdr:col>
      <xdr:colOff>101600</xdr:colOff>
      <xdr:row>97</xdr:row>
      <xdr:rowOff>118890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110017</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74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115224</xdr:rowOff>
    </xdr:from>
    <xdr:to>
      <xdr:col>10</xdr:col>
      <xdr:colOff>114300</xdr:colOff>
      <xdr:row>95</xdr:row>
      <xdr:rowOff>16813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231524"/>
          <a:ext cx="889000" cy="7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34824</xdr:rowOff>
    </xdr:from>
    <xdr:to>
      <xdr:col>10</xdr:col>
      <xdr:colOff>165100</xdr:colOff>
      <xdr:row>97</xdr:row>
      <xdr:rowOff>136424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127551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7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48262</xdr:rowOff>
    </xdr:from>
    <xdr:to>
      <xdr:col>6</xdr:col>
      <xdr:colOff>38100</xdr:colOff>
      <xdr:row>97</xdr:row>
      <xdr:rowOff>149862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7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140989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7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169501</xdr:rowOff>
    </xdr:from>
    <xdr:to>
      <xdr:col>24</xdr:col>
      <xdr:colOff>114300</xdr:colOff>
      <xdr:row>96</xdr:row>
      <xdr:rowOff>99651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20928</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30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16339</xdr:rowOff>
    </xdr:from>
    <xdr:to>
      <xdr:col>20</xdr:col>
      <xdr:colOff>38100</xdr:colOff>
      <xdr:row>96</xdr:row>
      <xdr:rowOff>117939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4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134466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25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15021</xdr:rowOff>
    </xdr:from>
    <xdr:to>
      <xdr:col>15</xdr:col>
      <xdr:colOff>101600</xdr:colOff>
      <xdr:row>94</xdr:row>
      <xdr:rowOff>116621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1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133148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590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137463</xdr:rowOff>
    </xdr:from>
    <xdr:to>
      <xdr:col>10</xdr:col>
      <xdr:colOff>165100</xdr:colOff>
      <xdr:row>95</xdr:row>
      <xdr:rowOff>67613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2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84140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02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64424</xdr:rowOff>
    </xdr:from>
    <xdr:to>
      <xdr:col>6</xdr:col>
      <xdr:colOff>38100</xdr:colOff>
      <xdr:row>94</xdr:row>
      <xdr:rowOff>166024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18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11101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595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65316</xdr:rowOff>
    </xdr:from>
    <xdr:to>
      <xdr:col>46</xdr:col>
      <xdr:colOff>38100</xdr:colOff>
      <xdr:row>38</xdr:row>
      <xdr:rowOff>166916</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11993</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35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93028</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08128"/>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41008</xdr:rowOff>
    </xdr:from>
    <xdr:to>
      <xdr:col>41</xdr:col>
      <xdr:colOff>101600</xdr:colOff>
      <xdr:row>38</xdr:row>
      <xdr:rowOff>142608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159135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38722</xdr:rowOff>
    </xdr:from>
    <xdr:to>
      <xdr:col>36</xdr:col>
      <xdr:colOff>165100</xdr:colOff>
      <xdr:row>38</xdr:row>
      <xdr:rowOff>140322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5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156849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32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42228</xdr:rowOff>
    </xdr:from>
    <xdr:to>
      <xdr:col>36</xdr:col>
      <xdr:colOff>165100</xdr:colOff>
      <xdr:row>38</xdr:row>
      <xdr:rowOff>143828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134955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6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112702</xdr:rowOff>
    </xdr:from>
    <xdr:to>
      <xdr:col>55</xdr:col>
      <xdr:colOff>0</xdr:colOff>
      <xdr:row>58</xdr:row>
      <xdr:rowOff>113199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56802"/>
          <a:ext cx="8382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112702</xdr:rowOff>
    </xdr:from>
    <xdr:to>
      <xdr:col>50</xdr:col>
      <xdr:colOff>114300</xdr:colOff>
      <xdr:row>58</xdr:row>
      <xdr:rowOff>115950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56802"/>
          <a:ext cx="889000" cy="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92849</xdr:rowOff>
    </xdr:from>
    <xdr:to>
      <xdr:col>45</xdr:col>
      <xdr:colOff>177800</xdr:colOff>
      <xdr:row>58</xdr:row>
      <xdr:rowOff>115950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36949"/>
          <a:ext cx="889000" cy="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42560</xdr:rowOff>
    </xdr:from>
    <xdr:to>
      <xdr:col>46</xdr:col>
      <xdr:colOff>38100</xdr:colOff>
      <xdr:row>58</xdr:row>
      <xdr:rowOff>144160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8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160687</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6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85041</xdr:rowOff>
    </xdr:from>
    <xdr:to>
      <xdr:col>41</xdr:col>
      <xdr:colOff>50800</xdr:colOff>
      <xdr:row>58</xdr:row>
      <xdr:rowOff>92849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29141"/>
          <a:ext cx="889000" cy="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34665</xdr:rowOff>
    </xdr:from>
    <xdr:to>
      <xdr:col>41</xdr:col>
      <xdr:colOff>101600</xdr:colOff>
      <xdr:row>58</xdr:row>
      <xdr:rowOff>136265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7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152792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5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28494</xdr:rowOff>
    </xdr:from>
    <xdr:to>
      <xdr:col>36</xdr:col>
      <xdr:colOff>165100</xdr:colOff>
      <xdr:row>58</xdr:row>
      <xdr:rowOff>130094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146621</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4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62399</xdr:rowOff>
    </xdr:from>
    <xdr:to>
      <xdr:col>55</xdr:col>
      <xdr:colOff>50800</xdr:colOff>
      <xdr:row>58</xdr:row>
      <xdr:rowOff>163999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0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61902</xdr:rowOff>
    </xdr:from>
    <xdr:to>
      <xdr:col>50</xdr:col>
      <xdr:colOff>165100</xdr:colOff>
      <xdr:row>58</xdr:row>
      <xdr:rowOff>163502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154629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65150</xdr:rowOff>
    </xdr:from>
    <xdr:to>
      <xdr:col>46</xdr:col>
      <xdr:colOff>38100</xdr:colOff>
      <xdr:row>58</xdr:row>
      <xdr:rowOff>166750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157877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42049</xdr:rowOff>
    </xdr:from>
    <xdr:to>
      <xdr:col>41</xdr:col>
      <xdr:colOff>101600</xdr:colOff>
      <xdr:row>58</xdr:row>
      <xdr:rowOff>143649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134776</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7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34241</xdr:rowOff>
    </xdr:from>
    <xdr:to>
      <xdr:col>36</xdr:col>
      <xdr:colOff>165100</xdr:colOff>
      <xdr:row>58</xdr:row>
      <xdr:rowOff>135841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7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126968</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7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122472</xdr:rowOff>
    </xdr:from>
    <xdr:to>
      <xdr:col>55</xdr:col>
      <xdr:colOff>0</xdr:colOff>
      <xdr:row>78</xdr:row>
      <xdr:rowOff>159198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95572"/>
          <a:ext cx="838200" cy="3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152941</xdr:rowOff>
    </xdr:from>
    <xdr:to>
      <xdr:col>50</xdr:col>
      <xdr:colOff>114300</xdr:colOff>
      <xdr:row>78</xdr:row>
      <xdr:rowOff>159198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526041"/>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152941</xdr:rowOff>
    </xdr:from>
    <xdr:to>
      <xdr:col>45</xdr:col>
      <xdr:colOff>177800</xdr:colOff>
      <xdr:row>78</xdr:row>
      <xdr:rowOff>160010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26041"/>
          <a:ext cx="8890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85669</xdr:rowOff>
    </xdr:from>
    <xdr:to>
      <xdr:col>46</xdr:col>
      <xdr:colOff>38100</xdr:colOff>
      <xdr:row>79</xdr:row>
      <xdr:rowOff>15819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32346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159581</xdr:rowOff>
    </xdr:from>
    <xdr:to>
      <xdr:col>41</xdr:col>
      <xdr:colOff>50800</xdr:colOff>
      <xdr:row>78</xdr:row>
      <xdr:rowOff>160010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532681"/>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66360</xdr:rowOff>
    </xdr:from>
    <xdr:to>
      <xdr:col>41</xdr:col>
      <xdr:colOff>101600</xdr:colOff>
      <xdr:row>78</xdr:row>
      <xdr:rowOff>167960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13037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1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86866</xdr:rowOff>
    </xdr:from>
    <xdr:to>
      <xdr:col>36</xdr:col>
      <xdr:colOff>165100</xdr:colOff>
      <xdr:row>79</xdr:row>
      <xdr:rowOff>17016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33543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3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71672</xdr:rowOff>
    </xdr:from>
    <xdr:to>
      <xdr:col>55</xdr:col>
      <xdr:colOff>50800</xdr:colOff>
      <xdr:row>79</xdr:row>
      <xdr:rowOff>1822</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31049</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108398</xdr:rowOff>
    </xdr:from>
    <xdr:to>
      <xdr:col>50</xdr:col>
      <xdr:colOff>165100</xdr:colOff>
      <xdr:row>79</xdr:row>
      <xdr:rowOff>38548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8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29675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7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102141</xdr:rowOff>
    </xdr:from>
    <xdr:to>
      <xdr:col>46</xdr:col>
      <xdr:colOff>38100</xdr:colOff>
      <xdr:row>79</xdr:row>
      <xdr:rowOff>32291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23418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109210</xdr:rowOff>
    </xdr:from>
    <xdr:to>
      <xdr:col>41</xdr:col>
      <xdr:colOff>101600</xdr:colOff>
      <xdr:row>79</xdr:row>
      <xdr:rowOff>39360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30487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108781</xdr:rowOff>
    </xdr:from>
    <xdr:to>
      <xdr:col>36</xdr:col>
      <xdr:colOff>165100</xdr:colOff>
      <xdr:row>79</xdr:row>
      <xdr:rowOff>38931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30058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84537</xdr:rowOff>
    </xdr:from>
    <xdr:to>
      <xdr:col>55</xdr:col>
      <xdr:colOff>0</xdr:colOff>
      <xdr:row>98</xdr:row>
      <xdr:rowOff>90410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86637"/>
          <a:ext cx="838200" cy="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84537</xdr:rowOff>
    </xdr:from>
    <xdr:to>
      <xdr:col>50</xdr:col>
      <xdr:colOff>114300</xdr:colOff>
      <xdr:row>98</xdr:row>
      <xdr:rowOff>87640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86637"/>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87640</xdr:rowOff>
    </xdr:from>
    <xdr:to>
      <xdr:col>45</xdr:col>
      <xdr:colOff>177800</xdr:colOff>
      <xdr:row>98</xdr:row>
      <xdr:rowOff>97227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89740"/>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132283</xdr:rowOff>
    </xdr:from>
    <xdr:to>
      <xdr:col>46</xdr:col>
      <xdr:colOff>38100</xdr:colOff>
      <xdr:row>98</xdr:row>
      <xdr:rowOff>62433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78960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3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88630</xdr:rowOff>
    </xdr:from>
    <xdr:to>
      <xdr:col>41</xdr:col>
      <xdr:colOff>50800</xdr:colOff>
      <xdr:row>98</xdr:row>
      <xdr:rowOff>97227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90730"/>
          <a:ext cx="889000" cy="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107798</xdr:rowOff>
    </xdr:from>
    <xdr:to>
      <xdr:col>41</xdr:col>
      <xdr:colOff>101600</xdr:colOff>
      <xdr:row>98</xdr:row>
      <xdr:rowOff>37948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3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54475</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133629</xdr:rowOff>
    </xdr:from>
    <xdr:to>
      <xdr:col>36</xdr:col>
      <xdr:colOff>165100</xdr:colOff>
      <xdr:row>98</xdr:row>
      <xdr:rowOff>63779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80306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5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39610</xdr:rowOff>
    </xdr:from>
    <xdr:to>
      <xdr:col>55</xdr:col>
      <xdr:colOff>50800</xdr:colOff>
      <xdr:row>98</xdr:row>
      <xdr:rowOff>141210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4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125987</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5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33737</xdr:rowOff>
    </xdr:from>
    <xdr:to>
      <xdr:col>50</xdr:col>
      <xdr:colOff>165100</xdr:colOff>
      <xdr:row>98</xdr:row>
      <xdr:rowOff>135337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126464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2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36840</xdr:rowOff>
    </xdr:from>
    <xdr:to>
      <xdr:col>46</xdr:col>
      <xdr:colOff>38100</xdr:colOff>
      <xdr:row>98</xdr:row>
      <xdr:rowOff>138440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129567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3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46427</xdr:rowOff>
    </xdr:from>
    <xdr:to>
      <xdr:col>41</xdr:col>
      <xdr:colOff>101600</xdr:colOff>
      <xdr:row>98</xdr:row>
      <xdr:rowOff>148027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139154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37830</xdr:rowOff>
    </xdr:from>
    <xdr:to>
      <xdr:col>36</xdr:col>
      <xdr:colOff>165100</xdr:colOff>
      <xdr:row>98</xdr:row>
      <xdr:rowOff>139430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130557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8971</xdr:rowOff>
    </xdr:from>
    <xdr:to>
      <xdr:col>85</xdr:col>
      <xdr:colOff>127000</xdr:colOff>
      <xdr:row>34</xdr:row>
      <xdr:rowOff>77437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5838271"/>
          <a:ext cx="8382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77437</xdr:rowOff>
    </xdr:from>
    <xdr:to>
      <xdr:col>81</xdr:col>
      <xdr:colOff>50800</xdr:colOff>
      <xdr:row>34</xdr:row>
      <xdr:rowOff>121503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5906737"/>
          <a:ext cx="889000" cy="4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121503</xdr:rowOff>
    </xdr:from>
    <xdr:to>
      <xdr:col>76</xdr:col>
      <xdr:colOff>114300</xdr:colOff>
      <xdr:row>34</xdr:row>
      <xdr:rowOff>164503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5950803"/>
          <a:ext cx="889000" cy="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34432</xdr:rowOff>
    </xdr:from>
    <xdr:to>
      <xdr:col>76</xdr:col>
      <xdr:colOff>165100</xdr:colOff>
      <xdr:row>36</xdr:row>
      <xdr:rowOff>136032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127159</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2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164503</xdr:rowOff>
    </xdr:from>
    <xdr:to>
      <xdr:col>71</xdr:col>
      <xdr:colOff>177800</xdr:colOff>
      <xdr:row>35</xdr:row>
      <xdr:rowOff>10625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5993803"/>
          <a:ext cx="889000" cy="1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86744</xdr:rowOff>
    </xdr:from>
    <xdr:to>
      <xdr:col>72</xdr:col>
      <xdr:colOff>38100</xdr:colOff>
      <xdr:row>37</xdr:row>
      <xdr:rowOff>16894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5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8021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35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90005</xdr:rowOff>
    </xdr:from>
    <xdr:to>
      <xdr:col>67</xdr:col>
      <xdr:colOff>101600</xdr:colOff>
      <xdr:row>37</xdr:row>
      <xdr:rowOff>20155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6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3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129621</xdr:rowOff>
    </xdr:from>
    <xdr:to>
      <xdr:col>85</xdr:col>
      <xdr:colOff>177800</xdr:colOff>
      <xdr:row>34</xdr:row>
      <xdr:rowOff>59771</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57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152498</xdr:rowOff>
    </xdr:from>
    <xdr:ext cx="599010"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563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26637</xdr:rowOff>
    </xdr:from>
    <xdr:to>
      <xdr:col>81</xdr:col>
      <xdr:colOff>101600</xdr:colOff>
      <xdr:row>34</xdr:row>
      <xdr:rowOff>128237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58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144764</xdr:rowOff>
    </xdr:from>
    <xdr:ext cx="59901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181795" y="563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70703</xdr:rowOff>
    </xdr:from>
    <xdr:to>
      <xdr:col>76</xdr:col>
      <xdr:colOff>165100</xdr:colOff>
      <xdr:row>35</xdr:row>
      <xdr:rowOff>853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590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17380</xdr:rowOff>
    </xdr:from>
    <xdr:ext cx="59901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292795" y="567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113703</xdr:rowOff>
    </xdr:from>
    <xdr:to>
      <xdr:col>72</xdr:col>
      <xdr:colOff>38100</xdr:colOff>
      <xdr:row>35</xdr:row>
      <xdr:rowOff>43853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59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60380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71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131275</xdr:rowOff>
    </xdr:from>
    <xdr:to>
      <xdr:col>67</xdr:col>
      <xdr:colOff>101600</xdr:colOff>
      <xdr:row>35</xdr:row>
      <xdr:rowOff>61425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59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77952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73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29420</xdr:rowOff>
    </xdr:from>
    <xdr:to>
      <xdr:col>85</xdr:col>
      <xdr:colOff>127000</xdr:colOff>
      <xdr:row>58</xdr:row>
      <xdr:rowOff>68162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973520"/>
          <a:ext cx="838200" cy="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52864</xdr:rowOff>
    </xdr:from>
    <xdr:to>
      <xdr:col>81</xdr:col>
      <xdr:colOff>50800</xdr:colOff>
      <xdr:row>58</xdr:row>
      <xdr:rowOff>68162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139714"/>
          <a:ext cx="889000" cy="87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52864</xdr:rowOff>
    </xdr:from>
    <xdr:to>
      <xdr:col>76</xdr:col>
      <xdr:colOff>114300</xdr:colOff>
      <xdr:row>56</xdr:row>
      <xdr:rowOff>47993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139714"/>
          <a:ext cx="889000" cy="50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152860</xdr:rowOff>
    </xdr:from>
    <xdr:to>
      <xdr:col>76</xdr:col>
      <xdr:colOff>165100</xdr:colOff>
      <xdr:row>58</xdr:row>
      <xdr:rowOff>83010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74137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47993</xdr:rowOff>
    </xdr:from>
    <xdr:to>
      <xdr:col>71</xdr:col>
      <xdr:colOff>177800</xdr:colOff>
      <xdr:row>58</xdr:row>
      <xdr:rowOff>8623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649193"/>
          <a:ext cx="889000" cy="3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141783</xdr:rowOff>
    </xdr:from>
    <xdr:to>
      <xdr:col>72</xdr:col>
      <xdr:colOff>38100</xdr:colOff>
      <xdr:row>58</xdr:row>
      <xdr:rowOff>71933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63060</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1000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151554</xdr:rowOff>
    </xdr:from>
    <xdr:to>
      <xdr:col>67</xdr:col>
      <xdr:colOff>101600</xdr:colOff>
      <xdr:row>58</xdr:row>
      <xdr:rowOff>81704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92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72831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1001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150070</xdr:rowOff>
    </xdr:from>
    <xdr:to>
      <xdr:col>85</xdr:col>
      <xdr:colOff>177800</xdr:colOff>
      <xdr:row>58</xdr:row>
      <xdr:rowOff>80220</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67369</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17362</xdr:rowOff>
    </xdr:from>
    <xdr:to>
      <xdr:col>81</xdr:col>
      <xdr:colOff>101600</xdr:colOff>
      <xdr:row>58</xdr:row>
      <xdr:rowOff>118962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110089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0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2064</xdr:rowOff>
    </xdr:from>
    <xdr:to>
      <xdr:col>76</xdr:col>
      <xdr:colOff>165100</xdr:colOff>
      <xdr:row>53</xdr:row>
      <xdr:rowOff>103664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08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120191</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886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168643</xdr:rowOff>
    </xdr:from>
    <xdr:to>
      <xdr:col>72</xdr:col>
      <xdr:colOff>38100</xdr:colOff>
      <xdr:row>56</xdr:row>
      <xdr:rowOff>98793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5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115320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37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129273</xdr:rowOff>
    </xdr:from>
    <xdr:to>
      <xdr:col>67</xdr:col>
      <xdr:colOff>101600</xdr:colOff>
      <xdr:row>58</xdr:row>
      <xdr:rowOff>59423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75950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67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35957</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80507"/>
          <a:ext cx="8382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35957</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80507"/>
          <a:ext cx="8890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119022</xdr:rowOff>
    </xdr:from>
    <xdr:to>
      <xdr:col>76</xdr:col>
      <xdr:colOff>165100</xdr:colOff>
      <xdr:row>79</xdr:row>
      <xdr:rowOff>49172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65699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110812</xdr:rowOff>
    </xdr:from>
    <xdr:to>
      <xdr:col>72</xdr:col>
      <xdr:colOff>38100</xdr:colOff>
      <xdr:row>79</xdr:row>
      <xdr:rowOff>40962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57489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105184</xdr:rowOff>
    </xdr:from>
    <xdr:to>
      <xdr:col>67</xdr:col>
      <xdr:colOff>101600</xdr:colOff>
      <xdr:row>79</xdr:row>
      <xdr:rowOff>35334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51861</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156607</xdr:rowOff>
    </xdr:from>
    <xdr:to>
      <xdr:col>81</xdr:col>
      <xdr:colOff>101600</xdr:colOff>
      <xdr:row>79</xdr:row>
      <xdr:rowOff>86757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2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77884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2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74400</xdr:rowOff>
    </xdr:from>
    <xdr:to>
      <xdr:col>85</xdr:col>
      <xdr:colOff>127000</xdr:colOff>
      <xdr:row>97</xdr:row>
      <xdr:rowOff>85387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705050"/>
          <a:ext cx="8382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65484</xdr:rowOff>
    </xdr:from>
    <xdr:to>
      <xdr:col>81</xdr:col>
      <xdr:colOff>50800</xdr:colOff>
      <xdr:row>97</xdr:row>
      <xdr:rowOff>74400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696134"/>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46172</xdr:rowOff>
    </xdr:from>
    <xdr:to>
      <xdr:col>76</xdr:col>
      <xdr:colOff>114300</xdr:colOff>
      <xdr:row>97</xdr:row>
      <xdr:rowOff>65484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676822"/>
          <a:ext cx="8890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122913</xdr:rowOff>
    </xdr:from>
    <xdr:to>
      <xdr:col>76</xdr:col>
      <xdr:colOff>165100</xdr:colOff>
      <xdr:row>98</xdr:row>
      <xdr:rowOff>53063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44190</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46172</xdr:rowOff>
    </xdr:from>
    <xdr:to>
      <xdr:col>71</xdr:col>
      <xdr:colOff>177800</xdr:colOff>
      <xdr:row>97</xdr:row>
      <xdr:rowOff>47231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676822"/>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115258</xdr:rowOff>
    </xdr:from>
    <xdr:to>
      <xdr:col>72</xdr:col>
      <xdr:colOff>38100</xdr:colOff>
      <xdr:row>98</xdr:row>
      <xdr:rowOff>45408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7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36535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83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100245</xdr:rowOff>
    </xdr:from>
    <xdr:to>
      <xdr:col>67</xdr:col>
      <xdr:colOff>101600</xdr:colOff>
      <xdr:row>98</xdr:row>
      <xdr:rowOff>30395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73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21522</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82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34587</xdr:rowOff>
    </xdr:from>
    <xdr:to>
      <xdr:col>85</xdr:col>
      <xdr:colOff>177800</xdr:colOff>
      <xdr:row>97</xdr:row>
      <xdr:rowOff>136187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57464</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51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23600</xdr:rowOff>
    </xdr:from>
    <xdr:to>
      <xdr:col>81</xdr:col>
      <xdr:colOff>101600</xdr:colOff>
      <xdr:row>97</xdr:row>
      <xdr:rowOff>125200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5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141727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42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14684</xdr:rowOff>
    </xdr:from>
    <xdr:to>
      <xdr:col>76</xdr:col>
      <xdr:colOff>165100</xdr:colOff>
      <xdr:row>97</xdr:row>
      <xdr:rowOff>116284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132811</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42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166822</xdr:rowOff>
    </xdr:from>
    <xdr:to>
      <xdr:col>72</xdr:col>
      <xdr:colOff>38100</xdr:colOff>
      <xdr:row>97</xdr:row>
      <xdr:rowOff>96972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113499</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4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167881</xdr:rowOff>
    </xdr:from>
    <xdr:to>
      <xdr:col>67</xdr:col>
      <xdr:colOff>101600</xdr:colOff>
      <xdr:row>97</xdr:row>
      <xdr:rowOff>98031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114558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4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159423</xdr:rowOff>
    </xdr:from>
    <xdr:to>
      <xdr:col>107</xdr:col>
      <xdr:colOff>101600</xdr:colOff>
      <xdr:row>39</xdr:row>
      <xdr:rowOff>89573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106100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4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159538</xdr:rowOff>
    </xdr:from>
    <xdr:to>
      <xdr:col>102</xdr:col>
      <xdr:colOff>165100</xdr:colOff>
      <xdr:row>39</xdr:row>
      <xdr:rowOff>89688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106215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449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140906</xdr:rowOff>
    </xdr:from>
    <xdr:to>
      <xdr:col>98</xdr:col>
      <xdr:colOff>38100</xdr:colOff>
      <xdr:row>39</xdr:row>
      <xdr:rowOff>71056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87584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3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議会費は、住民一人当たり</a:t>
          </a:r>
          <a:r>
            <a:rPr kumimoji="1" lang="en-US" altLang="ja-JP" sz="1300">
              <a:latin typeface="ＭＳ Ｐゴシック" panose="020B0600070205080204" pitchFamily="50" charset="-128"/>
              <a:ea typeface="ＭＳ Ｐゴシック" panose="020B0600070205080204" pitchFamily="50" charset="-128"/>
            </a:rPr>
            <a:t>24,687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25,000</a:t>
          </a:r>
          <a:r>
            <a:rPr kumimoji="1" lang="ja-JP" altLang="en-US" sz="1300">
              <a:latin typeface="ＭＳ Ｐゴシック" panose="020B0600070205080204" pitchFamily="50" charset="-128"/>
              <a:ea typeface="ＭＳ Ｐゴシック" panose="020B0600070205080204" pitchFamily="50" charset="-128"/>
            </a:rPr>
            <a:t>円前後で推移している。必要最低限の歳出額に抑えているが人口自体が少ないため、類似団体の平均より高い水準にある。総務費については、住民一人当たり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202,902</a:t>
          </a:r>
          <a:r>
            <a:rPr kumimoji="1" lang="ja-JP" altLang="en-US" sz="1300">
              <a:latin typeface="ＭＳ Ｐゴシック" panose="020B0600070205080204" pitchFamily="50" charset="-128"/>
              <a:ea typeface="ＭＳ Ｐゴシック" panose="020B0600070205080204" pitchFamily="50" charset="-128"/>
            </a:rPr>
            <a:t>円であり、類似団体の平均より高い水準にある。その要因は庁舎建設基金を</a:t>
          </a:r>
          <a:r>
            <a:rPr kumimoji="1" lang="en-US" altLang="ja-JP" sz="1300">
              <a:latin typeface="ＭＳ Ｐゴシック" panose="020B0600070205080204" pitchFamily="50" charset="-128"/>
              <a:ea typeface="ＭＳ Ｐゴシック" panose="020B0600070205080204" pitchFamily="50" charset="-128"/>
            </a:rPr>
            <a:t>227,000</a:t>
          </a:r>
          <a:r>
            <a:rPr kumimoji="1" lang="ja-JP" altLang="en-US" sz="1300">
              <a:latin typeface="ＭＳ Ｐゴシック" panose="020B0600070205080204" pitchFamily="50" charset="-128"/>
              <a:ea typeface="ＭＳ Ｐゴシック" panose="020B0600070205080204" pitchFamily="50" charset="-128"/>
            </a:rPr>
            <a:t>千円積立てたためである。民生費は住民一人当たり</a:t>
          </a:r>
          <a:r>
            <a:rPr kumimoji="1" lang="en-US" altLang="ja-JP" sz="1300">
              <a:latin typeface="ＭＳ Ｐゴシック" panose="020B0600070205080204" pitchFamily="50" charset="-128"/>
              <a:ea typeface="ＭＳ Ｐゴシック" panose="020B0600070205080204" pitchFamily="50" charset="-128"/>
            </a:rPr>
            <a:t>202,902</a:t>
          </a:r>
          <a:r>
            <a:rPr kumimoji="1" lang="ja-JP" altLang="en-US" sz="1300">
              <a:latin typeface="ＭＳ Ｐゴシック" panose="020B0600070205080204" pitchFamily="50" charset="-128"/>
              <a:ea typeface="ＭＳ Ｐゴシック" panose="020B0600070205080204" pitchFamily="50" charset="-128"/>
            </a:rPr>
            <a:t>円となっている。類似団体の平均より若干下回っているが、平成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年度より上昇傾向にある。その要因は臨時福祉給付金等の歳出が増加となったためだと考えられる。衛生費は、住民一人当たり</a:t>
          </a:r>
          <a:r>
            <a:rPr kumimoji="1" lang="en-US" altLang="ja-JP" sz="1300">
              <a:latin typeface="ＭＳ Ｐゴシック" panose="020B0600070205080204" pitchFamily="50" charset="-128"/>
              <a:ea typeface="ＭＳ Ｐゴシック" panose="020B0600070205080204" pitchFamily="50" charset="-128"/>
            </a:rPr>
            <a:t>133,845</a:t>
          </a:r>
          <a:r>
            <a:rPr kumimoji="1" lang="ja-JP" altLang="en-US" sz="1300">
              <a:latin typeface="ＭＳ Ｐゴシック" panose="020B0600070205080204" pitchFamily="50" charset="-128"/>
              <a:ea typeface="ＭＳ Ｐゴシック" panose="020B0600070205080204" pitchFamily="50" charset="-128"/>
            </a:rPr>
            <a:t>円となっており、類似団体の平均より高い水準にある。一部事務組合で運営する塵芥処理施設及びし尿処理施設に係る負担金が大きいことがその要因である。消防費は</a:t>
          </a:r>
          <a:r>
            <a:rPr kumimoji="1" lang="en-US" altLang="ja-JP" sz="1300">
              <a:latin typeface="ＭＳ Ｐゴシック" panose="020B0600070205080204" pitchFamily="50" charset="-128"/>
              <a:ea typeface="ＭＳ Ｐゴシック" panose="020B0600070205080204" pitchFamily="50" charset="-128"/>
            </a:rPr>
            <a:t>117,156</a:t>
          </a:r>
          <a:r>
            <a:rPr kumimoji="1" lang="ja-JP" altLang="en-US" sz="1300">
              <a:latin typeface="ＭＳ Ｐゴシック" panose="020B0600070205080204" pitchFamily="50" charset="-128"/>
              <a:ea typeface="ＭＳ Ｐゴシック" panose="020B0600070205080204" pitchFamily="50" charset="-128"/>
            </a:rPr>
            <a:t>円であり、類似団体の平均より非常に高い水準にある。こちらも一部事務組合で組織する消防分署等に係る負担金が大きいことが要因である。教育費は、住民一人あたり</a:t>
          </a:r>
          <a:r>
            <a:rPr kumimoji="1" lang="en-US" altLang="ja-JP" sz="1300">
              <a:latin typeface="ＭＳ Ｐゴシック" panose="020B0600070205080204" pitchFamily="50" charset="-128"/>
              <a:ea typeface="ＭＳ Ｐゴシック" panose="020B0600070205080204" pitchFamily="50" charset="-128"/>
            </a:rPr>
            <a:t>97,880</a:t>
          </a:r>
          <a:r>
            <a:rPr kumimoji="1" lang="ja-JP" altLang="en-US" sz="1300">
              <a:latin typeface="ＭＳ Ｐゴシック" panose="020B0600070205080204" pitchFamily="50" charset="-128"/>
              <a:ea typeface="ＭＳ Ｐゴシック" panose="020B0600070205080204" pitchFamily="50" charset="-128"/>
            </a:rPr>
            <a:t>円となっており、ほぼ類似団体の平均と同じ水準にある。平成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年度のコストが高かったのは、統合小学校の建設事業があったためである。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年度は今後予定される役場庁舎建設を考慮し、財政調整基金を繰入れ、庁舎建設基金を積立てたため財政調整基金残高が減少し、実質単年度収支が△</a:t>
          </a:r>
          <a:r>
            <a:rPr kumimoji="1" lang="en-US" altLang="ja-JP" sz="1400">
              <a:latin typeface="ＭＳ ゴシック" pitchFamily="49" charset="-128"/>
              <a:ea typeface="ＭＳ ゴシック" pitchFamily="49" charset="-128"/>
            </a:rPr>
            <a:t>9.95</a:t>
          </a:r>
          <a:r>
            <a:rPr kumimoji="1" lang="ja-JP" altLang="en-US" sz="1400">
              <a:latin typeface="ＭＳ ゴシック" pitchFamily="49" charset="-128"/>
              <a:ea typeface="ＭＳ ゴシック" pitchFamily="49" charset="-128"/>
            </a:rPr>
            <a:t>％の赤字となったが、財政健全化の取組みを着実に実施したことにより実質収支は</a:t>
          </a:r>
          <a:r>
            <a:rPr kumimoji="1" lang="en-US" altLang="ja-JP" sz="1400">
              <a:latin typeface="ＭＳ ゴシック" pitchFamily="49" charset="-128"/>
              <a:ea typeface="ＭＳ ゴシック" pitchFamily="49" charset="-128"/>
            </a:rPr>
            <a:t>4.91%</a:t>
          </a:r>
          <a:r>
            <a:rPr kumimoji="1" lang="ja-JP" altLang="en-US" sz="1400">
              <a:latin typeface="ＭＳ ゴシック" pitchFamily="49" charset="-128"/>
              <a:ea typeface="ＭＳ ゴシック" pitchFamily="49" charset="-128"/>
            </a:rPr>
            <a:t>の黒字になった。今後も適正な財政運営に努めていく。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連結実質赤字比率は現状で全会計とも赤字は出ていないが、いずれの会計も一般会計から多額の繰出がある。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に簡易水道特別会計は水道料の徴収率は上がっているものの、水道料金自体が本来必要額より低い水準となっているため、それを補うため一般会計からの繰出金が年々増加傾向にある。今後は水道料金の見直しなど受益者負担の適正化を図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B1" s="579" t="s">
        <v>75</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60"/>
      <c r="DK1" s="160"/>
      <c r="DL1" s="160"/>
      <c r="DM1" s="160"/>
      <c r="DN1" s="160"/>
      <c r="DO1" s="160"/>
    </row>
    <row r="2" spans="1:119" ht="24.75" thickBot="1" x14ac:dyDescent="0.2">
      <c r="B2" s="161" t="s">
        <v>76</v>
      </c>
      <c r="C2" s="161"/>
      <c r="D2" s="162"/>
    </row>
    <row r="3" spans="1:119" ht="18.75" customHeight="1" thickBot="1" x14ac:dyDescent="0.2">
      <c r="A3" s="160"/>
      <c r="B3" s="580" t="s">
        <v>77</v>
      </c>
      <c r="C3" s="581"/>
      <c r="D3" s="581"/>
      <c r="E3" s="582"/>
      <c r="F3" s="582"/>
      <c r="G3" s="582"/>
      <c r="H3" s="582"/>
      <c r="I3" s="582"/>
      <c r="J3" s="582"/>
      <c r="K3" s="582"/>
      <c r="L3" s="582" t="s">
        <v>78</v>
      </c>
      <c r="M3" s="582"/>
      <c r="N3" s="582"/>
      <c r="O3" s="582"/>
      <c r="P3" s="582"/>
      <c r="Q3" s="582"/>
      <c r="R3" s="585"/>
      <c r="S3" s="585"/>
      <c r="T3" s="585"/>
      <c r="U3" s="585"/>
      <c r="V3" s="586"/>
      <c r="W3" s="479" t="s">
        <v>79</v>
      </c>
      <c r="X3" s="480"/>
      <c r="Y3" s="480"/>
      <c r="Z3" s="480"/>
      <c r="AA3" s="480"/>
      <c r="AB3" s="581"/>
      <c r="AC3" s="585" t="s">
        <v>80</v>
      </c>
      <c r="AD3" s="480"/>
      <c r="AE3" s="480"/>
      <c r="AF3" s="480"/>
      <c r="AG3" s="480"/>
      <c r="AH3" s="480"/>
      <c r="AI3" s="480"/>
      <c r="AJ3" s="480"/>
      <c r="AK3" s="480"/>
      <c r="AL3" s="547"/>
      <c r="AM3" s="479" t="s">
        <v>81</v>
      </c>
      <c r="AN3" s="480"/>
      <c r="AO3" s="480"/>
      <c r="AP3" s="480"/>
      <c r="AQ3" s="480"/>
      <c r="AR3" s="480"/>
      <c r="AS3" s="480"/>
      <c r="AT3" s="480"/>
      <c r="AU3" s="480"/>
      <c r="AV3" s="480"/>
      <c r="AW3" s="480"/>
      <c r="AX3" s="547"/>
      <c r="AY3" s="539" t="s">
        <v>1</v>
      </c>
      <c r="AZ3" s="540"/>
      <c r="BA3" s="540"/>
      <c r="BB3" s="540"/>
      <c r="BC3" s="540"/>
      <c r="BD3" s="540"/>
      <c r="BE3" s="540"/>
      <c r="BF3" s="540"/>
      <c r="BG3" s="540"/>
      <c r="BH3" s="540"/>
      <c r="BI3" s="540"/>
      <c r="BJ3" s="540"/>
      <c r="BK3" s="540"/>
      <c r="BL3" s="540"/>
      <c r="BM3" s="589"/>
      <c r="BN3" s="479" t="s">
        <v>82</v>
      </c>
      <c r="BO3" s="480"/>
      <c r="BP3" s="480"/>
      <c r="BQ3" s="480"/>
      <c r="BR3" s="480"/>
      <c r="BS3" s="480"/>
      <c r="BT3" s="480"/>
      <c r="BU3" s="547"/>
      <c r="BV3" s="479" t="s">
        <v>83</v>
      </c>
      <c r="BW3" s="480"/>
      <c r="BX3" s="480"/>
      <c r="BY3" s="480"/>
      <c r="BZ3" s="480"/>
      <c r="CA3" s="480"/>
      <c r="CB3" s="480"/>
      <c r="CC3" s="547"/>
      <c r="CD3" s="539" t="s">
        <v>1</v>
      </c>
      <c r="CE3" s="540"/>
      <c r="CF3" s="540"/>
      <c r="CG3" s="540"/>
      <c r="CH3" s="540"/>
      <c r="CI3" s="540"/>
      <c r="CJ3" s="540"/>
      <c r="CK3" s="540"/>
      <c r="CL3" s="540"/>
      <c r="CM3" s="540"/>
      <c r="CN3" s="540"/>
      <c r="CO3" s="540"/>
      <c r="CP3" s="540"/>
      <c r="CQ3" s="540"/>
      <c r="CR3" s="540"/>
      <c r="CS3" s="589"/>
      <c r="CT3" s="479" t="s">
        <v>84</v>
      </c>
      <c r="CU3" s="480"/>
      <c r="CV3" s="480"/>
      <c r="CW3" s="480"/>
      <c r="CX3" s="480"/>
      <c r="CY3" s="480"/>
      <c r="CZ3" s="480"/>
      <c r="DA3" s="547"/>
      <c r="DB3" s="479" t="s">
        <v>85</v>
      </c>
      <c r="DC3" s="480"/>
      <c r="DD3" s="480"/>
      <c r="DE3" s="480"/>
      <c r="DF3" s="480"/>
      <c r="DG3" s="480"/>
      <c r="DH3" s="480"/>
      <c r="DI3" s="547"/>
    </row>
    <row r="4" spans="1:119" ht="18.75" customHeight="1" x14ac:dyDescent="0.15">
      <c r="A4" s="160"/>
      <c r="B4" s="555"/>
      <c r="C4" s="556"/>
      <c r="D4" s="556"/>
      <c r="E4" s="557"/>
      <c r="F4" s="557"/>
      <c r="G4" s="557"/>
      <c r="H4" s="557"/>
      <c r="I4" s="557"/>
      <c r="J4" s="557"/>
      <c r="K4" s="557"/>
      <c r="L4" s="557"/>
      <c r="M4" s="557"/>
      <c r="N4" s="557"/>
      <c r="O4" s="557"/>
      <c r="P4" s="557"/>
      <c r="Q4" s="557"/>
      <c r="R4" s="561"/>
      <c r="S4" s="561"/>
      <c r="T4" s="561"/>
      <c r="U4" s="561"/>
      <c r="V4" s="562"/>
      <c r="W4" s="548"/>
      <c r="X4" s="362"/>
      <c r="Y4" s="362"/>
      <c r="Z4" s="362"/>
      <c r="AA4" s="362"/>
      <c r="AB4" s="556"/>
      <c r="AC4" s="561"/>
      <c r="AD4" s="362"/>
      <c r="AE4" s="362"/>
      <c r="AF4" s="362"/>
      <c r="AG4" s="362"/>
      <c r="AH4" s="362"/>
      <c r="AI4" s="362"/>
      <c r="AJ4" s="362"/>
      <c r="AK4" s="362"/>
      <c r="AL4" s="549"/>
      <c r="AM4" s="506"/>
      <c r="AN4" s="416"/>
      <c r="AO4" s="416"/>
      <c r="AP4" s="416"/>
      <c r="AQ4" s="416"/>
      <c r="AR4" s="416"/>
      <c r="AS4" s="416"/>
      <c r="AT4" s="416"/>
      <c r="AU4" s="416"/>
      <c r="AV4" s="416"/>
      <c r="AW4" s="416"/>
      <c r="AX4" s="588"/>
      <c r="AY4" s="392" t="s">
        <v>86</v>
      </c>
      <c r="AZ4" s="393"/>
      <c r="BA4" s="393"/>
      <c r="BB4" s="393"/>
      <c r="BC4" s="393"/>
      <c r="BD4" s="393"/>
      <c r="BE4" s="393"/>
      <c r="BF4" s="393"/>
      <c r="BG4" s="393"/>
      <c r="BH4" s="393"/>
      <c r="BI4" s="393"/>
      <c r="BJ4" s="393"/>
      <c r="BK4" s="393"/>
      <c r="BL4" s="393"/>
      <c r="BM4" s="394"/>
      <c r="BN4" s="395">
        <v>2669476</v>
      </c>
      <c r="BO4" s="396"/>
      <c r="BP4" s="396"/>
      <c r="BQ4" s="396"/>
      <c r="BR4" s="396"/>
      <c r="BS4" s="396"/>
      <c r="BT4" s="396"/>
      <c r="BU4" s="397"/>
      <c r="BV4" s="395">
        <v>2572917</v>
      </c>
      <c r="BW4" s="396"/>
      <c r="BX4" s="396"/>
      <c r="BY4" s="396"/>
      <c r="BZ4" s="396"/>
      <c r="CA4" s="396"/>
      <c r="CB4" s="396"/>
      <c r="CC4" s="397"/>
      <c r="CD4" s="573" t="s">
        <v>87</v>
      </c>
      <c r="CE4" s="574"/>
      <c r="CF4" s="574"/>
      <c r="CG4" s="574"/>
      <c r="CH4" s="574"/>
      <c r="CI4" s="574"/>
      <c r="CJ4" s="574"/>
      <c r="CK4" s="574"/>
      <c r="CL4" s="574"/>
      <c r="CM4" s="574"/>
      <c r="CN4" s="574"/>
      <c r="CO4" s="574"/>
      <c r="CP4" s="574"/>
      <c r="CQ4" s="574"/>
      <c r="CR4" s="574"/>
      <c r="CS4" s="575"/>
      <c r="CT4" s="576">
        <v>4.9000000000000004</v>
      </c>
      <c r="CU4" s="577"/>
      <c r="CV4" s="577"/>
      <c r="CW4" s="577"/>
      <c r="CX4" s="577"/>
      <c r="CY4" s="577"/>
      <c r="CZ4" s="577"/>
      <c r="DA4" s="578"/>
      <c r="DB4" s="576">
        <v>6.1</v>
      </c>
      <c r="DC4" s="577"/>
      <c r="DD4" s="577"/>
      <c r="DE4" s="577"/>
      <c r="DF4" s="577"/>
      <c r="DG4" s="577"/>
      <c r="DH4" s="577"/>
      <c r="DI4" s="578"/>
    </row>
    <row r="5" spans="1:119" ht="18.75" customHeight="1" x14ac:dyDescent="0.15">
      <c r="A5" s="160"/>
      <c r="B5" s="583"/>
      <c r="C5" s="417"/>
      <c r="D5" s="417"/>
      <c r="E5" s="584"/>
      <c r="F5" s="584"/>
      <c r="G5" s="584"/>
      <c r="H5" s="584"/>
      <c r="I5" s="584"/>
      <c r="J5" s="584"/>
      <c r="K5" s="584"/>
      <c r="L5" s="584"/>
      <c r="M5" s="584"/>
      <c r="N5" s="584"/>
      <c r="O5" s="584"/>
      <c r="P5" s="584"/>
      <c r="Q5" s="584"/>
      <c r="R5" s="415"/>
      <c r="S5" s="415"/>
      <c r="T5" s="415"/>
      <c r="U5" s="415"/>
      <c r="V5" s="587"/>
      <c r="W5" s="506"/>
      <c r="X5" s="416"/>
      <c r="Y5" s="416"/>
      <c r="Z5" s="416"/>
      <c r="AA5" s="416"/>
      <c r="AB5" s="417"/>
      <c r="AC5" s="415"/>
      <c r="AD5" s="416"/>
      <c r="AE5" s="416"/>
      <c r="AF5" s="416"/>
      <c r="AG5" s="416"/>
      <c r="AH5" s="416"/>
      <c r="AI5" s="416"/>
      <c r="AJ5" s="416"/>
      <c r="AK5" s="416"/>
      <c r="AL5" s="588"/>
      <c r="AM5" s="469" t="s">
        <v>88</v>
      </c>
      <c r="AN5" s="374"/>
      <c r="AO5" s="374"/>
      <c r="AP5" s="374"/>
      <c r="AQ5" s="374"/>
      <c r="AR5" s="374"/>
      <c r="AS5" s="374"/>
      <c r="AT5" s="375"/>
      <c r="AU5" s="457" t="s">
        <v>89</v>
      </c>
      <c r="AV5" s="458"/>
      <c r="AW5" s="458"/>
      <c r="AX5" s="458"/>
      <c r="AY5" s="380" t="s">
        <v>90</v>
      </c>
      <c r="AZ5" s="381"/>
      <c r="BA5" s="381"/>
      <c r="BB5" s="381"/>
      <c r="BC5" s="381"/>
      <c r="BD5" s="381"/>
      <c r="BE5" s="381"/>
      <c r="BF5" s="381"/>
      <c r="BG5" s="381"/>
      <c r="BH5" s="381"/>
      <c r="BI5" s="381"/>
      <c r="BJ5" s="381"/>
      <c r="BK5" s="381"/>
      <c r="BL5" s="381"/>
      <c r="BM5" s="382"/>
      <c r="BN5" s="400">
        <v>2599789</v>
      </c>
      <c r="BO5" s="401"/>
      <c r="BP5" s="401"/>
      <c r="BQ5" s="401"/>
      <c r="BR5" s="401"/>
      <c r="BS5" s="401"/>
      <c r="BT5" s="401"/>
      <c r="BU5" s="402"/>
      <c r="BV5" s="400">
        <v>2476084</v>
      </c>
      <c r="BW5" s="401"/>
      <c r="BX5" s="401"/>
      <c r="BY5" s="401"/>
      <c r="BZ5" s="401"/>
      <c r="CA5" s="401"/>
      <c r="CB5" s="401"/>
      <c r="CC5" s="402"/>
      <c r="CD5" s="409" t="s">
        <v>91</v>
      </c>
      <c r="CE5" s="410"/>
      <c r="CF5" s="410"/>
      <c r="CG5" s="410"/>
      <c r="CH5" s="410"/>
      <c r="CI5" s="410"/>
      <c r="CJ5" s="410"/>
      <c r="CK5" s="410"/>
      <c r="CL5" s="410"/>
      <c r="CM5" s="410"/>
      <c r="CN5" s="410"/>
      <c r="CO5" s="410"/>
      <c r="CP5" s="410"/>
      <c r="CQ5" s="410"/>
      <c r="CR5" s="410"/>
      <c r="CS5" s="411"/>
      <c r="CT5" s="370">
        <v>81.900000000000006</v>
      </c>
      <c r="CU5" s="371"/>
      <c r="CV5" s="371"/>
      <c r="CW5" s="371"/>
      <c r="CX5" s="371"/>
      <c r="CY5" s="371"/>
      <c r="CZ5" s="371"/>
      <c r="DA5" s="372"/>
      <c r="DB5" s="370">
        <v>75.3</v>
      </c>
      <c r="DC5" s="371"/>
      <c r="DD5" s="371"/>
      <c r="DE5" s="371"/>
      <c r="DF5" s="371"/>
      <c r="DG5" s="371"/>
      <c r="DH5" s="371"/>
      <c r="DI5" s="372"/>
    </row>
    <row r="6" spans="1:119" ht="18.75" customHeight="1" x14ac:dyDescent="0.15">
      <c r="A6" s="160"/>
      <c r="B6" s="553" t="s">
        <v>92</v>
      </c>
      <c r="C6" s="414"/>
      <c r="D6" s="414"/>
      <c r="E6" s="554"/>
      <c r="F6" s="554"/>
      <c r="G6" s="554"/>
      <c r="H6" s="554"/>
      <c r="I6" s="554"/>
      <c r="J6" s="554"/>
      <c r="K6" s="554"/>
      <c r="L6" s="554" t="s">
        <v>93</v>
      </c>
      <c r="M6" s="554"/>
      <c r="N6" s="554"/>
      <c r="O6" s="554"/>
      <c r="P6" s="554"/>
      <c r="Q6" s="554"/>
      <c r="R6" s="438"/>
      <c r="S6" s="438"/>
      <c r="T6" s="438"/>
      <c r="U6" s="438"/>
      <c r="V6" s="560"/>
      <c r="W6" s="491" t="s">
        <v>94</v>
      </c>
      <c r="X6" s="413"/>
      <c r="Y6" s="413"/>
      <c r="Z6" s="413"/>
      <c r="AA6" s="413"/>
      <c r="AB6" s="414"/>
      <c r="AC6" s="565" t="s">
        <v>95</v>
      </c>
      <c r="AD6" s="566"/>
      <c r="AE6" s="566"/>
      <c r="AF6" s="566"/>
      <c r="AG6" s="566"/>
      <c r="AH6" s="566"/>
      <c r="AI6" s="566"/>
      <c r="AJ6" s="566"/>
      <c r="AK6" s="566"/>
      <c r="AL6" s="567"/>
      <c r="AM6" s="469" t="s">
        <v>96</v>
      </c>
      <c r="AN6" s="374"/>
      <c r="AO6" s="374"/>
      <c r="AP6" s="374"/>
      <c r="AQ6" s="374"/>
      <c r="AR6" s="374"/>
      <c r="AS6" s="374"/>
      <c r="AT6" s="375"/>
      <c r="AU6" s="457" t="s">
        <v>97</v>
      </c>
      <c r="AV6" s="458"/>
      <c r="AW6" s="458"/>
      <c r="AX6" s="458"/>
      <c r="AY6" s="380" t="s">
        <v>98</v>
      </c>
      <c r="AZ6" s="381"/>
      <c r="BA6" s="381"/>
      <c r="BB6" s="381"/>
      <c r="BC6" s="381"/>
      <c r="BD6" s="381"/>
      <c r="BE6" s="381"/>
      <c r="BF6" s="381"/>
      <c r="BG6" s="381"/>
      <c r="BH6" s="381"/>
      <c r="BI6" s="381"/>
      <c r="BJ6" s="381"/>
      <c r="BK6" s="381"/>
      <c r="BL6" s="381"/>
      <c r="BM6" s="382"/>
      <c r="BN6" s="400">
        <v>69687</v>
      </c>
      <c r="BO6" s="401"/>
      <c r="BP6" s="401"/>
      <c r="BQ6" s="401"/>
      <c r="BR6" s="401"/>
      <c r="BS6" s="401"/>
      <c r="BT6" s="401"/>
      <c r="BU6" s="402"/>
      <c r="BV6" s="400">
        <v>96833</v>
      </c>
      <c r="BW6" s="401"/>
      <c r="BX6" s="401"/>
      <c r="BY6" s="401"/>
      <c r="BZ6" s="401"/>
      <c r="CA6" s="401"/>
      <c r="CB6" s="401"/>
      <c r="CC6" s="402"/>
      <c r="CD6" s="409" t="s">
        <v>99</v>
      </c>
      <c r="CE6" s="410"/>
      <c r="CF6" s="410"/>
      <c r="CG6" s="410"/>
      <c r="CH6" s="410"/>
      <c r="CI6" s="410"/>
      <c r="CJ6" s="410"/>
      <c r="CK6" s="410"/>
      <c r="CL6" s="410"/>
      <c r="CM6" s="410"/>
      <c r="CN6" s="410"/>
      <c r="CO6" s="410"/>
      <c r="CP6" s="410"/>
      <c r="CQ6" s="410"/>
      <c r="CR6" s="410"/>
      <c r="CS6" s="411"/>
      <c r="CT6" s="550">
        <v>84.9</v>
      </c>
      <c r="CU6" s="551"/>
      <c r="CV6" s="551"/>
      <c r="CW6" s="551"/>
      <c r="CX6" s="551"/>
      <c r="CY6" s="551"/>
      <c r="CZ6" s="551"/>
      <c r="DA6" s="552"/>
      <c r="DB6" s="550">
        <v>78</v>
      </c>
      <c r="DC6" s="551"/>
      <c r="DD6" s="551"/>
      <c r="DE6" s="551"/>
      <c r="DF6" s="551"/>
      <c r="DG6" s="551"/>
      <c r="DH6" s="551"/>
      <c r="DI6" s="552"/>
    </row>
    <row r="7" spans="1:119" ht="18.75" customHeight="1" x14ac:dyDescent="0.15">
      <c r="A7" s="160"/>
      <c r="B7" s="555"/>
      <c r="C7" s="556"/>
      <c r="D7" s="556"/>
      <c r="E7" s="557"/>
      <c r="F7" s="557"/>
      <c r="G7" s="557"/>
      <c r="H7" s="557"/>
      <c r="I7" s="557"/>
      <c r="J7" s="557"/>
      <c r="K7" s="557"/>
      <c r="L7" s="557"/>
      <c r="M7" s="557"/>
      <c r="N7" s="557"/>
      <c r="O7" s="557"/>
      <c r="P7" s="557"/>
      <c r="Q7" s="557"/>
      <c r="R7" s="561"/>
      <c r="S7" s="561"/>
      <c r="T7" s="561"/>
      <c r="U7" s="561"/>
      <c r="V7" s="562"/>
      <c r="W7" s="548"/>
      <c r="X7" s="362"/>
      <c r="Y7" s="362"/>
      <c r="Z7" s="362"/>
      <c r="AA7" s="362"/>
      <c r="AB7" s="556"/>
      <c r="AC7" s="568"/>
      <c r="AD7" s="363"/>
      <c r="AE7" s="363"/>
      <c r="AF7" s="363"/>
      <c r="AG7" s="363"/>
      <c r="AH7" s="363"/>
      <c r="AI7" s="363"/>
      <c r="AJ7" s="363"/>
      <c r="AK7" s="363"/>
      <c r="AL7" s="569"/>
      <c r="AM7" s="469" t="s">
        <v>100</v>
      </c>
      <c r="AN7" s="374"/>
      <c r="AO7" s="374"/>
      <c r="AP7" s="374"/>
      <c r="AQ7" s="374"/>
      <c r="AR7" s="374"/>
      <c r="AS7" s="374"/>
      <c r="AT7" s="375"/>
      <c r="AU7" s="457" t="s">
        <v>101</v>
      </c>
      <c r="AV7" s="458"/>
      <c r="AW7" s="458"/>
      <c r="AX7" s="458"/>
      <c r="AY7" s="380" t="s">
        <v>102</v>
      </c>
      <c r="AZ7" s="381"/>
      <c r="BA7" s="381"/>
      <c r="BB7" s="381"/>
      <c r="BC7" s="381"/>
      <c r="BD7" s="381"/>
      <c r="BE7" s="381"/>
      <c r="BF7" s="381"/>
      <c r="BG7" s="381"/>
      <c r="BH7" s="381"/>
      <c r="BI7" s="381"/>
      <c r="BJ7" s="381"/>
      <c r="BK7" s="381"/>
      <c r="BL7" s="381"/>
      <c r="BM7" s="382"/>
      <c r="BN7" s="400">
        <v>683</v>
      </c>
      <c r="BO7" s="401"/>
      <c r="BP7" s="401"/>
      <c r="BQ7" s="401"/>
      <c r="BR7" s="401"/>
      <c r="BS7" s="401"/>
      <c r="BT7" s="401"/>
      <c r="BU7" s="402"/>
      <c r="BV7" s="400">
        <v>6572</v>
      </c>
      <c r="BW7" s="401"/>
      <c r="BX7" s="401"/>
      <c r="BY7" s="401"/>
      <c r="BZ7" s="401"/>
      <c r="CA7" s="401"/>
      <c r="CB7" s="401"/>
      <c r="CC7" s="402"/>
      <c r="CD7" s="409" t="s">
        <v>103</v>
      </c>
      <c r="CE7" s="410"/>
      <c r="CF7" s="410"/>
      <c r="CG7" s="410"/>
      <c r="CH7" s="410"/>
      <c r="CI7" s="410"/>
      <c r="CJ7" s="410"/>
      <c r="CK7" s="410"/>
      <c r="CL7" s="410"/>
      <c r="CM7" s="410"/>
      <c r="CN7" s="410"/>
      <c r="CO7" s="410"/>
      <c r="CP7" s="410"/>
      <c r="CQ7" s="410"/>
      <c r="CR7" s="410"/>
      <c r="CS7" s="411"/>
      <c r="CT7" s="400">
        <v>1405037</v>
      </c>
      <c r="CU7" s="401"/>
      <c r="CV7" s="401"/>
      <c r="CW7" s="401"/>
      <c r="CX7" s="401"/>
      <c r="CY7" s="401"/>
      <c r="CZ7" s="401"/>
      <c r="DA7" s="402"/>
      <c r="DB7" s="400">
        <v>1484527</v>
      </c>
      <c r="DC7" s="401"/>
      <c r="DD7" s="401"/>
      <c r="DE7" s="401"/>
      <c r="DF7" s="401"/>
      <c r="DG7" s="401"/>
      <c r="DH7" s="401"/>
      <c r="DI7" s="402"/>
    </row>
    <row r="8" spans="1:119" ht="18.75" customHeight="1" thickBot="1" x14ac:dyDescent="0.2">
      <c r="A8" s="160"/>
      <c r="B8" s="558"/>
      <c r="C8" s="492"/>
      <c r="D8" s="492"/>
      <c r="E8" s="559"/>
      <c r="F8" s="559"/>
      <c r="G8" s="559"/>
      <c r="H8" s="559"/>
      <c r="I8" s="559"/>
      <c r="J8" s="559"/>
      <c r="K8" s="559"/>
      <c r="L8" s="559"/>
      <c r="M8" s="559"/>
      <c r="N8" s="559"/>
      <c r="O8" s="559"/>
      <c r="P8" s="559"/>
      <c r="Q8" s="559"/>
      <c r="R8" s="563"/>
      <c r="S8" s="563"/>
      <c r="T8" s="563"/>
      <c r="U8" s="563"/>
      <c r="V8" s="564"/>
      <c r="W8" s="481"/>
      <c r="X8" s="482"/>
      <c r="Y8" s="482"/>
      <c r="Z8" s="482"/>
      <c r="AA8" s="482"/>
      <c r="AB8" s="492"/>
      <c r="AC8" s="570"/>
      <c r="AD8" s="571"/>
      <c r="AE8" s="571"/>
      <c r="AF8" s="571"/>
      <c r="AG8" s="571"/>
      <c r="AH8" s="571"/>
      <c r="AI8" s="571"/>
      <c r="AJ8" s="571"/>
      <c r="AK8" s="571"/>
      <c r="AL8" s="572"/>
      <c r="AM8" s="469" t="s">
        <v>104</v>
      </c>
      <c r="AN8" s="374"/>
      <c r="AO8" s="374"/>
      <c r="AP8" s="374"/>
      <c r="AQ8" s="374"/>
      <c r="AR8" s="374"/>
      <c r="AS8" s="374"/>
      <c r="AT8" s="375"/>
      <c r="AU8" s="457" t="s">
        <v>105</v>
      </c>
      <c r="AV8" s="458"/>
      <c r="AW8" s="458"/>
      <c r="AX8" s="458"/>
      <c r="AY8" s="380" t="s">
        <v>106</v>
      </c>
      <c r="AZ8" s="381"/>
      <c r="BA8" s="381"/>
      <c r="BB8" s="381"/>
      <c r="BC8" s="381"/>
      <c r="BD8" s="381"/>
      <c r="BE8" s="381"/>
      <c r="BF8" s="381"/>
      <c r="BG8" s="381"/>
      <c r="BH8" s="381"/>
      <c r="BI8" s="381"/>
      <c r="BJ8" s="381"/>
      <c r="BK8" s="381"/>
      <c r="BL8" s="381"/>
      <c r="BM8" s="382"/>
      <c r="BN8" s="400">
        <v>69004</v>
      </c>
      <c r="BO8" s="401"/>
      <c r="BP8" s="401"/>
      <c r="BQ8" s="401"/>
      <c r="BR8" s="401"/>
      <c r="BS8" s="401"/>
      <c r="BT8" s="401"/>
      <c r="BU8" s="402"/>
      <c r="BV8" s="400">
        <v>90261</v>
      </c>
      <c r="BW8" s="401"/>
      <c r="BX8" s="401"/>
      <c r="BY8" s="401"/>
      <c r="BZ8" s="401"/>
      <c r="CA8" s="401"/>
      <c r="CB8" s="401"/>
      <c r="CC8" s="402"/>
      <c r="CD8" s="409" t="s">
        <v>107</v>
      </c>
      <c r="CE8" s="410"/>
      <c r="CF8" s="410"/>
      <c r="CG8" s="410"/>
      <c r="CH8" s="410"/>
      <c r="CI8" s="410"/>
      <c r="CJ8" s="410"/>
      <c r="CK8" s="410"/>
      <c r="CL8" s="410"/>
      <c r="CM8" s="410"/>
      <c r="CN8" s="410"/>
      <c r="CO8" s="410"/>
      <c r="CP8" s="410"/>
      <c r="CQ8" s="410"/>
      <c r="CR8" s="410"/>
      <c r="CS8" s="411"/>
      <c r="CT8" s="513">
        <v>0.1</v>
      </c>
      <c r="CU8" s="514"/>
      <c r="CV8" s="514"/>
      <c r="CW8" s="514"/>
      <c r="CX8" s="514"/>
      <c r="CY8" s="514"/>
      <c r="CZ8" s="514"/>
      <c r="DA8" s="515"/>
      <c r="DB8" s="513">
        <v>0.1</v>
      </c>
      <c r="DC8" s="514"/>
      <c r="DD8" s="514"/>
      <c r="DE8" s="514"/>
      <c r="DF8" s="514"/>
      <c r="DG8" s="514"/>
      <c r="DH8" s="514"/>
      <c r="DI8" s="515"/>
    </row>
    <row r="9" spans="1:119" ht="18.75" customHeight="1" thickBot="1" x14ac:dyDescent="0.2">
      <c r="A9" s="160"/>
      <c r="B9" s="539" t="s">
        <v>108</v>
      </c>
      <c r="C9" s="540"/>
      <c r="D9" s="540"/>
      <c r="E9" s="540"/>
      <c r="F9" s="540"/>
      <c r="G9" s="540"/>
      <c r="H9" s="540"/>
      <c r="I9" s="540"/>
      <c r="J9" s="540"/>
      <c r="K9" s="463"/>
      <c r="L9" s="541" t="s">
        <v>109</v>
      </c>
      <c r="M9" s="542"/>
      <c r="N9" s="542"/>
      <c r="O9" s="542"/>
      <c r="P9" s="542"/>
      <c r="Q9" s="543"/>
      <c r="R9" s="544">
        <v>1976</v>
      </c>
      <c r="S9" s="545"/>
      <c r="T9" s="545"/>
      <c r="U9" s="545"/>
      <c r="V9" s="546"/>
      <c r="W9" s="479" t="s">
        <v>110</v>
      </c>
      <c r="X9" s="480"/>
      <c r="Y9" s="480"/>
      <c r="Z9" s="480"/>
      <c r="AA9" s="480"/>
      <c r="AB9" s="480"/>
      <c r="AC9" s="480"/>
      <c r="AD9" s="480"/>
      <c r="AE9" s="480"/>
      <c r="AF9" s="480"/>
      <c r="AG9" s="480"/>
      <c r="AH9" s="480"/>
      <c r="AI9" s="480"/>
      <c r="AJ9" s="480"/>
      <c r="AK9" s="480"/>
      <c r="AL9" s="547"/>
      <c r="AM9" s="469" t="s">
        <v>111</v>
      </c>
      <c r="AN9" s="374"/>
      <c r="AO9" s="374"/>
      <c r="AP9" s="374"/>
      <c r="AQ9" s="374"/>
      <c r="AR9" s="374"/>
      <c r="AS9" s="374"/>
      <c r="AT9" s="375"/>
      <c r="AU9" s="457" t="s">
        <v>112</v>
      </c>
      <c r="AV9" s="458"/>
      <c r="AW9" s="458"/>
      <c r="AX9" s="458"/>
      <c r="AY9" s="380" t="s">
        <v>113</v>
      </c>
      <c r="AZ9" s="381"/>
      <c r="BA9" s="381"/>
      <c r="BB9" s="381"/>
      <c r="BC9" s="381"/>
      <c r="BD9" s="381"/>
      <c r="BE9" s="381"/>
      <c r="BF9" s="381"/>
      <c r="BG9" s="381"/>
      <c r="BH9" s="381"/>
      <c r="BI9" s="381"/>
      <c r="BJ9" s="381"/>
      <c r="BK9" s="381"/>
      <c r="BL9" s="381"/>
      <c r="BM9" s="382"/>
      <c r="BN9" s="400">
        <v>-21257</v>
      </c>
      <c r="BO9" s="401"/>
      <c r="BP9" s="401"/>
      <c r="BQ9" s="401"/>
      <c r="BR9" s="401"/>
      <c r="BS9" s="401"/>
      <c r="BT9" s="401"/>
      <c r="BU9" s="402"/>
      <c r="BV9" s="400">
        <v>-2973</v>
      </c>
      <c r="BW9" s="401"/>
      <c r="BX9" s="401"/>
      <c r="BY9" s="401"/>
      <c r="BZ9" s="401"/>
      <c r="CA9" s="401"/>
      <c r="CB9" s="401"/>
      <c r="CC9" s="402"/>
      <c r="CD9" s="409" t="s">
        <v>114</v>
      </c>
      <c r="CE9" s="410"/>
      <c r="CF9" s="410"/>
      <c r="CG9" s="410"/>
      <c r="CH9" s="410"/>
      <c r="CI9" s="410"/>
      <c r="CJ9" s="410"/>
      <c r="CK9" s="410"/>
      <c r="CL9" s="410"/>
      <c r="CM9" s="410"/>
      <c r="CN9" s="410"/>
      <c r="CO9" s="410"/>
      <c r="CP9" s="410"/>
      <c r="CQ9" s="410"/>
      <c r="CR9" s="410"/>
      <c r="CS9" s="411"/>
      <c r="CT9" s="370">
        <v>16</v>
      </c>
      <c r="CU9" s="371"/>
      <c r="CV9" s="371"/>
      <c r="CW9" s="371"/>
      <c r="CX9" s="371"/>
      <c r="CY9" s="371"/>
      <c r="CZ9" s="371"/>
      <c r="DA9" s="372"/>
      <c r="DB9" s="370">
        <v>17.8</v>
      </c>
      <c r="DC9" s="371"/>
      <c r="DD9" s="371"/>
      <c r="DE9" s="371"/>
      <c r="DF9" s="371"/>
      <c r="DG9" s="371"/>
      <c r="DH9" s="371"/>
      <c r="DI9" s="372"/>
    </row>
    <row r="10" spans="1:119" ht="18.75" customHeight="1" thickBot="1" x14ac:dyDescent="0.2">
      <c r="A10" s="160"/>
      <c r="B10" s="539"/>
      <c r="C10" s="540"/>
      <c r="D10" s="540"/>
      <c r="E10" s="540"/>
      <c r="F10" s="540"/>
      <c r="G10" s="540"/>
      <c r="H10" s="540"/>
      <c r="I10" s="540"/>
      <c r="J10" s="540"/>
      <c r="K10" s="463"/>
      <c r="L10" s="373" t="s">
        <v>115</v>
      </c>
      <c r="M10" s="374"/>
      <c r="N10" s="374"/>
      <c r="O10" s="374"/>
      <c r="P10" s="374"/>
      <c r="Q10" s="375"/>
      <c r="R10" s="376">
        <v>2463</v>
      </c>
      <c r="S10" s="377"/>
      <c r="T10" s="377"/>
      <c r="U10" s="377"/>
      <c r="V10" s="379"/>
      <c r="W10" s="548"/>
      <c r="X10" s="362"/>
      <c r="Y10" s="362"/>
      <c r="Z10" s="362"/>
      <c r="AA10" s="362"/>
      <c r="AB10" s="362"/>
      <c r="AC10" s="362"/>
      <c r="AD10" s="362"/>
      <c r="AE10" s="362"/>
      <c r="AF10" s="362"/>
      <c r="AG10" s="362"/>
      <c r="AH10" s="362"/>
      <c r="AI10" s="362"/>
      <c r="AJ10" s="362"/>
      <c r="AK10" s="362"/>
      <c r="AL10" s="549"/>
      <c r="AM10" s="469" t="s">
        <v>116</v>
      </c>
      <c r="AN10" s="374"/>
      <c r="AO10" s="374"/>
      <c r="AP10" s="374"/>
      <c r="AQ10" s="374"/>
      <c r="AR10" s="374"/>
      <c r="AS10" s="374"/>
      <c r="AT10" s="375"/>
      <c r="AU10" s="457" t="s">
        <v>117</v>
      </c>
      <c r="AV10" s="458"/>
      <c r="AW10" s="458"/>
      <c r="AX10" s="458"/>
      <c r="AY10" s="380" t="s">
        <v>118</v>
      </c>
      <c r="AZ10" s="381"/>
      <c r="BA10" s="381"/>
      <c r="BB10" s="381"/>
      <c r="BC10" s="381"/>
      <c r="BD10" s="381"/>
      <c r="BE10" s="381"/>
      <c r="BF10" s="381"/>
      <c r="BG10" s="381"/>
      <c r="BH10" s="381"/>
      <c r="BI10" s="381"/>
      <c r="BJ10" s="381"/>
      <c r="BK10" s="381"/>
      <c r="BL10" s="381"/>
      <c r="BM10" s="382"/>
      <c r="BN10" s="400">
        <v>71521</v>
      </c>
      <c r="BO10" s="401"/>
      <c r="BP10" s="401"/>
      <c r="BQ10" s="401"/>
      <c r="BR10" s="401"/>
      <c r="BS10" s="401"/>
      <c r="BT10" s="401"/>
      <c r="BU10" s="402"/>
      <c r="BV10" s="400">
        <v>180018</v>
      </c>
      <c r="BW10" s="401"/>
      <c r="BX10" s="401"/>
      <c r="BY10" s="401"/>
      <c r="BZ10" s="401"/>
      <c r="CA10" s="401"/>
      <c r="CB10" s="401"/>
      <c r="CC10" s="402"/>
      <c r="CD10" s="163" t="s">
        <v>119</v>
      </c>
      <c r="CE10" s="164"/>
      <c r="CF10" s="164"/>
      <c r="CG10" s="164"/>
      <c r="CH10" s="164"/>
      <c r="CI10" s="164"/>
      <c r="CJ10" s="164"/>
      <c r="CK10" s="164"/>
      <c r="CL10" s="164"/>
      <c r="CM10" s="164"/>
      <c r="CN10" s="164"/>
      <c r="CO10" s="164"/>
      <c r="CP10" s="164"/>
      <c r="CQ10" s="164"/>
      <c r="CR10" s="164"/>
      <c r="CS10" s="165"/>
      <c r="CT10" s="166"/>
      <c r="CU10" s="167"/>
      <c r="CV10" s="167"/>
      <c r="CW10" s="167"/>
      <c r="CX10" s="167"/>
      <c r="CY10" s="167"/>
      <c r="CZ10" s="167"/>
      <c r="DA10" s="168"/>
      <c r="DB10" s="166"/>
      <c r="DC10" s="167"/>
      <c r="DD10" s="167"/>
      <c r="DE10" s="167"/>
      <c r="DF10" s="167"/>
      <c r="DG10" s="167"/>
      <c r="DH10" s="167"/>
      <c r="DI10" s="168"/>
    </row>
    <row r="11" spans="1:119" ht="18.75" customHeight="1" thickBot="1" x14ac:dyDescent="0.2">
      <c r="A11" s="160"/>
      <c r="B11" s="539"/>
      <c r="C11" s="540"/>
      <c r="D11" s="540"/>
      <c r="E11" s="540"/>
      <c r="F11" s="540"/>
      <c r="G11" s="540"/>
      <c r="H11" s="540"/>
      <c r="I11" s="540"/>
      <c r="J11" s="540"/>
      <c r="K11" s="463"/>
      <c r="L11" s="446" t="s">
        <v>120</v>
      </c>
      <c r="M11" s="447"/>
      <c r="N11" s="447"/>
      <c r="O11" s="447"/>
      <c r="P11" s="447"/>
      <c r="Q11" s="448"/>
      <c r="R11" s="536" t="s">
        <v>121</v>
      </c>
      <c r="S11" s="537"/>
      <c r="T11" s="537"/>
      <c r="U11" s="537"/>
      <c r="V11" s="538"/>
      <c r="W11" s="548"/>
      <c r="X11" s="362"/>
      <c r="Y11" s="362"/>
      <c r="Z11" s="362"/>
      <c r="AA11" s="362"/>
      <c r="AB11" s="362"/>
      <c r="AC11" s="362"/>
      <c r="AD11" s="362"/>
      <c r="AE11" s="362"/>
      <c r="AF11" s="362"/>
      <c r="AG11" s="362"/>
      <c r="AH11" s="362"/>
      <c r="AI11" s="362"/>
      <c r="AJ11" s="362"/>
      <c r="AK11" s="362"/>
      <c r="AL11" s="549"/>
      <c r="AM11" s="469" t="s">
        <v>122</v>
      </c>
      <c r="AN11" s="374"/>
      <c r="AO11" s="374"/>
      <c r="AP11" s="374"/>
      <c r="AQ11" s="374"/>
      <c r="AR11" s="374"/>
      <c r="AS11" s="374"/>
      <c r="AT11" s="375"/>
      <c r="AU11" s="457" t="s">
        <v>123</v>
      </c>
      <c r="AV11" s="458"/>
      <c r="AW11" s="458"/>
      <c r="AX11" s="458"/>
      <c r="AY11" s="380" t="s">
        <v>124</v>
      </c>
      <c r="AZ11" s="381"/>
      <c r="BA11" s="381"/>
      <c r="BB11" s="381"/>
      <c r="BC11" s="381"/>
      <c r="BD11" s="381"/>
      <c r="BE11" s="381"/>
      <c r="BF11" s="381"/>
      <c r="BG11" s="381"/>
      <c r="BH11" s="381"/>
      <c r="BI11" s="381"/>
      <c r="BJ11" s="381"/>
      <c r="BK11" s="381"/>
      <c r="BL11" s="381"/>
      <c r="BM11" s="382"/>
      <c r="BN11" s="400">
        <v>0</v>
      </c>
      <c r="BO11" s="401"/>
      <c r="BP11" s="401"/>
      <c r="BQ11" s="401"/>
      <c r="BR11" s="401"/>
      <c r="BS11" s="401"/>
      <c r="BT11" s="401"/>
      <c r="BU11" s="402"/>
      <c r="BV11" s="400">
        <v>0</v>
      </c>
      <c r="BW11" s="401"/>
      <c r="BX11" s="401"/>
      <c r="BY11" s="401"/>
      <c r="BZ11" s="401"/>
      <c r="CA11" s="401"/>
      <c r="CB11" s="401"/>
      <c r="CC11" s="402"/>
      <c r="CD11" s="409" t="s">
        <v>125</v>
      </c>
      <c r="CE11" s="410"/>
      <c r="CF11" s="410"/>
      <c r="CG11" s="410"/>
      <c r="CH11" s="410"/>
      <c r="CI11" s="410"/>
      <c r="CJ11" s="410"/>
      <c r="CK11" s="410"/>
      <c r="CL11" s="410"/>
      <c r="CM11" s="410"/>
      <c r="CN11" s="410"/>
      <c r="CO11" s="410"/>
      <c r="CP11" s="410"/>
      <c r="CQ11" s="410"/>
      <c r="CR11" s="410"/>
      <c r="CS11" s="411"/>
      <c r="CT11" s="513" t="s">
        <v>126</v>
      </c>
      <c r="CU11" s="514"/>
      <c r="CV11" s="514"/>
      <c r="CW11" s="514"/>
      <c r="CX11" s="514"/>
      <c r="CY11" s="514"/>
      <c r="CZ11" s="514"/>
      <c r="DA11" s="515"/>
      <c r="DB11" s="513" t="s">
        <v>127</v>
      </c>
      <c r="DC11" s="514"/>
      <c r="DD11" s="514"/>
      <c r="DE11" s="514"/>
      <c r="DF11" s="514"/>
      <c r="DG11" s="514"/>
      <c r="DH11" s="514"/>
      <c r="DI11" s="515"/>
    </row>
    <row r="12" spans="1:119" ht="18.75" customHeight="1" x14ac:dyDescent="0.15">
      <c r="A12" s="160"/>
      <c r="B12" s="516" t="s">
        <v>128</v>
      </c>
      <c r="C12" s="517"/>
      <c r="D12" s="517"/>
      <c r="E12" s="517"/>
      <c r="F12" s="517"/>
      <c r="G12" s="517"/>
      <c r="H12" s="517"/>
      <c r="I12" s="517"/>
      <c r="J12" s="517"/>
      <c r="K12" s="518"/>
      <c r="L12" s="525" t="s">
        <v>129</v>
      </c>
      <c r="M12" s="526"/>
      <c r="N12" s="526"/>
      <c r="O12" s="526"/>
      <c r="P12" s="526"/>
      <c r="Q12" s="527"/>
      <c r="R12" s="528">
        <v>1982</v>
      </c>
      <c r="S12" s="529"/>
      <c r="T12" s="529"/>
      <c r="U12" s="529"/>
      <c r="V12" s="530"/>
      <c r="W12" s="531" t="s">
        <v>1</v>
      </c>
      <c r="X12" s="458"/>
      <c r="Y12" s="458"/>
      <c r="Z12" s="458"/>
      <c r="AA12" s="458"/>
      <c r="AB12" s="532"/>
      <c r="AC12" s="457" t="s">
        <v>130</v>
      </c>
      <c r="AD12" s="458"/>
      <c r="AE12" s="458"/>
      <c r="AF12" s="458"/>
      <c r="AG12" s="532"/>
      <c r="AH12" s="457" t="s">
        <v>131</v>
      </c>
      <c r="AI12" s="458"/>
      <c r="AJ12" s="458"/>
      <c r="AK12" s="458"/>
      <c r="AL12" s="533"/>
      <c r="AM12" s="469" t="s">
        <v>132</v>
      </c>
      <c r="AN12" s="374"/>
      <c r="AO12" s="374"/>
      <c r="AP12" s="374"/>
      <c r="AQ12" s="374"/>
      <c r="AR12" s="374"/>
      <c r="AS12" s="374"/>
      <c r="AT12" s="375"/>
      <c r="AU12" s="457" t="s">
        <v>101</v>
      </c>
      <c r="AV12" s="458"/>
      <c r="AW12" s="458"/>
      <c r="AX12" s="458"/>
      <c r="AY12" s="380" t="s">
        <v>133</v>
      </c>
      <c r="AZ12" s="381"/>
      <c r="BA12" s="381"/>
      <c r="BB12" s="381"/>
      <c r="BC12" s="381"/>
      <c r="BD12" s="381"/>
      <c r="BE12" s="381"/>
      <c r="BF12" s="381"/>
      <c r="BG12" s="381"/>
      <c r="BH12" s="381"/>
      <c r="BI12" s="381"/>
      <c r="BJ12" s="381"/>
      <c r="BK12" s="381"/>
      <c r="BL12" s="381"/>
      <c r="BM12" s="382"/>
      <c r="BN12" s="400">
        <v>190000</v>
      </c>
      <c r="BO12" s="401"/>
      <c r="BP12" s="401"/>
      <c r="BQ12" s="401"/>
      <c r="BR12" s="401"/>
      <c r="BS12" s="401"/>
      <c r="BT12" s="401"/>
      <c r="BU12" s="402"/>
      <c r="BV12" s="400">
        <v>0</v>
      </c>
      <c r="BW12" s="401"/>
      <c r="BX12" s="401"/>
      <c r="BY12" s="401"/>
      <c r="BZ12" s="401"/>
      <c r="CA12" s="401"/>
      <c r="CB12" s="401"/>
      <c r="CC12" s="402"/>
      <c r="CD12" s="409" t="s">
        <v>134</v>
      </c>
      <c r="CE12" s="410"/>
      <c r="CF12" s="410"/>
      <c r="CG12" s="410"/>
      <c r="CH12" s="410"/>
      <c r="CI12" s="410"/>
      <c r="CJ12" s="410"/>
      <c r="CK12" s="410"/>
      <c r="CL12" s="410"/>
      <c r="CM12" s="410"/>
      <c r="CN12" s="410"/>
      <c r="CO12" s="410"/>
      <c r="CP12" s="410"/>
      <c r="CQ12" s="410"/>
      <c r="CR12" s="410"/>
      <c r="CS12" s="411"/>
      <c r="CT12" s="513" t="s">
        <v>135</v>
      </c>
      <c r="CU12" s="514"/>
      <c r="CV12" s="514"/>
      <c r="CW12" s="514"/>
      <c r="CX12" s="514"/>
      <c r="CY12" s="514"/>
      <c r="CZ12" s="514"/>
      <c r="DA12" s="515"/>
      <c r="DB12" s="513" t="s">
        <v>136</v>
      </c>
      <c r="DC12" s="514"/>
      <c r="DD12" s="514"/>
      <c r="DE12" s="514"/>
      <c r="DF12" s="514"/>
      <c r="DG12" s="514"/>
      <c r="DH12" s="514"/>
      <c r="DI12" s="515"/>
    </row>
    <row r="13" spans="1:119" ht="18.75" customHeight="1" x14ac:dyDescent="0.15">
      <c r="A13" s="160"/>
      <c r="B13" s="519"/>
      <c r="C13" s="520"/>
      <c r="D13" s="520"/>
      <c r="E13" s="520"/>
      <c r="F13" s="520"/>
      <c r="G13" s="520"/>
      <c r="H13" s="520"/>
      <c r="I13" s="520"/>
      <c r="J13" s="520"/>
      <c r="K13" s="521"/>
      <c r="L13" s="169"/>
      <c r="M13" s="500" t="s">
        <v>137</v>
      </c>
      <c r="N13" s="501"/>
      <c r="O13" s="501"/>
      <c r="P13" s="501"/>
      <c r="Q13" s="502"/>
      <c r="R13" s="503">
        <v>1980</v>
      </c>
      <c r="S13" s="504"/>
      <c r="T13" s="504"/>
      <c r="U13" s="504"/>
      <c r="V13" s="505"/>
      <c r="W13" s="491" t="s">
        <v>138</v>
      </c>
      <c r="X13" s="413"/>
      <c r="Y13" s="413"/>
      <c r="Z13" s="413"/>
      <c r="AA13" s="413"/>
      <c r="AB13" s="414"/>
      <c r="AC13" s="376">
        <v>199</v>
      </c>
      <c r="AD13" s="377"/>
      <c r="AE13" s="377"/>
      <c r="AF13" s="377"/>
      <c r="AG13" s="378"/>
      <c r="AH13" s="376">
        <v>229</v>
      </c>
      <c r="AI13" s="377"/>
      <c r="AJ13" s="377"/>
      <c r="AK13" s="377"/>
      <c r="AL13" s="379"/>
      <c r="AM13" s="469" t="s">
        <v>139</v>
      </c>
      <c r="AN13" s="374"/>
      <c r="AO13" s="374"/>
      <c r="AP13" s="374"/>
      <c r="AQ13" s="374"/>
      <c r="AR13" s="374"/>
      <c r="AS13" s="374"/>
      <c r="AT13" s="375"/>
      <c r="AU13" s="457" t="s">
        <v>140</v>
      </c>
      <c r="AV13" s="458"/>
      <c r="AW13" s="458"/>
      <c r="AX13" s="458"/>
      <c r="AY13" s="380" t="s">
        <v>141</v>
      </c>
      <c r="AZ13" s="381"/>
      <c r="BA13" s="381"/>
      <c r="BB13" s="381"/>
      <c r="BC13" s="381"/>
      <c r="BD13" s="381"/>
      <c r="BE13" s="381"/>
      <c r="BF13" s="381"/>
      <c r="BG13" s="381"/>
      <c r="BH13" s="381"/>
      <c r="BI13" s="381"/>
      <c r="BJ13" s="381"/>
      <c r="BK13" s="381"/>
      <c r="BL13" s="381"/>
      <c r="BM13" s="382"/>
      <c r="BN13" s="400">
        <v>-139736</v>
      </c>
      <c r="BO13" s="401"/>
      <c r="BP13" s="401"/>
      <c r="BQ13" s="401"/>
      <c r="BR13" s="401"/>
      <c r="BS13" s="401"/>
      <c r="BT13" s="401"/>
      <c r="BU13" s="402"/>
      <c r="BV13" s="400">
        <v>177045</v>
      </c>
      <c r="BW13" s="401"/>
      <c r="BX13" s="401"/>
      <c r="BY13" s="401"/>
      <c r="BZ13" s="401"/>
      <c r="CA13" s="401"/>
      <c r="CB13" s="401"/>
      <c r="CC13" s="402"/>
      <c r="CD13" s="409" t="s">
        <v>142</v>
      </c>
      <c r="CE13" s="410"/>
      <c r="CF13" s="410"/>
      <c r="CG13" s="410"/>
      <c r="CH13" s="410"/>
      <c r="CI13" s="410"/>
      <c r="CJ13" s="410"/>
      <c r="CK13" s="410"/>
      <c r="CL13" s="410"/>
      <c r="CM13" s="410"/>
      <c r="CN13" s="410"/>
      <c r="CO13" s="410"/>
      <c r="CP13" s="410"/>
      <c r="CQ13" s="410"/>
      <c r="CR13" s="410"/>
      <c r="CS13" s="411"/>
      <c r="CT13" s="370">
        <v>12.7</v>
      </c>
      <c r="CU13" s="371"/>
      <c r="CV13" s="371"/>
      <c r="CW13" s="371"/>
      <c r="CX13" s="371"/>
      <c r="CY13" s="371"/>
      <c r="CZ13" s="371"/>
      <c r="DA13" s="372"/>
      <c r="DB13" s="370">
        <v>13.7</v>
      </c>
      <c r="DC13" s="371"/>
      <c r="DD13" s="371"/>
      <c r="DE13" s="371"/>
      <c r="DF13" s="371"/>
      <c r="DG13" s="371"/>
      <c r="DH13" s="371"/>
      <c r="DI13" s="372"/>
    </row>
    <row r="14" spans="1:119" ht="18.75" customHeight="1" thickBot="1" x14ac:dyDescent="0.2">
      <c r="A14" s="160"/>
      <c r="B14" s="519"/>
      <c r="C14" s="520"/>
      <c r="D14" s="520"/>
      <c r="E14" s="520"/>
      <c r="F14" s="520"/>
      <c r="G14" s="520"/>
      <c r="H14" s="520"/>
      <c r="I14" s="520"/>
      <c r="J14" s="520"/>
      <c r="K14" s="521"/>
      <c r="L14" s="493" t="s">
        <v>143</v>
      </c>
      <c r="M14" s="534"/>
      <c r="N14" s="534"/>
      <c r="O14" s="534"/>
      <c r="P14" s="534"/>
      <c r="Q14" s="535"/>
      <c r="R14" s="503">
        <v>2049</v>
      </c>
      <c r="S14" s="504"/>
      <c r="T14" s="504"/>
      <c r="U14" s="504"/>
      <c r="V14" s="505"/>
      <c r="W14" s="506"/>
      <c r="X14" s="416"/>
      <c r="Y14" s="416"/>
      <c r="Z14" s="416"/>
      <c r="AA14" s="416"/>
      <c r="AB14" s="417"/>
      <c r="AC14" s="496">
        <v>20.9</v>
      </c>
      <c r="AD14" s="497"/>
      <c r="AE14" s="497"/>
      <c r="AF14" s="497"/>
      <c r="AG14" s="498"/>
      <c r="AH14" s="496">
        <v>17.899999999999999</v>
      </c>
      <c r="AI14" s="497"/>
      <c r="AJ14" s="497"/>
      <c r="AK14" s="497"/>
      <c r="AL14" s="499"/>
      <c r="AM14" s="469"/>
      <c r="AN14" s="374"/>
      <c r="AO14" s="374"/>
      <c r="AP14" s="374"/>
      <c r="AQ14" s="374"/>
      <c r="AR14" s="374"/>
      <c r="AS14" s="374"/>
      <c r="AT14" s="375"/>
      <c r="AU14" s="457"/>
      <c r="AV14" s="458"/>
      <c r="AW14" s="458"/>
      <c r="AX14" s="458"/>
      <c r="AY14" s="380"/>
      <c r="AZ14" s="381"/>
      <c r="BA14" s="381"/>
      <c r="BB14" s="381"/>
      <c r="BC14" s="381"/>
      <c r="BD14" s="381"/>
      <c r="BE14" s="381"/>
      <c r="BF14" s="381"/>
      <c r="BG14" s="381"/>
      <c r="BH14" s="381"/>
      <c r="BI14" s="381"/>
      <c r="BJ14" s="381"/>
      <c r="BK14" s="381"/>
      <c r="BL14" s="381"/>
      <c r="BM14" s="382"/>
      <c r="BN14" s="400"/>
      <c r="BO14" s="401"/>
      <c r="BP14" s="401"/>
      <c r="BQ14" s="401"/>
      <c r="BR14" s="401"/>
      <c r="BS14" s="401"/>
      <c r="BT14" s="401"/>
      <c r="BU14" s="402"/>
      <c r="BV14" s="400"/>
      <c r="BW14" s="401"/>
      <c r="BX14" s="401"/>
      <c r="BY14" s="401"/>
      <c r="BZ14" s="401"/>
      <c r="CA14" s="401"/>
      <c r="CB14" s="401"/>
      <c r="CC14" s="402"/>
      <c r="CD14" s="406" t="s">
        <v>144</v>
      </c>
      <c r="CE14" s="407"/>
      <c r="CF14" s="407"/>
      <c r="CG14" s="407"/>
      <c r="CH14" s="407"/>
      <c r="CI14" s="407"/>
      <c r="CJ14" s="407"/>
      <c r="CK14" s="407"/>
      <c r="CL14" s="407"/>
      <c r="CM14" s="407"/>
      <c r="CN14" s="407"/>
      <c r="CO14" s="407"/>
      <c r="CP14" s="407"/>
      <c r="CQ14" s="407"/>
      <c r="CR14" s="407"/>
      <c r="CS14" s="408"/>
      <c r="CT14" s="507" t="s">
        <v>145</v>
      </c>
      <c r="CU14" s="508"/>
      <c r="CV14" s="508"/>
      <c r="CW14" s="508"/>
      <c r="CX14" s="508"/>
      <c r="CY14" s="508"/>
      <c r="CZ14" s="508"/>
      <c r="DA14" s="509"/>
      <c r="DB14" s="507">
        <v>1.9</v>
      </c>
      <c r="DC14" s="508"/>
      <c r="DD14" s="508"/>
      <c r="DE14" s="508"/>
      <c r="DF14" s="508"/>
      <c r="DG14" s="508"/>
      <c r="DH14" s="508"/>
      <c r="DI14" s="509"/>
    </row>
    <row r="15" spans="1:119" ht="18.75" customHeight="1" x14ac:dyDescent="0.15">
      <c r="A15" s="160"/>
      <c r="B15" s="519"/>
      <c r="C15" s="520"/>
      <c r="D15" s="520"/>
      <c r="E15" s="520"/>
      <c r="F15" s="520"/>
      <c r="G15" s="520"/>
      <c r="H15" s="520"/>
      <c r="I15" s="520"/>
      <c r="J15" s="520"/>
      <c r="K15" s="521"/>
      <c r="L15" s="169"/>
      <c r="M15" s="500" t="s">
        <v>146</v>
      </c>
      <c r="N15" s="501"/>
      <c r="O15" s="501"/>
      <c r="P15" s="501"/>
      <c r="Q15" s="502"/>
      <c r="R15" s="503">
        <v>2048</v>
      </c>
      <c r="S15" s="504"/>
      <c r="T15" s="504"/>
      <c r="U15" s="504"/>
      <c r="V15" s="505"/>
      <c r="W15" s="491" t="s">
        <v>147</v>
      </c>
      <c r="X15" s="413"/>
      <c r="Y15" s="413"/>
      <c r="Z15" s="413"/>
      <c r="AA15" s="413"/>
      <c r="AB15" s="414"/>
      <c r="AC15" s="376">
        <v>208</v>
      </c>
      <c r="AD15" s="377"/>
      <c r="AE15" s="377"/>
      <c r="AF15" s="377"/>
      <c r="AG15" s="378"/>
      <c r="AH15" s="376">
        <v>462</v>
      </c>
      <c r="AI15" s="377"/>
      <c r="AJ15" s="377"/>
      <c r="AK15" s="377"/>
      <c r="AL15" s="379"/>
      <c r="AM15" s="469"/>
      <c r="AN15" s="374"/>
      <c r="AO15" s="374"/>
      <c r="AP15" s="374"/>
      <c r="AQ15" s="374"/>
      <c r="AR15" s="374"/>
      <c r="AS15" s="374"/>
      <c r="AT15" s="375"/>
      <c r="AU15" s="457"/>
      <c r="AV15" s="458"/>
      <c r="AW15" s="458"/>
      <c r="AX15" s="458"/>
      <c r="AY15" s="392" t="s">
        <v>148</v>
      </c>
      <c r="AZ15" s="393"/>
      <c r="BA15" s="393"/>
      <c r="BB15" s="393"/>
      <c r="BC15" s="393"/>
      <c r="BD15" s="393"/>
      <c r="BE15" s="393"/>
      <c r="BF15" s="393"/>
      <c r="BG15" s="393"/>
      <c r="BH15" s="393"/>
      <c r="BI15" s="393"/>
      <c r="BJ15" s="393"/>
      <c r="BK15" s="393"/>
      <c r="BL15" s="393"/>
      <c r="BM15" s="394"/>
      <c r="BN15" s="395">
        <v>130095</v>
      </c>
      <c r="BO15" s="396"/>
      <c r="BP15" s="396"/>
      <c r="BQ15" s="396"/>
      <c r="BR15" s="396"/>
      <c r="BS15" s="396"/>
      <c r="BT15" s="396"/>
      <c r="BU15" s="397"/>
      <c r="BV15" s="395">
        <v>134604</v>
      </c>
      <c r="BW15" s="396"/>
      <c r="BX15" s="396"/>
      <c r="BY15" s="396"/>
      <c r="BZ15" s="396"/>
      <c r="CA15" s="396"/>
      <c r="CB15" s="396"/>
      <c r="CC15" s="397"/>
      <c r="CD15" s="510" t="s">
        <v>149</v>
      </c>
      <c r="CE15" s="511"/>
      <c r="CF15" s="511"/>
      <c r="CG15" s="511"/>
      <c r="CH15" s="511"/>
      <c r="CI15" s="511"/>
      <c r="CJ15" s="511"/>
      <c r="CK15" s="511"/>
      <c r="CL15" s="511"/>
      <c r="CM15" s="511"/>
      <c r="CN15" s="511"/>
      <c r="CO15" s="511"/>
      <c r="CP15" s="511"/>
      <c r="CQ15" s="511"/>
      <c r="CR15" s="511"/>
      <c r="CS15" s="512"/>
      <c r="CT15" s="170"/>
      <c r="CU15" s="171"/>
      <c r="CV15" s="171"/>
      <c r="CW15" s="171"/>
      <c r="CX15" s="171"/>
      <c r="CY15" s="171"/>
      <c r="CZ15" s="171"/>
      <c r="DA15" s="172"/>
      <c r="DB15" s="170"/>
      <c r="DC15" s="171"/>
      <c r="DD15" s="171"/>
      <c r="DE15" s="171"/>
      <c r="DF15" s="171"/>
      <c r="DG15" s="171"/>
      <c r="DH15" s="171"/>
      <c r="DI15" s="172"/>
    </row>
    <row r="16" spans="1:119" ht="18.75" customHeight="1" x14ac:dyDescent="0.15">
      <c r="A16" s="160"/>
      <c r="B16" s="519"/>
      <c r="C16" s="520"/>
      <c r="D16" s="520"/>
      <c r="E16" s="520"/>
      <c r="F16" s="520"/>
      <c r="G16" s="520"/>
      <c r="H16" s="520"/>
      <c r="I16" s="520"/>
      <c r="J16" s="520"/>
      <c r="K16" s="521"/>
      <c r="L16" s="493" t="s">
        <v>150</v>
      </c>
      <c r="M16" s="494"/>
      <c r="N16" s="494"/>
      <c r="O16" s="494"/>
      <c r="P16" s="494"/>
      <c r="Q16" s="495"/>
      <c r="R16" s="488" t="s">
        <v>151</v>
      </c>
      <c r="S16" s="489"/>
      <c r="T16" s="489"/>
      <c r="U16" s="489"/>
      <c r="V16" s="490"/>
      <c r="W16" s="506"/>
      <c r="X16" s="416"/>
      <c r="Y16" s="416"/>
      <c r="Z16" s="416"/>
      <c r="AA16" s="416"/>
      <c r="AB16" s="417"/>
      <c r="AC16" s="496">
        <v>21.8</v>
      </c>
      <c r="AD16" s="497"/>
      <c r="AE16" s="497"/>
      <c r="AF16" s="497"/>
      <c r="AG16" s="498"/>
      <c r="AH16" s="496">
        <v>36</v>
      </c>
      <c r="AI16" s="497"/>
      <c r="AJ16" s="497"/>
      <c r="AK16" s="497"/>
      <c r="AL16" s="499"/>
      <c r="AM16" s="469"/>
      <c r="AN16" s="374"/>
      <c r="AO16" s="374"/>
      <c r="AP16" s="374"/>
      <c r="AQ16" s="374"/>
      <c r="AR16" s="374"/>
      <c r="AS16" s="374"/>
      <c r="AT16" s="375"/>
      <c r="AU16" s="457"/>
      <c r="AV16" s="458"/>
      <c r="AW16" s="458"/>
      <c r="AX16" s="458"/>
      <c r="AY16" s="380" t="s">
        <v>152</v>
      </c>
      <c r="AZ16" s="381"/>
      <c r="BA16" s="381"/>
      <c r="BB16" s="381"/>
      <c r="BC16" s="381"/>
      <c r="BD16" s="381"/>
      <c r="BE16" s="381"/>
      <c r="BF16" s="381"/>
      <c r="BG16" s="381"/>
      <c r="BH16" s="381"/>
      <c r="BI16" s="381"/>
      <c r="BJ16" s="381"/>
      <c r="BK16" s="381"/>
      <c r="BL16" s="381"/>
      <c r="BM16" s="382"/>
      <c r="BN16" s="400">
        <v>1323321</v>
      </c>
      <c r="BO16" s="401"/>
      <c r="BP16" s="401"/>
      <c r="BQ16" s="401"/>
      <c r="BR16" s="401"/>
      <c r="BS16" s="401"/>
      <c r="BT16" s="401"/>
      <c r="BU16" s="402"/>
      <c r="BV16" s="400">
        <v>1402796</v>
      </c>
      <c r="BW16" s="401"/>
      <c r="BX16" s="401"/>
      <c r="BY16" s="401"/>
      <c r="BZ16" s="401"/>
      <c r="CA16" s="401"/>
      <c r="CB16" s="401"/>
      <c r="CC16" s="402"/>
      <c r="CD16" s="173"/>
      <c r="CE16" s="398"/>
      <c r="CF16" s="398"/>
      <c r="CG16" s="398"/>
      <c r="CH16" s="398"/>
      <c r="CI16" s="398"/>
      <c r="CJ16" s="398"/>
      <c r="CK16" s="398"/>
      <c r="CL16" s="398"/>
      <c r="CM16" s="398"/>
      <c r="CN16" s="398"/>
      <c r="CO16" s="398"/>
      <c r="CP16" s="398"/>
      <c r="CQ16" s="398"/>
      <c r="CR16" s="398"/>
      <c r="CS16" s="399"/>
      <c r="CT16" s="370"/>
      <c r="CU16" s="371"/>
      <c r="CV16" s="371"/>
      <c r="CW16" s="371"/>
      <c r="CX16" s="371"/>
      <c r="CY16" s="371"/>
      <c r="CZ16" s="371"/>
      <c r="DA16" s="372"/>
      <c r="DB16" s="370"/>
      <c r="DC16" s="371"/>
      <c r="DD16" s="371"/>
      <c r="DE16" s="371"/>
      <c r="DF16" s="371"/>
      <c r="DG16" s="371"/>
      <c r="DH16" s="371"/>
      <c r="DI16" s="372"/>
    </row>
    <row r="17" spans="1:113" ht="18.75" customHeight="1" thickBot="1" x14ac:dyDescent="0.2">
      <c r="A17" s="160"/>
      <c r="B17" s="522"/>
      <c r="C17" s="523"/>
      <c r="D17" s="523"/>
      <c r="E17" s="523"/>
      <c r="F17" s="523"/>
      <c r="G17" s="523"/>
      <c r="H17" s="523"/>
      <c r="I17" s="523"/>
      <c r="J17" s="523"/>
      <c r="K17" s="524"/>
      <c r="L17" s="174"/>
      <c r="M17" s="485" t="s">
        <v>153</v>
      </c>
      <c r="N17" s="486"/>
      <c r="O17" s="486"/>
      <c r="P17" s="486"/>
      <c r="Q17" s="487"/>
      <c r="R17" s="488" t="s">
        <v>154</v>
      </c>
      <c r="S17" s="489"/>
      <c r="T17" s="489"/>
      <c r="U17" s="489"/>
      <c r="V17" s="490"/>
      <c r="W17" s="491" t="s">
        <v>155</v>
      </c>
      <c r="X17" s="413"/>
      <c r="Y17" s="413"/>
      <c r="Z17" s="413"/>
      <c r="AA17" s="413"/>
      <c r="AB17" s="414"/>
      <c r="AC17" s="376">
        <v>547</v>
      </c>
      <c r="AD17" s="377"/>
      <c r="AE17" s="377"/>
      <c r="AF17" s="377"/>
      <c r="AG17" s="378"/>
      <c r="AH17" s="376">
        <v>591</v>
      </c>
      <c r="AI17" s="377"/>
      <c r="AJ17" s="377"/>
      <c r="AK17" s="377"/>
      <c r="AL17" s="379"/>
      <c r="AM17" s="469"/>
      <c r="AN17" s="374"/>
      <c r="AO17" s="374"/>
      <c r="AP17" s="374"/>
      <c r="AQ17" s="374"/>
      <c r="AR17" s="374"/>
      <c r="AS17" s="374"/>
      <c r="AT17" s="375"/>
      <c r="AU17" s="457"/>
      <c r="AV17" s="458"/>
      <c r="AW17" s="458"/>
      <c r="AX17" s="458"/>
      <c r="AY17" s="380" t="s">
        <v>156</v>
      </c>
      <c r="AZ17" s="381"/>
      <c r="BA17" s="381"/>
      <c r="BB17" s="381"/>
      <c r="BC17" s="381"/>
      <c r="BD17" s="381"/>
      <c r="BE17" s="381"/>
      <c r="BF17" s="381"/>
      <c r="BG17" s="381"/>
      <c r="BH17" s="381"/>
      <c r="BI17" s="381"/>
      <c r="BJ17" s="381"/>
      <c r="BK17" s="381"/>
      <c r="BL17" s="381"/>
      <c r="BM17" s="382"/>
      <c r="BN17" s="400">
        <v>161280</v>
      </c>
      <c r="BO17" s="401"/>
      <c r="BP17" s="401"/>
      <c r="BQ17" s="401"/>
      <c r="BR17" s="401"/>
      <c r="BS17" s="401"/>
      <c r="BT17" s="401"/>
      <c r="BU17" s="402"/>
      <c r="BV17" s="400">
        <v>164887</v>
      </c>
      <c r="BW17" s="401"/>
      <c r="BX17" s="401"/>
      <c r="BY17" s="401"/>
      <c r="BZ17" s="401"/>
      <c r="CA17" s="401"/>
      <c r="CB17" s="401"/>
      <c r="CC17" s="402"/>
      <c r="CD17" s="173"/>
      <c r="CE17" s="398"/>
      <c r="CF17" s="398"/>
      <c r="CG17" s="398"/>
      <c r="CH17" s="398"/>
      <c r="CI17" s="398"/>
      <c r="CJ17" s="398"/>
      <c r="CK17" s="398"/>
      <c r="CL17" s="398"/>
      <c r="CM17" s="398"/>
      <c r="CN17" s="398"/>
      <c r="CO17" s="398"/>
      <c r="CP17" s="398"/>
      <c r="CQ17" s="398"/>
      <c r="CR17" s="398"/>
      <c r="CS17" s="399"/>
      <c r="CT17" s="370"/>
      <c r="CU17" s="371"/>
      <c r="CV17" s="371"/>
      <c r="CW17" s="371"/>
      <c r="CX17" s="371"/>
      <c r="CY17" s="371"/>
      <c r="CZ17" s="371"/>
      <c r="DA17" s="372"/>
      <c r="DB17" s="370"/>
      <c r="DC17" s="371"/>
      <c r="DD17" s="371"/>
      <c r="DE17" s="371"/>
      <c r="DF17" s="371"/>
      <c r="DG17" s="371"/>
      <c r="DH17" s="371"/>
      <c r="DI17" s="372"/>
    </row>
    <row r="18" spans="1:113" ht="18.75" customHeight="1" thickBot="1" x14ac:dyDescent="0.2">
      <c r="A18" s="160"/>
      <c r="B18" s="462" t="s">
        <v>157</v>
      </c>
      <c r="C18" s="463"/>
      <c r="D18" s="463"/>
      <c r="E18" s="464"/>
      <c r="F18" s="464"/>
      <c r="G18" s="464"/>
      <c r="H18" s="464"/>
      <c r="I18" s="464"/>
      <c r="J18" s="464"/>
      <c r="K18" s="464"/>
      <c r="L18" s="465">
        <v>69.55</v>
      </c>
      <c r="M18" s="465"/>
      <c r="N18" s="465"/>
      <c r="O18" s="465"/>
      <c r="P18" s="465"/>
      <c r="Q18" s="465"/>
      <c r="R18" s="466"/>
      <c r="S18" s="466"/>
      <c r="T18" s="466"/>
      <c r="U18" s="466"/>
      <c r="V18" s="467"/>
      <c r="W18" s="481"/>
      <c r="X18" s="482"/>
      <c r="Y18" s="482"/>
      <c r="Z18" s="482"/>
      <c r="AA18" s="482"/>
      <c r="AB18" s="492"/>
      <c r="AC18" s="364">
        <v>57.3</v>
      </c>
      <c r="AD18" s="365"/>
      <c r="AE18" s="365"/>
      <c r="AF18" s="365"/>
      <c r="AG18" s="468"/>
      <c r="AH18" s="364">
        <v>46.1</v>
      </c>
      <c r="AI18" s="365"/>
      <c r="AJ18" s="365"/>
      <c r="AK18" s="365"/>
      <c r="AL18" s="366"/>
      <c r="AM18" s="469"/>
      <c r="AN18" s="374"/>
      <c r="AO18" s="374"/>
      <c r="AP18" s="374"/>
      <c r="AQ18" s="374"/>
      <c r="AR18" s="374"/>
      <c r="AS18" s="374"/>
      <c r="AT18" s="375"/>
      <c r="AU18" s="457"/>
      <c r="AV18" s="458"/>
      <c r="AW18" s="458"/>
      <c r="AX18" s="458"/>
      <c r="AY18" s="380" t="s">
        <v>158</v>
      </c>
      <c r="AZ18" s="381"/>
      <c r="BA18" s="381"/>
      <c r="BB18" s="381"/>
      <c r="BC18" s="381"/>
      <c r="BD18" s="381"/>
      <c r="BE18" s="381"/>
      <c r="BF18" s="381"/>
      <c r="BG18" s="381"/>
      <c r="BH18" s="381"/>
      <c r="BI18" s="381"/>
      <c r="BJ18" s="381"/>
      <c r="BK18" s="381"/>
      <c r="BL18" s="381"/>
      <c r="BM18" s="382"/>
      <c r="BN18" s="400">
        <v>1155405</v>
      </c>
      <c r="BO18" s="401"/>
      <c r="BP18" s="401"/>
      <c r="BQ18" s="401"/>
      <c r="BR18" s="401"/>
      <c r="BS18" s="401"/>
      <c r="BT18" s="401"/>
      <c r="BU18" s="402"/>
      <c r="BV18" s="400">
        <v>1122329</v>
      </c>
      <c r="BW18" s="401"/>
      <c r="BX18" s="401"/>
      <c r="BY18" s="401"/>
      <c r="BZ18" s="401"/>
      <c r="CA18" s="401"/>
      <c r="CB18" s="401"/>
      <c r="CC18" s="402"/>
      <c r="CD18" s="173"/>
      <c r="CE18" s="398"/>
      <c r="CF18" s="398"/>
      <c r="CG18" s="398"/>
      <c r="CH18" s="398"/>
      <c r="CI18" s="398"/>
      <c r="CJ18" s="398"/>
      <c r="CK18" s="398"/>
      <c r="CL18" s="398"/>
      <c r="CM18" s="398"/>
      <c r="CN18" s="398"/>
      <c r="CO18" s="398"/>
      <c r="CP18" s="398"/>
      <c r="CQ18" s="398"/>
      <c r="CR18" s="398"/>
      <c r="CS18" s="399"/>
      <c r="CT18" s="370"/>
      <c r="CU18" s="371"/>
      <c r="CV18" s="371"/>
      <c r="CW18" s="371"/>
      <c r="CX18" s="371"/>
      <c r="CY18" s="371"/>
      <c r="CZ18" s="371"/>
      <c r="DA18" s="372"/>
      <c r="DB18" s="370"/>
      <c r="DC18" s="371"/>
      <c r="DD18" s="371"/>
      <c r="DE18" s="371"/>
      <c r="DF18" s="371"/>
      <c r="DG18" s="371"/>
      <c r="DH18" s="371"/>
      <c r="DI18" s="372"/>
    </row>
    <row r="19" spans="1:113" ht="18.75" customHeight="1" thickBot="1" x14ac:dyDescent="0.2">
      <c r="A19" s="160"/>
      <c r="B19" s="462" t="s">
        <v>159</v>
      </c>
      <c r="C19" s="463"/>
      <c r="D19" s="463"/>
      <c r="E19" s="464"/>
      <c r="F19" s="464"/>
      <c r="G19" s="464"/>
      <c r="H19" s="464"/>
      <c r="I19" s="464"/>
      <c r="J19" s="464"/>
      <c r="K19" s="464"/>
      <c r="L19" s="470">
        <v>28</v>
      </c>
      <c r="M19" s="470"/>
      <c r="N19" s="470"/>
      <c r="O19" s="470"/>
      <c r="P19" s="470"/>
      <c r="Q19" s="470"/>
      <c r="R19" s="471"/>
      <c r="S19" s="471"/>
      <c r="T19" s="471"/>
      <c r="U19" s="471"/>
      <c r="V19" s="472"/>
      <c r="W19" s="479"/>
      <c r="X19" s="480"/>
      <c r="Y19" s="480"/>
      <c r="Z19" s="480"/>
      <c r="AA19" s="480"/>
      <c r="AB19" s="480"/>
      <c r="AC19" s="483"/>
      <c r="AD19" s="483"/>
      <c r="AE19" s="483"/>
      <c r="AF19" s="483"/>
      <c r="AG19" s="483"/>
      <c r="AH19" s="483"/>
      <c r="AI19" s="483"/>
      <c r="AJ19" s="483"/>
      <c r="AK19" s="483"/>
      <c r="AL19" s="484"/>
      <c r="AM19" s="469"/>
      <c r="AN19" s="374"/>
      <c r="AO19" s="374"/>
      <c r="AP19" s="374"/>
      <c r="AQ19" s="374"/>
      <c r="AR19" s="374"/>
      <c r="AS19" s="374"/>
      <c r="AT19" s="375"/>
      <c r="AU19" s="457"/>
      <c r="AV19" s="458"/>
      <c r="AW19" s="458"/>
      <c r="AX19" s="458"/>
      <c r="AY19" s="380" t="s">
        <v>160</v>
      </c>
      <c r="AZ19" s="381"/>
      <c r="BA19" s="381"/>
      <c r="BB19" s="381"/>
      <c r="BC19" s="381"/>
      <c r="BD19" s="381"/>
      <c r="BE19" s="381"/>
      <c r="BF19" s="381"/>
      <c r="BG19" s="381"/>
      <c r="BH19" s="381"/>
      <c r="BI19" s="381"/>
      <c r="BJ19" s="381"/>
      <c r="BK19" s="381"/>
      <c r="BL19" s="381"/>
      <c r="BM19" s="382"/>
      <c r="BN19" s="400">
        <v>1926816</v>
      </c>
      <c r="BO19" s="401"/>
      <c r="BP19" s="401"/>
      <c r="BQ19" s="401"/>
      <c r="BR19" s="401"/>
      <c r="BS19" s="401"/>
      <c r="BT19" s="401"/>
      <c r="BU19" s="402"/>
      <c r="BV19" s="400">
        <v>1853323</v>
      </c>
      <c r="BW19" s="401"/>
      <c r="BX19" s="401"/>
      <c r="BY19" s="401"/>
      <c r="BZ19" s="401"/>
      <c r="CA19" s="401"/>
      <c r="CB19" s="401"/>
      <c r="CC19" s="402"/>
      <c r="CD19" s="173"/>
      <c r="CE19" s="398"/>
      <c r="CF19" s="398"/>
      <c r="CG19" s="398"/>
      <c r="CH19" s="398"/>
      <c r="CI19" s="398"/>
      <c r="CJ19" s="398"/>
      <c r="CK19" s="398"/>
      <c r="CL19" s="398"/>
      <c r="CM19" s="398"/>
      <c r="CN19" s="398"/>
      <c r="CO19" s="398"/>
      <c r="CP19" s="398"/>
      <c r="CQ19" s="398"/>
      <c r="CR19" s="398"/>
      <c r="CS19" s="399"/>
      <c r="CT19" s="370"/>
      <c r="CU19" s="371"/>
      <c r="CV19" s="371"/>
      <c r="CW19" s="371"/>
      <c r="CX19" s="371"/>
      <c r="CY19" s="371"/>
      <c r="CZ19" s="371"/>
      <c r="DA19" s="372"/>
      <c r="DB19" s="370"/>
      <c r="DC19" s="371"/>
      <c r="DD19" s="371"/>
      <c r="DE19" s="371"/>
      <c r="DF19" s="371"/>
      <c r="DG19" s="371"/>
      <c r="DH19" s="371"/>
      <c r="DI19" s="372"/>
    </row>
    <row r="20" spans="1:113" ht="18.75" customHeight="1" thickBot="1" x14ac:dyDescent="0.2">
      <c r="A20" s="160"/>
      <c r="B20" s="462" t="s">
        <v>161</v>
      </c>
      <c r="C20" s="463"/>
      <c r="D20" s="463"/>
      <c r="E20" s="464"/>
      <c r="F20" s="464"/>
      <c r="G20" s="464"/>
      <c r="H20" s="464"/>
      <c r="I20" s="464"/>
      <c r="J20" s="464"/>
      <c r="K20" s="464"/>
      <c r="L20" s="470">
        <v>823</v>
      </c>
      <c r="M20" s="470"/>
      <c r="N20" s="470"/>
      <c r="O20" s="470"/>
      <c r="P20" s="470"/>
      <c r="Q20" s="470"/>
      <c r="R20" s="471"/>
      <c r="S20" s="471"/>
      <c r="T20" s="471"/>
      <c r="U20" s="471"/>
      <c r="V20" s="472"/>
      <c r="W20" s="481"/>
      <c r="X20" s="482"/>
      <c r="Y20" s="482"/>
      <c r="Z20" s="482"/>
      <c r="AA20" s="482"/>
      <c r="AB20" s="482"/>
      <c r="AC20" s="473"/>
      <c r="AD20" s="473"/>
      <c r="AE20" s="473"/>
      <c r="AF20" s="473"/>
      <c r="AG20" s="473"/>
      <c r="AH20" s="473"/>
      <c r="AI20" s="473"/>
      <c r="AJ20" s="473"/>
      <c r="AK20" s="473"/>
      <c r="AL20" s="474"/>
      <c r="AM20" s="475"/>
      <c r="AN20" s="447"/>
      <c r="AO20" s="447"/>
      <c r="AP20" s="447"/>
      <c r="AQ20" s="447"/>
      <c r="AR20" s="447"/>
      <c r="AS20" s="447"/>
      <c r="AT20" s="448"/>
      <c r="AU20" s="476"/>
      <c r="AV20" s="477"/>
      <c r="AW20" s="477"/>
      <c r="AX20" s="478"/>
      <c r="AY20" s="380"/>
      <c r="AZ20" s="381"/>
      <c r="BA20" s="381"/>
      <c r="BB20" s="381"/>
      <c r="BC20" s="381"/>
      <c r="BD20" s="381"/>
      <c r="BE20" s="381"/>
      <c r="BF20" s="381"/>
      <c r="BG20" s="381"/>
      <c r="BH20" s="381"/>
      <c r="BI20" s="381"/>
      <c r="BJ20" s="381"/>
      <c r="BK20" s="381"/>
      <c r="BL20" s="381"/>
      <c r="BM20" s="382"/>
      <c r="BN20" s="400"/>
      <c r="BO20" s="401"/>
      <c r="BP20" s="401"/>
      <c r="BQ20" s="401"/>
      <c r="BR20" s="401"/>
      <c r="BS20" s="401"/>
      <c r="BT20" s="401"/>
      <c r="BU20" s="402"/>
      <c r="BV20" s="400"/>
      <c r="BW20" s="401"/>
      <c r="BX20" s="401"/>
      <c r="BY20" s="401"/>
      <c r="BZ20" s="401"/>
      <c r="CA20" s="401"/>
      <c r="CB20" s="401"/>
      <c r="CC20" s="402"/>
      <c r="CD20" s="173"/>
      <c r="CE20" s="398"/>
      <c r="CF20" s="398"/>
      <c r="CG20" s="398"/>
      <c r="CH20" s="398"/>
      <c r="CI20" s="398"/>
      <c r="CJ20" s="398"/>
      <c r="CK20" s="398"/>
      <c r="CL20" s="398"/>
      <c r="CM20" s="398"/>
      <c r="CN20" s="398"/>
      <c r="CO20" s="398"/>
      <c r="CP20" s="398"/>
      <c r="CQ20" s="398"/>
      <c r="CR20" s="398"/>
      <c r="CS20" s="399"/>
      <c r="CT20" s="370"/>
      <c r="CU20" s="371"/>
      <c r="CV20" s="371"/>
      <c r="CW20" s="371"/>
      <c r="CX20" s="371"/>
      <c r="CY20" s="371"/>
      <c r="CZ20" s="371"/>
      <c r="DA20" s="372"/>
      <c r="DB20" s="370"/>
      <c r="DC20" s="371"/>
      <c r="DD20" s="371"/>
      <c r="DE20" s="371"/>
      <c r="DF20" s="371"/>
      <c r="DG20" s="371"/>
      <c r="DH20" s="371"/>
      <c r="DI20" s="372"/>
    </row>
    <row r="21" spans="1:113" ht="18.75" customHeight="1" x14ac:dyDescent="0.15">
      <c r="A21" s="160"/>
      <c r="B21" s="459" t="s">
        <v>162</v>
      </c>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1"/>
      <c r="AY21" s="380"/>
      <c r="AZ21" s="381"/>
      <c r="BA21" s="381"/>
      <c r="BB21" s="381"/>
      <c r="BC21" s="381"/>
      <c r="BD21" s="381"/>
      <c r="BE21" s="381"/>
      <c r="BF21" s="381"/>
      <c r="BG21" s="381"/>
      <c r="BH21" s="381"/>
      <c r="BI21" s="381"/>
      <c r="BJ21" s="381"/>
      <c r="BK21" s="381"/>
      <c r="BL21" s="381"/>
      <c r="BM21" s="382"/>
      <c r="BN21" s="400"/>
      <c r="BO21" s="401"/>
      <c r="BP21" s="401"/>
      <c r="BQ21" s="401"/>
      <c r="BR21" s="401"/>
      <c r="BS21" s="401"/>
      <c r="BT21" s="401"/>
      <c r="BU21" s="402"/>
      <c r="BV21" s="400"/>
      <c r="BW21" s="401"/>
      <c r="BX21" s="401"/>
      <c r="BY21" s="401"/>
      <c r="BZ21" s="401"/>
      <c r="CA21" s="401"/>
      <c r="CB21" s="401"/>
      <c r="CC21" s="402"/>
      <c r="CD21" s="173"/>
      <c r="CE21" s="398"/>
      <c r="CF21" s="398"/>
      <c r="CG21" s="398"/>
      <c r="CH21" s="398"/>
      <c r="CI21" s="398"/>
      <c r="CJ21" s="398"/>
      <c r="CK21" s="398"/>
      <c r="CL21" s="398"/>
      <c r="CM21" s="398"/>
      <c r="CN21" s="398"/>
      <c r="CO21" s="398"/>
      <c r="CP21" s="398"/>
      <c r="CQ21" s="398"/>
      <c r="CR21" s="398"/>
      <c r="CS21" s="399"/>
      <c r="CT21" s="370"/>
      <c r="CU21" s="371"/>
      <c r="CV21" s="371"/>
      <c r="CW21" s="371"/>
      <c r="CX21" s="371"/>
      <c r="CY21" s="371"/>
      <c r="CZ21" s="371"/>
      <c r="DA21" s="372"/>
      <c r="DB21" s="370"/>
      <c r="DC21" s="371"/>
      <c r="DD21" s="371"/>
      <c r="DE21" s="371"/>
      <c r="DF21" s="371"/>
      <c r="DG21" s="371"/>
      <c r="DH21" s="371"/>
      <c r="DI21" s="372"/>
    </row>
    <row r="22" spans="1:113" ht="18.75" customHeight="1" thickBot="1" x14ac:dyDescent="0.2">
      <c r="A22" s="160"/>
      <c r="B22" s="429" t="s">
        <v>163</v>
      </c>
      <c r="C22" s="430"/>
      <c r="D22" s="431"/>
      <c r="E22" s="438" t="s">
        <v>1</v>
      </c>
      <c r="F22" s="413"/>
      <c r="G22" s="413"/>
      <c r="H22" s="413"/>
      <c r="I22" s="413"/>
      <c r="J22" s="413"/>
      <c r="K22" s="414"/>
      <c r="L22" s="438" t="s">
        <v>164</v>
      </c>
      <c r="M22" s="413"/>
      <c r="N22" s="413"/>
      <c r="O22" s="413"/>
      <c r="P22" s="414"/>
      <c r="Q22" s="423" t="s">
        <v>165</v>
      </c>
      <c r="R22" s="424"/>
      <c r="S22" s="424"/>
      <c r="T22" s="424"/>
      <c r="U22" s="424"/>
      <c r="V22" s="439"/>
      <c r="W22" s="441" t="s">
        <v>166</v>
      </c>
      <c r="X22" s="430"/>
      <c r="Y22" s="431"/>
      <c r="Z22" s="438" t="s">
        <v>1</v>
      </c>
      <c r="AA22" s="413"/>
      <c r="AB22" s="413"/>
      <c r="AC22" s="413"/>
      <c r="AD22" s="413"/>
      <c r="AE22" s="413"/>
      <c r="AF22" s="413"/>
      <c r="AG22" s="414"/>
      <c r="AH22" s="412" t="s">
        <v>167</v>
      </c>
      <c r="AI22" s="413"/>
      <c r="AJ22" s="413"/>
      <c r="AK22" s="413"/>
      <c r="AL22" s="414"/>
      <c r="AM22" s="412" t="s">
        <v>168</v>
      </c>
      <c r="AN22" s="418"/>
      <c r="AO22" s="418"/>
      <c r="AP22" s="418"/>
      <c r="AQ22" s="418"/>
      <c r="AR22" s="419"/>
      <c r="AS22" s="423" t="s">
        <v>165</v>
      </c>
      <c r="AT22" s="424"/>
      <c r="AU22" s="424"/>
      <c r="AV22" s="424"/>
      <c r="AW22" s="424"/>
      <c r="AX22" s="425"/>
      <c r="AY22" s="367"/>
      <c r="AZ22" s="368"/>
      <c r="BA22" s="368"/>
      <c r="BB22" s="368"/>
      <c r="BC22" s="368"/>
      <c r="BD22" s="368"/>
      <c r="BE22" s="368"/>
      <c r="BF22" s="368"/>
      <c r="BG22" s="368"/>
      <c r="BH22" s="368"/>
      <c r="BI22" s="368"/>
      <c r="BJ22" s="368"/>
      <c r="BK22" s="368"/>
      <c r="BL22" s="368"/>
      <c r="BM22" s="369"/>
      <c r="BN22" s="403"/>
      <c r="BO22" s="404"/>
      <c r="BP22" s="404"/>
      <c r="BQ22" s="404"/>
      <c r="BR22" s="404"/>
      <c r="BS22" s="404"/>
      <c r="BT22" s="404"/>
      <c r="BU22" s="405"/>
      <c r="BV22" s="403"/>
      <c r="BW22" s="404"/>
      <c r="BX22" s="404"/>
      <c r="BY22" s="404"/>
      <c r="BZ22" s="404"/>
      <c r="CA22" s="404"/>
      <c r="CB22" s="404"/>
      <c r="CC22" s="405"/>
      <c r="CD22" s="173"/>
      <c r="CE22" s="398"/>
      <c r="CF22" s="398"/>
      <c r="CG22" s="398"/>
      <c r="CH22" s="398"/>
      <c r="CI22" s="398"/>
      <c r="CJ22" s="398"/>
      <c r="CK22" s="398"/>
      <c r="CL22" s="398"/>
      <c r="CM22" s="398"/>
      <c r="CN22" s="398"/>
      <c r="CO22" s="398"/>
      <c r="CP22" s="398"/>
      <c r="CQ22" s="398"/>
      <c r="CR22" s="398"/>
      <c r="CS22" s="399"/>
      <c r="CT22" s="370"/>
      <c r="CU22" s="371"/>
      <c r="CV22" s="371"/>
      <c r="CW22" s="371"/>
      <c r="CX22" s="371"/>
      <c r="CY22" s="371"/>
      <c r="CZ22" s="371"/>
      <c r="DA22" s="372"/>
      <c r="DB22" s="370"/>
      <c r="DC22" s="371"/>
      <c r="DD22" s="371"/>
      <c r="DE22" s="371"/>
      <c r="DF22" s="371"/>
      <c r="DG22" s="371"/>
      <c r="DH22" s="371"/>
      <c r="DI22" s="372"/>
    </row>
    <row r="23" spans="1:113" ht="18.75" customHeight="1" x14ac:dyDescent="0.15">
      <c r="A23" s="160"/>
      <c r="B23" s="432"/>
      <c r="C23" s="433"/>
      <c r="D23" s="434"/>
      <c r="E23" s="415"/>
      <c r="F23" s="416"/>
      <c r="G23" s="416"/>
      <c r="H23" s="416"/>
      <c r="I23" s="416"/>
      <c r="J23" s="416"/>
      <c r="K23" s="417"/>
      <c r="L23" s="415"/>
      <c r="M23" s="416"/>
      <c r="N23" s="416"/>
      <c r="O23" s="416"/>
      <c r="P23" s="417"/>
      <c r="Q23" s="426"/>
      <c r="R23" s="427"/>
      <c r="S23" s="427"/>
      <c r="T23" s="427"/>
      <c r="U23" s="427"/>
      <c r="V23" s="440"/>
      <c r="W23" s="442"/>
      <c r="X23" s="433"/>
      <c r="Y23" s="434"/>
      <c r="Z23" s="415"/>
      <c r="AA23" s="416"/>
      <c r="AB23" s="416"/>
      <c r="AC23" s="416"/>
      <c r="AD23" s="416"/>
      <c r="AE23" s="416"/>
      <c r="AF23" s="416"/>
      <c r="AG23" s="417"/>
      <c r="AH23" s="415"/>
      <c r="AI23" s="416"/>
      <c r="AJ23" s="416"/>
      <c r="AK23" s="416"/>
      <c r="AL23" s="417"/>
      <c r="AM23" s="420"/>
      <c r="AN23" s="421"/>
      <c r="AO23" s="421"/>
      <c r="AP23" s="421"/>
      <c r="AQ23" s="421"/>
      <c r="AR23" s="422"/>
      <c r="AS23" s="426"/>
      <c r="AT23" s="427"/>
      <c r="AU23" s="427"/>
      <c r="AV23" s="427"/>
      <c r="AW23" s="427"/>
      <c r="AX23" s="428"/>
      <c r="AY23" s="392" t="s">
        <v>169</v>
      </c>
      <c r="AZ23" s="393"/>
      <c r="BA23" s="393"/>
      <c r="BB23" s="393"/>
      <c r="BC23" s="393"/>
      <c r="BD23" s="393"/>
      <c r="BE23" s="393"/>
      <c r="BF23" s="393"/>
      <c r="BG23" s="393"/>
      <c r="BH23" s="393"/>
      <c r="BI23" s="393"/>
      <c r="BJ23" s="393"/>
      <c r="BK23" s="393"/>
      <c r="BL23" s="393"/>
      <c r="BM23" s="394"/>
      <c r="BN23" s="400">
        <v>3090262</v>
      </c>
      <c r="BO23" s="401"/>
      <c r="BP23" s="401"/>
      <c r="BQ23" s="401"/>
      <c r="BR23" s="401"/>
      <c r="BS23" s="401"/>
      <c r="BT23" s="401"/>
      <c r="BU23" s="402"/>
      <c r="BV23" s="400">
        <v>3186190</v>
      </c>
      <c r="BW23" s="401"/>
      <c r="BX23" s="401"/>
      <c r="BY23" s="401"/>
      <c r="BZ23" s="401"/>
      <c r="CA23" s="401"/>
      <c r="CB23" s="401"/>
      <c r="CC23" s="402"/>
      <c r="CD23" s="173"/>
      <c r="CE23" s="398"/>
      <c r="CF23" s="398"/>
      <c r="CG23" s="398"/>
      <c r="CH23" s="398"/>
      <c r="CI23" s="398"/>
      <c r="CJ23" s="398"/>
      <c r="CK23" s="398"/>
      <c r="CL23" s="398"/>
      <c r="CM23" s="398"/>
      <c r="CN23" s="398"/>
      <c r="CO23" s="398"/>
      <c r="CP23" s="398"/>
      <c r="CQ23" s="398"/>
      <c r="CR23" s="398"/>
      <c r="CS23" s="399"/>
      <c r="CT23" s="370"/>
      <c r="CU23" s="371"/>
      <c r="CV23" s="371"/>
      <c r="CW23" s="371"/>
      <c r="CX23" s="371"/>
      <c r="CY23" s="371"/>
      <c r="CZ23" s="371"/>
      <c r="DA23" s="372"/>
      <c r="DB23" s="370"/>
      <c r="DC23" s="371"/>
      <c r="DD23" s="371"/>
      <c r="DE23" s="371"/>
      <c r="DF23" s="371"/>
      <c r="DG23" s="371"/>
      <c r="DH23" s="371"/>
      <c r="DI23" s="372"/>
    </row>
    <row r="24" spans="1:113" ht="18.75" customHeight="1" thickBot="1" x14ac:dyDescent="0.2">
      <c r="A24" s="160"/>
      <c r="B24" s="432"/>
      <c r="C24" s="433"/>
      <c r="D24" s="434"/>
      <c r="E24" s="373" t="s">
        <v>170</v>
      </c>
      <c r="F24" s="374"/>
      <c r="G24" s="374"/>
      <c r="H24" s="374"/>
      <c r="I24" s="374"/>
      <c r="J24" s="374"/>
      <c r="K24" s="375"/>
      <c r="L24" s="376">
        <v>1</v>
      </c>
      <c r="M24" s="377"/>
      <c r="N24" s="377"/>
      <c r="O24" s="377"/>
      <c r="P24" s="378"/>
      <c r="Q24" s="376">
        <v>6550</v>
      </c>
      <c r="R24" s="377"/>
      <c r="S24" s="377"/>
      <c r="T24" s="377"/>
      <c r="U24" s="377"/>
      <c r="V24" s="378"/>
      <c r="W24" s="442"/>
      <c r="X24" s="433"/>
      <c r="Y24" s="434"/>
      <c r="Z24" s="373" t="s">
        <v>171</v>
      </c>
      <c r="AA24" s="374"/>
      <c r="AB24" s="374"/>
      <c r="AC24" s="374"/>
      <c r="AD24" s="374"/>
      <c r="AE24" s="374"/>
      <c r="AF24" s="374"/>
      <c r="AG24" s="375"/>
      <c r="AH24" s="376">
        <v>34</v>
      </c>
      <c r="AI24" s="377"/>
      <c r="AJ24" s="377"/>
      <c r="AK24" s="377"/>
      <c r="AL24" s="378"/>
      <c r="AM24" s="376">
        <v>102986</v>
      </c>
      <c r="AN24" s="377"/>
      <c r="AO24" s="377"/>
      <c r="AP24" s="377"/>
      <c r="AQ24" s="377"/>
      <c r="AR24" s="378"/>
      <c r="AS24" s="376">
        <v>3029</v>
      </c>
      <c r="AT24" s="377"/>
      <c r="AU24" s="377"/>
      <c r="AV24" s="377"/>
      <c r="AW24" s="377"/>
      <c r="AX24" s="379"/>
      <c r="AY24" s="367" t="s">
        <v>172</v>
      </c>
      <c r="AZ24" s="368"/>
      <c r="BA24" s="368"/>
      <c r="BB24" s="368"/>
      <c r="BC24" s="368"/>
      <c r="BD24" s="368"/>
      <c r="BE24" s="368"/>
      <c r="BF24" s="368"/>
      <c r="BG24" s="368"/>
      <c r="BH24" s="368"/>
      <c r="BI24" s="368"/>
      <c r="BJ24" s="368"/>
      <c r="BK24" s="368"/>
      <c r="BL24" s="368"/>
      <c r="BM24" s="369"/>
      <c r="BN24" s="400">
        <v>2501309</v>
      </c>
      <c r="BO24" s="401"/>
      <c r="BP24" s="401"/>
      <c r="BQ24" s="401"/>
      <c r="BR24" s="401"/>
      <c r="BS24" s="401"/>
      <c r="BT24" s="401"/>
      <c r="BU24" s="402"/>
      <c r="BV24" s="400">
        <v>2548259</v>
      </c>
      <c r="BW24" s="401"/>
      <c r="BX24" s="401"/>
      <c r="BY24" s="401"/>
      <c r="BZ24" s="401"/>
      <c r="CA24" s="401"/>
      <c r="CB24" s="401"/>
      <c r="CC24" s="402"/>
      <c r="CD24" s="173"/>
      <c r="CE24" s="398"/>
      <c r="CF24" s="398"/>
      <c r="CG24" s="398"/>
      <c r="CH24" s="398"/>
      <c r="CI24" s="398"/>
      <c r="CJ24" s="398"/>
      <c r="CK24" s="398"/>
      <c r="CL24" s="398"/>
      <c r="CM24" s="398"/>
      <c r="CN24" s="398"/>
      <c r="CO24" s="398"/>
      <c r="CP24" s="398"/>
      <c r="CQ24" s="398"/>
      <c r="CR24" s="398"/>
      <c r="CS24" s="399"/>
      <c r="CT24" s="370"/>
      <c r="CU24" s="371"/>
      <c r="CV24" s="371"/>
      <c r="CW24" s="371"/>
      <c r="CX24" s="371"/>
      <c r="CY24" s="371"/>
      <c r="CZ24" s="371"/>
      <c r="DA24" s="372"/>
      <c r="DB24" s="370"/>
      <c r="DC24" s="371"/>
      <c r="DD24" s="371"/>
      <c r="DE24" s="371"/>
      <c r="DF24" s="371"/>
      <c r="DG24" s="371"/>
      <c r="DH24" s="371"/>
      <c r="DI24" s="372"/>
    </row>
    <row r="25" spans="1:113" ht="18.75" customHeight="1" x14ac:dyDescent="0.15">
      <c r="A25" s="160"/>
      <c r="B25" s="432"/>
      <c r="C25" s="433"/>
      <c r="D25" s="434"/>
      <c r="E25" s="373" t="s">
        <v>173</v>
      </c>
      <c r="F25" s="374"/>
      <c r="G25" s="374"/>
      <c r="H25" s="374"/>
      <c r="I25" s="374"/>
      <c r="J25" s="374"/>
      <c r="K25" s="375"/>
      <c r="L25" s="376">
        <v>1</v>
      </c>
      <c r="M25" s="377"/>
      <c r="N25" s="377"/>
      <c r="O25" s="377"/>
      <c r="P25" s="378"/>
      <c r="Q25" s="376">
        <v>5490</v>
      </c>
      <c r="R25" s="377"/>
      <c r="S25" s="377"/>
      <c r="T25" s="377"/>
      <c r="U25" s="377"/>
      <c r="V25" s="378"/>
      <c r="W25" s="442"/>
      <c r="X25" s="433"/>
      <c r="Y25" s="434"/>
      <c r="Z25" s="373" t="s">
        <v>174</v>
      </c>
      <c r="AA25" s="374"/>
      <c r="AB25" s="374"/>
      <c r="AC25" s="374"/>
      <c r="AD25" s="374"/>
      <c r="AE25" s="374"/>
      <c r="AF25" s="374"/>
      <c r="AG25" s="375"/>
      <c r="AH25" s="376" t="s">
        <v>175</v>
      </c>
      <c r="AI25" s="377"/>
      <c r="AJ25" s="377"/>
      <c r="AK25" s="377"/>
      <c r="AL25" s="378"/>
      <c r="AM25" s="376" t="s">
        <v>176</v>
      </c>
      <c r="AN25" s="377"/>
      <c r="AO25" s="377"/>
      <c r="AP25" s="377"/>
      <c r="AQ25" s="377"/>
      <c r="AR25" s="378"/>
      <c r="AS25" s="376" t="s">
        <v>175</v>
      </c>
      <c r="AT25" s="377"/>
      <c r="AU25" s="377"/>
      <c r="AV25" s="377"/>
      <c r="AW25" s="377"/>
      <c r="AX25" s="379"/>
      <c r="AY25" s="392" t="s">
        <v>177</v>
      </c>
      <c r="AZ25" s="393"/>
      <c r="BA25" s="393"/>
      <c r="BB25" s="393"/>
      <c r="BC25" s="393"/>
      <c r="BD25" s="393"/>
      <c r="BE25" s="393"/>
      <c r="BF25" s="393"/>
      <c r="BG25" s="393"/>
      <c r="BH25" s="393"/>
      <c r="BI25" s="393"/>
      <c r="BJ25" s="393"/>
      <c r="BK25" s="393"/>
      <c r="BL25" s="393"/>
      <c r="BM25" s="394"/>
      <c r="BN25" s="395" t="s">
        <v>178</v>
      </c>
      <c r="BO25" s="396"/>
      <c r="BP25" s="396"/>
      <c r="BQ25" s="396"/>
      <c r="BR25" s="396"/>
      <c r="BS25" s="396"/>
      <c r="BT25" s="396"/>
      <c r="BU25" s="397"/>
      <c r="BV25" s="395" t="s">
        <v>175</v>
      </c>
      <c r="BW25" s="396"/>
      <c r="BX25" s="396"/>
      <c r="BY25" s="396"/>
      <c r="BZ25" s="396"/>
      <c r="CA25" s="396"/>
      <c r="CB25" s="396"/>
      <c r="CC25" s="397"/>
      <c r="CD25" s="173"/>
      <c r="CE25" s="398"/>
      <c r="CF25" s="398"/>
      <c r="CG25" s="398"/>
      <c r="CH25" s="398"/>
      <c r="CI25" s="398"/>
      <c r="CJ25" s="398"/>
      <c r="CK25" s="398"/>
      <c r="CL25" s="398"/>
      <c r="CM25" s="398"/>
      <c r="CN25" s="398"/>
      <c r="CO25" s="398"/>
      <c r="CP25" s="398"/>
      <c r="CQ25" s="398"/>
      <c r="CR25" s="398"/>
      <c r="CS25" s="399"/>
      <c r="CT25" s="370"/>
      <c r="CU25" s="371"/>
      <c r="CV25" s="371"/>
      <c r="CW25" s="371"/>
      <c r="CX25" s="371"/>
      <c r="CY25" s="371"/>
      <c r="CZ25" s="371"/>
      <c r="DA25" s="372"/>
      <c r="DB25" s="370"/>
      <c r="DC25" s="371"/>
      <c r="DD25" s="371"/>
      <c r="DE25" s="371"/>
      <c r="DF25" s="371"/>
      <c r="DG25" s="371"/>
      <c r="DH25" s="371"/>
      <c r="DI25" s="372"/>
    </row>
    <row r="26" spans="1:113" ht="18.75" customHeight="1" x14ac:dyDescent="0.15">
      <c r="A26" s="160"/>
      <c r="B26" s="432"/>
      <c r="C26" s="433"/>
      <c r="D26" s="434"/>
      <c r="E26" s="373" t="s">
        <v>179</v>
      </c>
      <c r="F26" s="374"/>
      <c r="G26" s="374"/>
      <c r="H26" s="374"/>
      <c r="I26" s="374"/>
      <c r="J26" s="374"/>
      <c r="K26" s="375"/>
      <c r="L26" s="376">
        <v>1</v>
      </c>
      <c r="M26" s="377"/>
      <c r="N26" s="377"/>
      <c r="O26" s="377"/>
      <c r="P26" s="378"/>
      <c r="Q26" s="376">
        <v>5090</v>
      </c>
      <c r="R26" s="377"/>
      <c r="S26" s="377"/>
      <c r="T26" s="377"/>
      <c r="U26" s="377"/>
      <c r="V26" s="378"/>
      <c r="W26" s="442"/>
      <c r="X26" s="433"/>
      <c r="Y26" s="434"/>
      <c r="Z26" s="373" t="s">
        <v>180</v>
      </c>
      <c r="AA26" s="455"/>
      <c r="AB26" s="455"/>
      <c r="AC26" s="455"/>
      <c r="AD26" s="455"/>
      <c r="AE26" s="455"/>
      <c r="AF26" s="455"/>
      <c r="AG26" s="456"/>
      <c r="AH26" s="376">
        <v>1</v>
      </c>
      <c r="AI26" s="377"/>
      <c r="AJ26" s="377"/>
      <c r="AK26" s="377"/>
      <c r="AL26" s="378"/>
      <c r="AM26" s="376" t="s">
        <v>181</v>
      </c>
      <c r="AN26" s="377"/>
      <c r="AO26" s="377"/>
      <c r="AP26" s="377"/>
      <c r="AQ26" s="377"/>
      <c r="AR26" s="378"/>
      <c r="AS26" s="376" t="s">
        <v>181</v>
      </c>
      <c r="AT26" s="377"/>
      <c r="AU26" s="377"/>
      <c r="AV26" s="377"/>
      <c r="AW26" s="377"/>
      <c r="AX26" s="379"/>
      <c r="AY26" s="409" t="s">
        <v>182</v>
      </c>
      <c r="AZ26" s="410"/>
      <c r="BA26" s="410"/>
      <c r="BB26" s="410"/>
      <c r="BC26" s="410"/>
      <c r="BD26" s="410"/>
      <c r="BE26" s="410"/>
      <c r="BF26" s="410"/>
      <c r="BG26" s="410"/>
      <c r="BH26" s="410"/>
      <c r="BI26" s="410"/>
      <c r="BJ26" s="410"/>
      <c r="BK26" s="410"/>
      <c r="BL26" s="410"/>
      <c r="BM26" s="411"/>
      <c r="BN26" s="400" t="s">
        <v>176</v>
      </c>
      <c r="BO26" s="401"/>
      <c r="BP26" s="401"/>
      <c r="BQ26" s="401"/>
      <c r="BR26" s="401"/>
      <c r="BS26" s="401"/>
      <c r="BT26" s="401"/>
      <c r="BU26" s="402"/>
      <c r="BV26" s="400" t="s">
        <v>183</v>
      </c>
      <c r="BW26" s="401"/>
      <c r="BX26" s="401"/>
      <c r="BY26" s="401"/>
      <c r="BZ26" s="401"/>
      <c r="CA26" s="401"/>
      <c r="CB26" s="401"/>
      <c r="CC26" s="402"/>
      <c r="CD26" s="173"/>
      <c r="CE26" s="398"/>
      <c r="CF26" s="398"/>
      <c r="CG26" s="398"/>
      <c r="CH26" s="398"/>
      <c r="CI26" s="398"/>
      <c r="CJ26" s="398"/>
      <c r="CK26" s="398"/>
      <c r="CL26" s="398"/>
      <c r="CM26" s="398"/>
      <c r="CN26" s="398"/>
      <c r="CO26" s="398"/>
      <c r="CP26" s="398"/>
      <c r="CQ26" s="398"/>
      <c r="CR26" s="398"/>
      <c r="CS26" s="399"/>
      <c r="CT26" s="370"/>
      <c r="CU26" s="371"/>
      <c r="CV26" s="371"/>
      <c r="CW26" s="371"/>
      <c r="CX26" s="371"/>
      <c r="CY26" s="371"/>
      <c r="CZ26" s="371"/>
      <c r="DA26" s="372"/>
      <c r="DB26" s="370"/>
      <c r="DC26" s="371"/>
      <c r="DD26" s="371"/>
      <c r="DE26" s="371"/>
      <c r="DF26" s="371"/>
      <c r="DG26" s="371"/>
      <c r="DH26" s="371"/>
      <c r="DI26" s="372"/>
    </row>
    <row r="27" spans="1:113" ht="18.75" customHeight="1" thickBot="1" x14ac:dyDescent="0.2">
      <c r="A27" s="160"/>
      <c r="B27" s="432"/>
      <c r="C27" s="433"/>
      <c r="D27" s="434"/>
      <c r="E27" s="373" t="s">
        <v>184</v>
      </c>
      <c r="F27" s="374"/>
      <c r="G27" s="374"/>
      <c r="H27" s="374"/>
      <c r="I27" s="374"/>
      <c r="J27" s="374"/>
      <c r="K27" s="375"/>
      <c r="L27" s="376">
        <v>1</v>
      </c>
      <c r="M27" s="377"/>
      <c r="N27" s="377"/>
      <c r="O27" s="377"/>
      <c r="P27" s="378"/>
      <c r="Q27" s="376">
        <v>2299</v>
      </c>
      <c r="R27" s="377"/>
      <c r="S27" s="377"/>
      <c r="T27" s="377"/>
      <c r="U27" s="377"/>
      <c r="V27" s="378"/>
      <c r="W27" s="442"/>
      <c r="X27" s="433"/>
      <c r="Y27" s="434"/>
      <c r="Z27" s="373" t="s">
        <v>185</v>
      </c>
      <c r="AA27" s="374"/>
      <c r="AB27" s="374"/>
      <c r="AC27" s="374"/>
      <c r="AD27" s="374"/>
      <c r="AE27" s="374"/>
      <c r="AF27" s="374"/>
      <c r="AG27" s="375"/>
      <c r="AH27" s="376" t="s">
        <v>176</v>
      </c>
      <c r="AI27" s="377"/>
      <c r="AJ27" s="377"/>
      <c r="AK27" s="377"/>
      <c r="AL27" s="378"/>
      <c r="AM27" s="376" t="s">
        <v>183</v>
      </c>
      <c r="AN27" s="377"/>
      <c r="AO27" s="377"/>
      <c r="AP27" s="377"/>
      <c r="AQ27" s="377"/>
      <c r="AR27" s="378"/>
      <c r="AS27" s="376" t="s">
        <v>178</v>
      </c>
      <c r="AT27" s="377"/>
      <c r="AU27" s="377"/>
      <c r="AV27" s="377"/>
      <c r="AW27" s="377"/>
      <c r="AX27" s="379"/>
      <c r="AY27" s="406" t="s">
        <v>186</v>
      </c>
      <c r="AZ27" s="407"/>
      <c r="BA27" s="407"/>
      <c r="BB27" s="407"/>
      <c r="BC27" s="407"/>
      <c r="BD27" s="407"/>
      <c r="BE27" s="407"/>
      <c r="BF27" s="407"/>
      <c r="BG27" s="407"/>
      <c r="BH27" s="407"/>
      <c r="BI27" s="407"/>
      <c r="BJ27" s="407"/>
      <c r="BK27" s="407"/>
      <c r="BL27" s="407"/>
      <c r="BM27" s="408"/>
      <c r="BN27" s="403" t="s">
        <v>176</v>
      </c>
      <c r="BO27" s="404"/>
      <c r="BP27" s="404"/>
      <c r="BQ27" s="404"/>
      <c r="BR27" s="404"/>
      <c r="BS27" s="404"/>
      <c r="BT27" s="404"/>
      <c r="BU27" s="405"/>
      <c r="BV27" s="403" t="s">
        <v>176</v>
      </c>
      <c r="BW27" s="404"/>
      <c r="BX27" s="404"/>
      <c r="BY27" s="404"/>
      <c r="BZ27" s="404"/>
      <c r="CA27" s="404"/>
      <c r="CB27" s="404"/>
      <c r="CC27" s="405"/>
      <c r="CD27" s="175"/>
      <c r="CE27" s="398"/>
      <c r="CF27" s="398"/>
      <c r="CG27" s="398"/>
      <c r="CH27" s="398"/>
      <c r="CI27" s="398"/>
      <c r="CJ27" s="398"/>
      <c r="CK27" s="398"/>
      <c r="CL27" s="398"/>
      <c r="CM27" s="398"/>
      <c r="CN27" s="398"/>
      <c r="CO27" s="398"/>
      <c r="CP27" s="398"/>
      <c r="CQ27" s="398"/>
      <c r="CR27" s="398"/>
      <c r="CS27" s="399"/>
      <c r="CT27" s="370"/>
      <c r="CU27" s="371"/>
      <c r="CV27" s="371"/>
      <c r="CW27" s="371"/>
      <c r="CX27" s="371"/>
      <c r="CY27" s="371"/>
      <c r="CZ27" s="371"/>
      <c r="DA27" s="372"/>
      <c r="DB27" s="370"/>
      <c r="DC27" s="371"/>
      <c r="DD27" s="371"/>
      <c r="DE27" s="371"/>
      <c r="DF27" s="371"/>
      <c r="DG27" s="371"/>
      <c r="DH27" s="371"/>
      <c r="DI27" s="372"/>
    </row>
    <row r="28" spans="1:113" ht="18.75" customHeight="1" x14ac:dyDescent="0.15">
      <c r="A28" s="160"/>
      <c r="B28" s="432"/>
      <c r="C28" s="433"/>
      <c r="D28" s="434"/>
      <c r="E28" s="373" t="s">
        <v>187</v>
      </c>
      <c r="F28" s="374"/>
      <c r="G28" s="374"/>
      <c r="H28" s="374"/>
      <c r="I28" s="374"/>
      <c r="J28" s="374"/>
      <c r="K28" s="375"/>
      <c r="L28" s="376">
        <v>1</v>
      </c>
      <c r="M28" s="377"/>
      <c r="N28" s="377"/>
      <c r="O28" s="377"/>
      <c r="P28" s="378"/>
      <c r="Q28" s="376">
        <v>1948</v>
      </c>
      <c r="R28" s="377"/>
      <c r="S28" s="377"/>
      <c r="T28" s="377"/>
      <c r="U28" s="377"/>
      <c r="V28" s="378"/>
      <c r="W28" s="442"/>
      <c r="X28" s="433"/>
      <c r="Y28" s="434"/>
      <c r="Z28" s="373" t="s">
        <v>188</v>
      </c>
      <c r="AA28" s="374"/>
      <c r="AB28" s="374"/>
      <c r="AC28" s="374"/>
      <c r="AD28" s="374"/>
      <c r="AE28" s="374"/>
      <c r="AF28" s="374"/>
      <c r="AG28" s="375"/>
      <c r="AH28" s="376" t="s">
        <v>176</v>
      </c>
      <c r="AI28" s="377"/>
      <c r="AJ28" s="377"/>
      <c r="AK28" s="377"/>
      <c r="AL28" s="378"/>
      <c r="AM28" s="376" t="s">
        <v>189</v>
      </c>
      <c r="AN28" s="377"/>
      <c r="AO28" s="377"/>
      <c r="AP28" s="377"/>
      <c r="AQ28" s="377"/>
      <c r="AR28" s="378"/>
      <c r="AS28" s="376" t="s">
        <v>176</v>
      </c>
      <c r="AT28" s="377"/>
      <c r="AU28" s="377"/>
      <c r="AV28" s="377"/>
      <c r="AW28" s="377"/>
      <c r="AX28" s="379"/>
      <c r="AY28" s="383" t="s">
        <v>190</v>
      </c>
      <c r="AZ28" s="384"/>
      <c r="BA28" s="384"/>
      <c r="BB28" s="385"/>
      <c r="BC28" s="392" t="s">
        <v>42</v>
      </c>
      <c r="BD28" s="393"/>
      <c r="BE28" s="393"/>
      <c r="BF28" s="393"/>
      <c r="BG28" s="393"/>
      <c r="BH28" s="393"/>
      <c r="BI28" s="393"/>
      <c r="BJ28" s="393"/>
      <c r="BK28" s="393"/>
      <c r="BL28" s="393"/>
      <c r="BM28" s="394"/>
      <c r="BN28" s="395">
        <v>373261</v>
      </c>
      <c r="BO28" s="396"/>
      <c r="BP28" s="396"/>
      <c r="BQ28" s="396"/>
      <c r="BR28" s="396"/>
      <c r="BS28" s="396"/>
      <c r="BT28" s="396"/>
      <c r="BU28" s="397"/>
      <c r="BV28" s="395">
        <v>441740</v>
      </c>
      <c r="BW28" s="396"/>
      <c r="BX28" s="396"/>
      <c r="BY28" s="396"/>
      <c r="BZ28" s="396"/>
      <c r="CA28" s="396"/>
      <c r="CB28" s="396"/>
      <c r="CC28" s="397"/>
      <c r="CD28" s="173"/>
      <c r="CE28" s="398"/>
      <c r="CF28" s="398"/>
      <c r="CG28" s="398"/>
      <c r="CH28" s="398"/>
      <c r="CI28" s="398"/>
      <c r="CJ28" s="398"/>
      <c r="CK28" s="398"/>
      <c r="CL28" s="398"/>
      <c r="CM28" s="398"/>
      <c r="CN28" s="398"/>
      <c r="CO28" s="398"/>
      <c r="CP28" s="398"/>
      <c r="CQ28" s="398"/>
      <c r="CR28" s="398"/>
      <c r="CS28" s="399"/>
      <c r="CT28" s="370"/>
      <c r="CU28" s="371"/>
      <c r="CV28" s="371"/>
      <c r="CW28" s="371"/>
      <c r="CX28" s="371"/>
      <c r="CY28" s="371"/>
      <c r="CZ28" s="371"/>
      <c r="DA28" s="372"/>
      <c r="DB28" s="370"/>
      <c r="DC28" s="371"/>
      <c r="DD28" s="371"/>
      <c r="DE28" s="371"/>
      <c r="DF28" s="371"/>
      <c r="DG28" s="371"/>
      <c r="DH28" s="371"/>
      <c r="DI28" s="372"/>
    </row>
    <row r="29" spans="1:113" ht="18.75" customHeight="1" x14ac:dyDescent="0.15">
      <c r="A29" s="160"/>
      <c r="B29" s="432"/>
      <c r="C29" s="433"/>
      <c r="D29" s="434"/>
      <c r="E29" s="373" t="s">
        <v>191</v>
      </c>
      <c r="F29" s="374"/>
      <c r="G29" s="374"/>
      <c r="H29" s="374"/>
      <c r="I29" s="374"/>
      <c r="J29" s="374"/>
      <c r="K29" s="375"/>
      <c r="L29" s="376">
        <v>6</v>
      </c>
      <c r="M29" s="377"/>
      <c r="N29" s="377"/>
      <c r="O29" s="377"/>
      <c r="P29" s="378"/>
      <c r="Q29" s="376">
        <v>1824</v>
      </c>
      <c r="R29" s="377"/>
      <c r="S29" s="377"/>
      <c r="T29" s="377"/>
      <c r="U29" s="377"/>
      <c r="V29" s="378"/>
      <c r="W29" s="443"/>
      <c r="X29" s="444"/>
      <c r="Y29" s="445"/>
      <c r="Z29" s="373" t="s">
        <v>192</v>
      </c>
      <c r="AA29" s="374"/>
      <c r="AB29" s="374"/>
      <c r="AC29" s="374"/>
      <c r="AD29" s="374"/>
      <c r="AE29" s="374"/>
      <c r="AF29" s="374"/>
      <c r="AG29" s="375"/>
      <c r="AH29" s="376">
        <v>34</v>
      </c>
      <c r="AI29" s="377"/>
      <c r="AJ29" s="377"/>
      <c r="AK29" s="377"/>
      <c r="AL29" s="378"/>
      <c r="AM29" s="376">
        <v>102986</v>
      </c>
      <c r="AN29" s="377"/>
      <c r="AO29" s="377"/>
      <c r="AP29" s="377"/>
      <c r="AQ29" s="377"/>
      <c r="AR29" s="378"/>
      <c r="AS29" s="376">
        <v>3029</v>
      </c>
      <c r="AT29" s="377"/>
      <c r="AU29" s="377"/>
      <c r="AV29" s="377"/>
      <c r="AW29" s="377"/>
      <c r="AX29" s="379"/>
      <c r="AY29" s="386"/>
      <c r="AZ29" s="387"/>
      <c r="BA29" s="387"/>
      <c r="BB29" s="388"/>
      <c r="BC29" s="380" t="s">
        <v>193</v>
      </c>
      <c r="BD29" s="381"/>
      <c r="BE29" s="381"/>
      <c r="BF29" s="381"/>
      <c r="BG29" s="381"/>
      <c r="BH29" s="381"/>
      <c r="BI29" s="381"/>
      <c r="BJ29" s="381"/>
      <c r="BK29" s="381"/>
      <c r="BL29" s="381"/>
      <c r="BM29" s="382"/>
      <c r="BN29" s="400">
        <v>94</v>
      </c>
      <c r="BO29" s="401"/>
      <c r="BP29" s="401"/>
      <c r="BQ29" s="401"/>
      <c r="BR29" s="401"/>
      <c r="BS29" s="401"/>
      <c r="BT29" s="401"/>
      <c r="BU29" s="402"/>
      <c r="BV29" s="400">
        <v>94</v>
      </c>
      <c r="BW29" s="401"/>
      <c r="BX29" s="401"/>
      <c r="BY29" s="401"/>
      <c r="BZ29" s="401"/>
      <c r="CA29" s="401"/>
      <c r="CB29" s="401"/>
      <c r="CC29" s="402"/>
      <c r="CD29" s="175"/>
      <c r="CE29" s="398"/>
      <c r="CF29" s="398"/>
      <c r="CG29" s="398"/>
      <c r="CH29" s="398"/>
      <c r="CI29" s="398"/>
      <c r="CJ29" s="398"/>
      <c r="CK29" s="398"/>
      <c r="CL29" s="398"/>
      <c r="CM29" s="398"/>
      <c r="CN29" s="398"/>
      <c r="CO29" s="398"/>
      <c r="CP29" s="398"/>
      <c r="CQ29" s="398"/>
      <c r="CR29" s="398"/>
      <c r="CS29" s="399"/>
      <c r="CT29" s="370"/>
      <c r="CU29" s="371"/>
      <c r="CV29" s="371"/>
      <c r="CW29" s="371"/>
      <c r="CX29" s="371"/>
      <c r="CY29" s="371"/>
      <c r="CZ29" s="371"/>
      <c r="DA29" s="372"/>
      <c r="DB29" s="370"/>
      <c r="DC29" s="371"/>
      <c r="DD29" s="371"/>
      <c r="DE29" s="371"/>
      <c r="DF29" s="371"/>
      <c r="DG29" s="371"/>
      <c r="DH29" s="371"/>
      <c r="DI29" s="372"/>
    </row>
    <row r="30" spans="1:113" ht="18.75" customHeight="1" thickBot="1" x14ac:dyDescent="0.2">
      <c r="A30" s="160"/>
      <c r="B30" s="435"/>
      <c r="C30" s="436"/>
      <c r="D30" s="437"/>
      <c r="E30" s="446"/>
      <c r="F30" s="447"/>
      <c r="G30" s="447"/>
      <c r="H30" s="447"/>
      <c r="I30" s="447"/>
      <c r="J30" s="447"/>
      <c r="K30" s="448"/>
      <c r="L30" s="449"/>
      <c r="M30" s="450"/>
      <c r="N30" s="450"/>
      <c r="O30" s="450"/>
      <c r="P30" s="451"/>
      <c r="Q30" s="449"/>
      <c r="R30" s="450"/>
      <c r="S30" s="450"/>
      <c r="T30" s="450"/>
      <c r="U30" s="450"/>
      <c r="V30" s="451"/>
      <c r="W30" s="452" t="s">
        <v>194</v>
      </c>
      <c r="X30" s="453"/>
      <c r="Y30" s="453"/>
      <c r="Z30" s="453"/>
      <c r="AA30" s="453"/>
      <c r="AB30" s="453"/>
      <c r="AC30" s="453"/>
      <c r="AD30" s="453"/>
      <c r="AE30" s="453"/>
      <c r="AF30" s="453"/>
      <c r="AG30" s="454"/>
      <c r="AH30" s="364">
        <v>94.2</v>
      </c>
      <c r="AI30" s="365"/>
      <c r="AJ30" s="365"/>
      <c r="AK30" s="365"/>
      <c r="AL30" s="365"/>
      <c r="AM30" s="365"/>
      <c r="AN30" s="365"/>
      <c r="AO30" s="365"/>
      <c r="AP30" s="365"/>
      <c r="AQ30" s="365"/>
      <c r="AR30" s="365"/>
      <c r="AS30" s="365"/>
      <c r="AT30" s="365"/>
      <c r="AU30" s="365"/>
      <c r="AV30" s="365"/>
      <c r="AW30" s="365"/>
      <c r="AX30" s="366"/>
      <c r="AY30" s="389"/>
      <c r="AZ30" s="390"/>
      <c r="BA30" s="390"/>
      <c r="BB30" s="391"/>
      <c r="BC30" s="367" t="s">
        <v>44</v>
      </c>
      <c r="BD30" s="368"/>
      <c r="BE30" s="368"/>
      <c r="BF30" s="368"/>
      <c r="BG30" s="368"/>
      <c r="BH30" s="368"/>
      <c r="BI30" s="368"/>
      <c r="BJ30" s="368"/>
      <c r="BK30" s="368"/>
      <c r="BL30" s="368"/>
      <c r="BM30" s="369"/>
      <c r="BN30" s="403">
        <v>1201978</v>
      </c>
      <c r="BO30" s="404"/>
      <c r="BP30" s="404"/>
      <c r="BQ30" s="404"/>
      <c r="BR30" s="404"/>
      <c r="BS30" s="404"/>
      <c r="BT30" s="404"/>
      <c r="BU30" s="405"/>
      <c r="BV30" s="403">
        <v>1029253</v>
      </c>
      <c r="BW30" s="404"/>
      <c r="BX30" s="404"/>
      <c r="BY30" s="404"/>
      <c r="BZ30" s="404"/>
      <c r="CA30" s="404"/>
      <c r="CB30" s="404"/>
      <c r="CC30" s="405"/>
      <c r="CD30" s="176"/>
      <c r="CE30" s="177"/>
      <c r="CF30" s="177"/>
      <c r="CG30" s="177"/>
      <c r="CH30" s="177"/>
      <c r="CI30" s="177"/>
      <c r="CJ30" s="177"/>
      <c r="CK30" s="177"/>
      <c r="CL30" s="177"/>
      <c r="CM30" s="177"/>
      <c r="CN30" s="177"/>
      <c r="CO30" s="177"/>
      <c r="CP30" s="177"/>
      <c r="CQ30" s="177"/>
      <c r="CR30" s="177"/>
      <c r="CS30" s="178"/>
      <c r="CT30" s="179"/>
      <c r="CU30" s="180"/>
      <c r="CV30" s="180"/>
      <c r="CW30" s="180"/>
      <c r="CX30" s="180"/>
      <c r="CY30" s="180"/>
      <c r="CZ30" s="180"/>
      <c r="DA30" s="181"/>
      <c r="DB30" s="179"/>
      <c r="DC30" s="180"/>
      <c r="DD30" s="180"/>
      <c r="DE30" s="180"/>
      <c r="DF30" s="180"/>
      <c r="DG30" s="180"/>
      <c r="DH30" s="180"/>
      <c r="DI30" s="181"/>
    </row>
    <row r="31" spans="1:113" ht="13.5" customHeight="1" x14ac:dyDescent="0.15">
      <c r="A31" s="160"/>
      <c r="B31" s="182"/>
      <c r="DI31" s="183"/>
    </row>
    <row r="32" spans="1:113" ht="13.5" customHeight="1" x14ac:dyDescent="0.15">
      <c r="A32" s="160"/>
      <c r="B32" s="184"/>
      <c r="C32" s="160" t="s">
        <v>195</v>
      </c>
      <c r="D32" s="160"/>
      <c r="E32" s="160"/>
      <c r="U32" s="159" t="s">
        <v>196</v>
      </c>
      <c r="AM32" s="159" t="s">
        <v>197</v>
      </c>
      <c r="BE32" s="159" t="s">
        <v>198</v>
      </c>
      <c r="BW32" s="159" t="s">
        <v>199</v>
      </c>
      <c r="CO32" s="159" t="s">
        <v>200</v>
      </c>
      <c r="DI32" s="183"/>
    </row>
    <row r="33" spans="1:113" ht="13.5" customHeight="1" x14ac:dyDescent="0.15">
      <c r="A33" s="160"/>
      <c r="B33" s="184"/>
      <c r="C33" s="363" t="s">
        <v>201</v>
      </c>
      <c r="D33" s="363"/>
      <c r="E33" s="362" t="s">
        <v>202</v>
      </c>
      <c r="F33" s="362"/>
      <c r="G33" s="362"/>
      <c r="H33" s="362"/>
      <c r="I33" s="362"/>
      <c r="J33" s="362"/>
      <c r="K33" s="362"/>
      <c r="L33" s="362"/>
      <c r="M33" s="362"/>
      <c r="N33" s="362"/>
      <c r="O33" s="362"/>
      <c r="P33" s="362"/>
      <c r="Q33" s="362"/>
      <c r="R33" s="362"/>
      <c r="S33" s="362"/>
      <c r="T33" s="185"/>
      <c r="U33" s="363" t="s">
        <v>201</v>
      </c>
      <c r="V33" s="363"/>
      <c r="W33" s="362" t="s">
        <v>203</v>
      </c>
      <c r="X33" s="362"/>
      <c r="Y33" s="362"/>
      <c r="Z33" s="362"/>
      <c r="AA33" s="362"/>
      <c r="AB33" s="362"/>
      <c r="AC33" s="362"/>
      <c r="AD33" s="362"/>
      <c r="AE33" s="362"/>
      <c r="AF33" s="362"/>
      <c r="AG33" s="362"/>
      <c r="AH33" s="362"/>
      <c r="AI33" s="362"/>
      <c r="AJ33" s="362"/>
      <c r="AK33" s="362"/>
      <c r="AL33" s="185"/>
      <c r="AM33" s="363" t="s">
        <v>204</v>
      </c>
      <c r="AN33" s="363"/>
      <c r="AO33" s="362" t="s">
        <v>205</v>
      </c>
      <c r="AP33" s="362"/>
      <c r="AQ33" s="362"/>
      <c r="AR33" s="362"/>
      <c r="AS33" s="362"/>
      <c r="AT33" s="362"/>
      <c r="AU33" s="362"/>
      <c r="AV33" s="362"/>
      <c r="AW33" s="362"/>
      <c r="AX33" s="362"/>
      <c r="AY33" s="362"/>
      <c r="AZ33" s="362"/>
      <c r="BA33" s="362"/>
      <c r="BB33" s="362"/>
      <c r="BC33" s="362"/>
      <c r="BD33" s="186"/>
      <c r="BE33" s="362" t="s">
        <v>206</v>
      </c>
      <c r="BF33" s="362"/>
      <c r="BG33" s="362" t="s">
        <v>207</v>
      </c>
      <c r="BH33" s="362"/>
      <c r="BI33" s="362"/>
      <c r="BJ33" s="362"/>
      <c r="BK33" s="362"/>
      <c r="BL33" s="362"/>
      <c r="BM33" s="362"/>
      <c r="BN33" s="362"/>
      <c r="BO33" s="362"/>
      <c r="BP33" s="362"/>
      <c r="BQ33" s="362"/>
      <c r="BR33" s="362"/>
      <c r="BS33" s="362"/>
      <c r="BT33" s="362"/>
      <c r="BU33" s="362"/>
      <c r="BV33" s="186"/>
      <c r="BW33" s="363" t="s">
        <v>206</v>
      </c>
      <c r="BX33" s="363"/>
      <c r="BY33" s="362" t="s">
        <v>208</v>
      </c>
      <c r="BZ33" s="362"/>
      <c r="CA33" s="362"/>
      <c r="CB33" s="362"/>
      <c r="CC33" s="362"/>
      <c r="CD33" s="362"/>
      <c r="CE33" s="362"/>
      <c r="CF33" s="362"/>
      <c r="CG33" s="362"/>
      <c r="CH33" s="362"/>
      <c r="CI33" s="362"/>
      <c r="CJ33" s="362"/>
      <c r="CK33" s="362"/>
      <c r="CL33" s="362"/>
      <c r="CM33" s="362"/>
      <c r="CN33" s="185"/>
      <c r="CO33" s="363" t="s">
        <v>201</v>
      </c>
      <c r="CP33" s="363"/>
      <c r="CQ33" s="362" t="s">
        <v>209</v>
      </c>
      <c r="CR33" s="362"/>
      <c r="CS33" s="362"/>
      <c r="CT33" s="362"/>
      <c r="CU33" s="362"/>
      <c r="CV33" s="362"/>
      <c r="CW33" s="362"/>
      <c r="CX33" s="362"/>
      <c r="CY33" s="362"/>
      <c r="CZ33" s="362"/>
      <c r="DA33" s="362"/>
      <c r="DB33" s="362"/>
      <c r="DC33" s="362"/>
      <c r="DD33" s="362"/>
      <c r="DE33" s="362"/>
      <c r="DF33" s="185"/>
      <c r="DG33" s="361" t="s">
        <v>210</v>
      </c>
      <c r="DH33" s="361"/>
      <c r="DI33" s="187"/>
    </row>
    <row r="34" spans="1:113" ht="32.25" customHeight="1" x14ac:dyDescent="0.15">
      <c r="A34" s="160"/>
      <c r="B34" s="184"/>
      <c r="C34" s="359">
        <f>IF(E34="","",1)</f>
        <v>1</v>
      </c>
      <c r="D34" s="359"/>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60"/>
      <c r="U34" s="359">
        <f>IF(W34="","",MAX(C34:D43)+1)</f>
        <v>2</v>
      </c>
      <c r="V34" s="359"/>
      <c r="W34" s="358" t="str">
        <f>IF('各会計、関係団体の財政状況及び健全化判断比率'!B28="","",'各会計、関係団体の財政状況及び健全化判断比率'!B28)</f>
        <v>国民健康保険特別会計</v>
      </c>
      <c r="X34" s="358"/>
      <c r="Y34" s="358"/>
      <c r="Z34" s="358"/>
      <c r="AA34" s="358"/>
      <c r="AB34" s="358"/>
      <c r="AC34" s="358"/>
      <c r="AD34" s="358"/>
      <c r="AE34" s="358"/>
      <c r="AF34" s="358"/>
      <c r="AG34" s="358"/>
      <c r="AH34" s="358"/>
      <c r="AI34" s="358"/>
      <c r="AJ34" s="358"/>
      <c r="AK34" s="358"/>
      <c r="AL34" s="160"/>
      <c r="AM34" s="359" t="str">
        <f>IF(AO34="","",MAX(C34:D43,U34:V43)+1)</f>
        <v/>
      </c>
      <c r="AN34" s="359"/>
      <c r="AO34" s="358"/>
      <c r="AP34" s="358"/>
      <c r="AQ34" s="358"/>
      <c r="AR34" s="358"/>
      <c r="AS34" s="358"/>
      <c r="AT34" s="358"/>
      <c r="AU34" s="358"/>
      <c r="AV34" s="358"/>
      <c r="AW34" s="358"/>
      <c r="AX34" s="358"/>
      <c r="AY34" s="358"/>
      <c r="AZ34" s="358"/>
      <c r="BA34" s="358"/>
      <c r="BB34" s="358"/>
      <c r="BC34" s="358"/>
      <c r="BD34" s="160"/>
      <c r="BE34" s="359">
        <f>IF(BG34="","",MAX(C34:D43,U34:V43,AM34:AN43)+1)</f>
        <v>5</v>
      </c>
      <c r="BF34" s="359"/>
      <c r="BG34" s="358" t="str">
        <f>IF('各会計、関係団体の財政状況及び健全化判断比率'!B31="","",'各会計、関係団体の財政状況及び健全化判断比率'!B31)</f>
        <v>簡易水道特別会計</v>
      </c>
      <c r="BH34" s="358"/>
      <c r="BI34" s="358"/>
      <c r="BJ34" s="358"/>
      <c r="BK34" s="358"/>
      <c r="BL34" s="358"/>
      <c r="BM34" s="358"/>
      <c r="BN34" s="358"/>
      <c r="BO34" s="358"/>
      <c r="BP34" s="358"/>
      <c r="BQ34" s="358"/>
      <c r="BR34" s="358"/>
      <c r="BS34" s="358"/>
      <c r="BT34" s="358"/>
      <c r="BU34" s="358"/>
      <c r="BV34" s="160"/>
      <c r="BW34" s="359">
        <f>IF(BY34="","",MAX(C34:D43,U34:V43,AM34:AN43,BE34:BF43)+1)</f>
        <v>6</v>
      </c>
      <c r="BX34" s="359"/>
      <c r="BY34" s="358" t="str">
        <f>IF('各会計、関係団体の財政状況及び健全化判断比率'!B68="","",'各会計、関係団体の財政状況及び健全化判断比率'!B68)</f>
        <v>一部事務組合下北医療センター</v>
      </c>
      <c r="BZ34" s="358"/>
      <c r="CA34" s="358"/>
      <c r="CB34" s="358"/>
      <c r="CC34" s="358"/>
      <c r="CD34" s="358"/>
      <c r="CE34" s="358"/>
      <c r="CF34" s="358"/>
      <c r="CG34" s="358"/>
      <c r="CH34" s="358"/>
      <c r="CI34" s="358"/>
      <c r="CJ34" s="358"/>
      <c r="CK34" s="358"/>
      <c r="CL34" s="358"/>
      <c r="CM34" s="358"/>
      <c r="CN34" s="160"/>
      <c r="CO34" s="359" t="str">
        <f>IF(CQ34="","",MAX(C34:D43,U34:V43,AM34:AN43,BE34:BF43,BW34:BX43)+1)</f>
        <v/>
      </c>
      <c r="CP34" s="359"/>
      <c r="CQ34" s="358" t="str">
        <f>IF('各会計、関係団体の財政状況及び健全化判断比率'!BS7="","",'各会計、関係団体の財政状況及び健全化判断比率'!BS7)</f>
        <v/>
      </c>
      <c r="CR34" s="358"/>
      <c r="CS34" s="358"/>
      <c r="CT34" s="358"/>
      <c r="CU34" s="358"/>
      <c r="CV34" s="358"/>
      <c r="CW34" s="358"/>
      <c r="CX34" s="358"/>
      <c r="CY34" s="358"/>
      <c r="CZ34" s="358"/>
      <c r="DA34" s="358"/>
      <c r="DB34" s="358"/>
      <c r="DC34" s="358"/>
      <c r="DD34" s="358"/>
      <c r="DE34" s="358"/>
      <c r="DG34" s="360" t="str">
        <f>IF('各会計、関係団体の財政状況及び健全化判断比率'!BR7="","",'各会計、関係団体の財政状況及び健全化判断比率'!BR7)</f>
        <v/>
      </c>
      <c r="DH34" s="360"/>
      <c r="DI34" s="187"/>
    </row>
    <row r="35" spans="1:113" ht="32.25" customHeight="1" x14ac:dyDescent="0.15">
      <c r="A35" s="160"/>
      <c r="B35" s="184"/>
      <c r="C35" s="359" t="str">
        <f>IF(E35="","",C34+1)</f>
        <v/>
      </c>
      <c r="D35" s="359"/>
      <c r="E35" s="358" t="str">
        <f>IF('各会計、関係団体の財政状況及び健全化判断比率'!B8="","",'各会計、関係団体の財政状況及び健全化判断比率'!B8)</f>
        <v/>
      </c>
      <c r="F35" s="358"/>
      <c r="G35" s="358"/>
      <c r="H35" s="358"/>
      <c r="I35" s="358"/>
      <c r="J35" s="358"/>
      <c r="K35" s="358"/>
      <c r="L35" s="358"/>
      <c r="M35" s="358"/>
      <c r="N35" s="358"/>
      <c r="O35" s="358"/>
      <c r="P35" s="358"/>
      <c r="Q35" s="358"/>
      <c r="R35" s="358"/>
      <c r="S35" s="358"/>
      <c r="T35" s="160"/>
      <c r="U35" s="359">
        <f>IF(W35="","",U34+1)</f>
        <v>3</v>
      </c>
      <c r="V35" s="359"/>
      <c r="W35" s="358" t="str">
        <f>IF('各会計、関係団体の財政状況及び健全化判断比率'!B29="","",'各会計、関係団体の財政状況及び健全化判断比率'!B29)</f>
        <v>介護保険特別会計</v>
      </c>
      <c r="X35" s="358"/>
      <c r="Y35" s="358"/>
      <c r="Z35" s="358"/>
      <c r="AA35" s="358"/>
      <c r="AB35" s="358"/>
      <c r="AC35" s="358"/>
      <c r="AD35" s="358"/>
      <c r="AE35" s="358"/>
      <c r="AF35" s="358"/>
      <c r="AG35" s="358"/>
      <c r="AH35" s="358"/>
      <c r="AI35" s="358"/>
      <c r="AJ35" s="358"/>
      <c r="AK35" s="358"/>
      <c r="AL35" s="160"/>
      <c r="AM35" s="359" t="str">
        <f t="shared" ref="AM35:AM43" si="0">IF(AO35="","",AM34+1)</f>
        <v/>
      </c>
      <c r="AN35" s="359"/>
      <c r="AO35" s="358"/>
      <c r="AP35" s="358"/>
      <c r="AQ35" s="358"/>
      <c r="AR35" s="358"/>
      <c r="AS35" s="358"/>
      <c r="AT35" s="358"/>
      <c r="AU35" s="358"/>
      <c r="AV35" s="358"/>
      <c r="AW35" s="358"/>
      <c r="AX35" s="358"/>
      <c r="AY35" s="358"/>
      <c r="AZ35" s="358"/>
      <c r="BA35" s="358"/>
      <c r="BB35" s="358"/>
      <c r="BC35" s="358"/>
      <c r="BD35" s="160"/>
      <c r="BE35" s="359" t="str">
        <f t="shared" ref="BE35:BE43" si="1">IF(BG35="","",BE34+1)</f>
        <v/>
      </c>
      <c r="BF35" s="359"/>
      <c r="BG35" s="358"/>
      <c r="BH35" s="358"/>
      <c r="BI35" s="358"/>
      <c r="BJ35" s="358"/>
      <c r="BK35" s="358"/>
      <c r="BL35" s="358"/>
      <c r="BM35" s="358"/>
      <c r="BN35" s="358"/>
      <c r="BO35" s="358"/>
      <c r="BP35" s="358"/>
      <c r="BQ35" s="358"/>
      <c r="BR35" s="358"/>
      <c r="BS35" s="358"/>
      <c r="BT35" s="358"/>
      <c r="BU35" s="358"/>
      <c r="BV35" s="160"/>
      <c r="BW35" s="359">
        <f t="shared" ref="BW35:BW43" si="2">IF(BY35="","",BW34+1)</f>
        <v>7</v>
      </c>
      <c r="BX35" s="359"/>
      <c r="BY35" s="358" t="str">
        <f>IF('各会計、関係団体の財政状況及び健全化判断比率'!B69="","",'各会計、関係団体の財政状況及び健全化判断比率'!B69)</f>
        <v>下北地域広域行政事務組合</v>
      </c>
      <c r="BZ35" s="358"/>
      <c r="CA35" s="358"/>
      <c r="CB35" s="358"/>
      <c r="CC35" s="358"/>
      <c r="CD35" s="358"/>
      <c r="CE35" s="358"/>
      <c r="CF35" s="358"/>
      <c r="CG35" s="358"/>
      <c r="CH35" s="358"/>
      <c r="CI35" s="358"/>
      <c r="CJ35" s="358"/>
      <c r="CK35" s="358"/>
      <c r="CL35" s="358"/>
      <c r="CM35" s="358"/>
      <c r="CN35" s="160"/>
      <c r="CO35" s="359" t="str">
        <f t="shared" ref="CO35:CO43" si="3">IF(CQ35="","",CO34+1)</f>
        <v/>
      </c>
      <c r="CP35" s="359"/>
      <c r="CQ35" s="358" t="str">
        <f>IF('各会計、関係団体の財政状況及び健全化判断比率'!BS8="","",'各会計、関係団体の財政状況及び健全化判断比率'!BS8)</f>
        <v/>
      </c>
      <c r="CR35" s="358"/>
      <c r="CS35" s="358"/>
      <c r="CT35" s="358"/>
      <c r="CU35" s="358"/>
      <c r="CV35" s="358"/>
      <c r="CW35" s="358"/>
      <c r="CX35" s="358"/>
      <c r="CY35" s="358"/>
      <c r="CZ35" s="358"/>
      <c r="DA35" s="358"/>
      <c r="DB35" s="358"/>
      <c r="DC35" s="358"/>
      <c r="DD35" s="358"/>
      <c r="DE35" s="358"/>
      <c r="DG35" s="360" t="str">
        <f>IF('各会計、関係団体の財政状況及び健全化判断比率'!BR8="","",'各会計、関係団体の財政状況及び健全化判断比率'!BR8)</f>
        <v/>
      </c>
      <c r="DH35" s="360"/>
      <c r="DI35" s="187"/>
    </row>
    <row r="36" spans="1:113" ht="32.25" customHeight="1" x14ac:dyDescent="0.15">
      <c r="A36" s="160"/>
      <c r="B36" s="184"/>
      <c r="C36" s="359" t="str">
        <f>IF(E36="","",C35+1)</f>
        <v/>
      </c>
      <c r="D36" s="359"/>
      <c r="E36" s="358" t="str">
        <f>IF('各会計、関係団体の財政状況及び健全化判断比率'!B9="","",'各会計、関係団体の財政状況及び健全化判断比率'!B9)</f>
        <v/>
      </c>
      <c r="F36" s="358"/>
      <c r="G36" s="358"/>
      <c r="H36" s="358"/>
      <c r="I36" s="358"/>
      <c r="J36" s="358"/>
      <c r="K36" s="358"/>
      <c r="L36" s="358"/>
      <c r="M36" s="358"/>
      <c r="N36" s="358"/>
      <c r="O36" s="358"/>
      <c r="P36" s="358"/>
      <c r="Q36" s="358"/>
      <c r="R36" s="358"/>
      <c r="S36" s="358"/>
      <c r="T36" s="160"/>
      <c r="U36" s="359">
        <f t="shared" ref="U36:U43" si="4">IF(W36="","",U35+1)</f>
        <v>4</v>
      </c>
      <c r="V36" s="359"/>
      <c r="W36" s="358" t="str">
        <f>IF('各会計、関係団体の財政状況及び健全化判断比率'!B30="","",'各会計、関係団体の財政状況及び健全化判断比率'!B30)</f>
        <v>後期高齢者医療特別会計</v>
      </c>
      <c r="X36" s="358"/>
      <c r="Y36" s="358"/>
      <c r="Z36" s="358"/>
      <c r="AA36" s="358"/>
      <c r="AB36" s="358"/>
      <c r="AC36" s="358"/>
      <c r="AD36" s="358"/>
      <c r="AE36" s="358"/>
      <c r="AF36" s="358"/>
      <c r="AG36" s="358"/>
      <c r="AH36" s="358"/>
      <c r="AI36" s="358"/>
      <c r="AJ36" s="358"/>
      <c r="AK36" s="358"/>
      <c r="AL36" s="160"/>
      <c r="AM36" s="359" t="str">
        <f t="shared" si="0"/>
        <v/>
      </c>
      <c r="AN36" s="359"/>
      <c r="AO36" s="358"/>
      <c r="AP36" s="358"/>
      <c r="AQ36" s="358"/>
      <c r="AR36" s="358"/>
      <c r="AS36" s="358"/>
      <c r="AT36" s="358"/>
      <c r="AU36" s="358"/>
      <c r="AV36" s="358"/>
      <c r="AW36" s="358"/>
      <c r="AX36" s="358"/>
      <c r="AY36" s="358"/>
      <c r="AZ36" s="358"/>
      <c r="BA36" s="358"/>
      <c r="BB36" s="358"/>
      <c r="BC36" s="358"/>
      <c r="BD36" s="160"/>
      <c r="BE36" s="359" t="str">
        <f t="shared" si="1"/>
        <v/>
      </c>
      <c r="BF36" s="359"/>
      <c r="BG36" s="358"/>
      <c r="BH36" s="358"/>
      <c r="BI36" s="358"/>
      <c r="BJ36" s="358"/>
      <c r="BK36" s="358"/>
      <c r="BL36" s="358"/>
      <c r="BM36" s="358"/>
      <c r="BN36" s="358"/>
      <c r="BO36" s="358"/>
      <c r="BP36" s="358"/>
      <c r="BQ36" s="358"/>
      <c r="BR36" s="358"/>
      <c r="BS36" s="358"/>
      <c r="BT36" s="358"/>
      <c r="BU36" s="358"/>
      <c r="BV36" s="160"/>
      <c r="BW36" s="359">
        <f t="shared" si="2"/>
        <v>8</v>
      </c>
      <c r="BX36" s="359"/>
      <c r="BY36" s="358" t="str">
        <f>IF('各会計、関係団体の財政状況及び健全化判断比率'!B70="","",'各会計、関係団体の財政状況及び健全化判断比率'!B70)</f>
        <v>青森県後期高齢者医療広域連合（一般会計分）</v>
      </c>
      <c r="BZ36" s="358"/>
      <c r="CA36" s="358"/>
      <c r="CB36" s="358"/>
      <c r="CC36" s="358"/>
      <c r="CD36" s="358"/>
      <c r="CE36" s="358"/>
      <c r="CF36" s="358"/>
      <c r="CG36" s="358"/>
      <c r="CH36" s="358"/>
      <c r="CI36" s="358"/>
      <c r="CJ36" s="358"/>
      <c r="CK36" s="358"/>
      <c r="CL36" s="358"/>
      <c r="CM36" s="358"/>
      <c r="CN36" s="160"/>
      <c r="CO36" s="359" t="str">
        <f t="shared" si="3"/>
        <v/>
      </c>
      <c r="CP36" s="359"/>
      <c r="CQ36" s="358" t="str">
        <f>IF('各会計、関係団体の財政状況及び健全化判断比率'!BS9="","",'各会計、関係団体の財政状況及び健全化判断比率'!BS9)</f>
        <v/>
      </c>
      <c r="CR36" s="358"/>
      <c r="CS36" s="358"/>
      <c r="CT36" s="358"/>
      <c r="CU36" s="358"/>
      <c r="CV36" s="358"/>
      <c r="CW36" s="358"/>
      <c r="CX36" s="358"/>
      <c r="CY36" s="358"/>
      <c r="CZ36" s="358"/>
      <c r="DA36" s="358"/>
      <c r="DB36" s="358"/>
      <c r="DC36" s="358"/>
      <c r="DD36" s="358"/>
      <c r="DE36" s="358"/>
      <c r="DG36" s="360" t="str">
        <f>IF('各会計、関係団体の財政状況及び健全化判断比率'!BR9="","",'各会計、関係団体の財政状況及び健全化判断比率'!BR9)</f>
        <v/>
      </c>
      <c r="DH36" s="360"/>
      <c r="DI36" s="187"/>
    </row>
    <row r="37" spans="1:113" ht="32.25" customHeight="1" x14ac:dyDescent="0.15">
      <c r="A37" s="160"/>
      <c r="B37" s="184"/>
      <c r="C37" s="359" t="str">
        <f>IF(E37="","",C36+1)</f>
        <v/>
      </c>
      <c r="D37" s="359"/>
      <c r="E37" s="358" t="str">
        <f>IF('各会計、関係団体の財政状況及び健全化判断比率'!B10="","",'各会計、関係団体の財政状況及び健全化判断比率'!B10)</f>
        <v/>
      </c>
      <c r="F37" s="358"/>
      <c r="G37" s="358"/>
      <c r="H37" s="358"/>
      <c r="I37" s="358"/>
      <c r="J37" s="358"/>
      <c r="K37" s="358"/>
      <c r="L37" s="358"/>
      <c r="M37" s="358"/>
      <c r="N37" s="358"/>
      <c r="O37" s="358"/>
      <c r="P37" s="358"/>
      <c r="Q37" s="358"/>
      <c r="R37" s="358"/>
      <c r="S37" s="358"/>
      <c r="T37" s="160"/>
      <c r="U37" s="359" t="str">
        <f t="shared" si="4"/>
        <v/>
      </c>
      <c r="V37" s="359"/>
      <c r="W37" s="358"/>
      <c r="X37" s="358"/>
      <c r="Y37" s="358"/>
      <c r="Z37" s="358"/>
      <c r="AA37" s="358"/>
      <c r="AB37" s="358"/>
      <c r="AC37" s="358"/>
      <c r="AD37" s="358"/>
      <c r="AE37" s="358"/>
      <c r="AF37" s="358"/>
      <c r="AG37" s="358"/>
      <c r="AH37" s="358"/>
      <c r="AI37" s="358"/>
      <c r="AJ37" s="358"/>
      <c r="AK37" s="358"/>
      <c r="AL37" s="160"/>
      <c r="AM37" s="359" t="str">
        <f t="shared" si="0"/>
        <v/>
      </c>
      <c r="AN37" s="359"/>
      <c r="AO37" s="358"/>
      <c r="AP37" s="358"/>
      <c r="AQ37" s="358"/>
      <c r="AR37" s="358"/>
      <c r="AS37" s="358"/>
      <c r="AT37" s="358"/>
      <c r="AU37" s="358"/>
      <c r="AV37" s="358"/>
      <c r="AW37" s="358"/>
      <c r="AX37" s="358"/>
      <c r="AY37" s="358"/>
      <c r="AZ37" s="358"/>
      <c r="BA37" s="358"/>
      <c r="BB37" s="358"/>
      <c r="BC37" s="358"/>
      <c r="BD37" s="160"/>
      <c r="BE37" s="359" t="str">
        <f t="shared" si="1"/>
        <v/>
      </c>
      <c r="BF37" s="359"/>
      <c r="BG37" s="358"/>
      <c r="BH37" s="358"/>
      <c r="BI37" s="358"/>
      <c r="BJ37" s="358"/>
      <c r="BK37" s="358"/>
      <c r="BL37" s="358"/>
      <c r="BM37" s="358"/>
      <c r="BN37" s="358"/>
      <c r="BO37" s="358"/>
      <c r="BP37" s="358"/>
      <c r="BQ37" s="358"/>
      <c r="BR37" s="358"/>
      <c r="BS37" s="358"/>
      <c r="BT37" s="358"/>
      <c r="BU37" s="358"/>
      <c r="BV37" s="160"/>
      <c r="BW37" s="359">
        <f t="shared" si="2"/>
        <v>9</v>
      </c>
      <c r="BX37" s="359"/>
      <c r="BY37" s="358" t="str">
        <f>IF('各会計、関係団体の財政状況及び健全化判断比率'!B71="","",'各会計、関係団体の財政状況及び健全化判断比率'!B71)</f>
        <v>青森県後期高齢者医療広域連合（特別会計分）</v>
      </c>
      <c r="BZ37" s="358"/>
      <c r="CA37" s="358"/>
      <c r="CB37" s="358"/>
      <c r="CC37" s="358"/>
      <c r="CD37" s="358"/>
      <c r="CE37" s="358"/>
      <c r="CF37" s="358"/>
      <c r="CG37" s="358"/>
      <c r="CH37" s="358"/>
      <c r="CI37" s="358"/>
      <c r="CJ37" s="358"/>
      <c r="CK37" s="358"/>
      <c r="CL37" s="358"/>
      <c r="CM37" s="358"/>
      <c r="CN37" s="160"/>
      <c r="CO37" s="359" t="str">
        <f t="shared" si="3"/>
        <v/>
      </c>
      <c r="CP37" s="359"/>
      <c r="CQ37" s="358" t="str">
        <f>IF('各会計、関係団体の財政状況及び健全化判断比率'!BS10="","",'各会計、関係団体の財政状況及び健全化判断比率'!BS10)</f>
        <v/>
      </c>
      <c r="CR37" s="358"/>
      <c r="CS37" s="358"/>
      <c r="CT37" s="358"/>
      <c r="CU37" s="358"/>
      <c r="CV37" s="358"/>
      <c r="CW37" s="358"/>
      <c r="CX37" s="358"/>
      <c r="CY37" s="358"/>
      <c r="CZ37" s="358"/>
      <c r="DA37" s="358"/>
      <c r="DB37" s="358"/>
      <c r="DC37" s="358"/>
      <c r="DD37" s="358"/>
      <c r="DE37" s="358"/>
      <c r="DG37" s="360" t="str">
        <f>IF('各会計、関係団体の財政状況及び健全化判断比率'!BR10="","",'各会計、関係団体の財政状況及び健全化判断比率'!BR10)</f>
        <v/>
      </c>
      <c r="DH37" s="360"/>
      <c r="DI37" s="187"/>
    </row>
    <row r="38" spans="1:113" ht="32.25" customHeight="1" x14ac:dyDescent="0.15">
      <c r="A38" s="160"/>
      <c r="B38" s="184"/>
      <c r="C38" s="359" t="str">
        <f t="shared" ref="C38:C43" si="5">IF(E38="","",C37+1)</f>
        <v/>
      </c>
      <c r="D38" s="359"/>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60"/>
      <c r="U38" s="359" t="str">
        <f t="shared" si="4"/>
        <v/>
      </c>
      <c r="V38" s="359"/>
      <c r="W38" s="358"/>
      <c r="X38" s="358"/>
      <c r="Y38" s="358"/>
      <c r="Z38" s="358"/>
      <c r="AA38" s="358"/>
      <c r="AB38" s="358"/>
      <c r="AC38" s="358"/>
      <c r="AD38" s="358"/>
      <c r="AE38" s="358"/>
      <c r="AF38" s="358"/>
      <c r="AG38" s="358"/>
      <c r="AH38" s="358"/>
      <c r="AI38" s="358"/>
      <c r="AJ38" s="358"/>
      <c r="AK38" s="358"/>
      <c r="AL38" s="160"/>
      <c r="AM38" s="359" t="str">
        <f t="shared" si="0"/>
        <v/>
      </c>
      <c r="AN38" s="359"/>
      <c r="AO38" s="358"/>
      <c r="AP38" s="358"/>
      <c r="AQ38" s="358"/>
      <c r="AR38" s="358"/>
      <c r="AS38" s="358"/>
      <c r="AT38" s="358"/>
      <c r="AU38" s="358"/>
      <c r="AV38" s="358"/>
      <c r="AW38" s="358"/>
      <c r="AX38" s="358"/>
      <c r="AY38" s="358"/>
      <c r="AZ38" s="358"/>
      <c r="BA38" s="358"/>
      <c r="BB38" s="358"/>
      <c r="BC38" s="358"/>
      <c r="BD38" s="160"/>
      <c r="BE38" s="359" t="str">
        <f t="shared" si="1"/>
        <v/>
      </c>
      <c r="BF38" s="359"/>
      <c r="BG38" s="358"/>
      <c r="BH38" s="358"/>
      <c r="BI38" s="358"/>
      <c r="BJ38" s="358"/>
      <c r="BK38" s="358"/>
      <c r="BL38" s="358"/>
      <c r="BM38" s="358"/>
      <c r="BN38" s="358"/>
      <c r="BO38" s="358"/>
      <c r="BP38" s="358"/>
      <c r="BQ38" s="358"/>
      <c r="BR38" s="358"/>
      <c r="BS38" s="358"/>
      <c r="BT38" s="358"/>
      <c r="BU38" s="358"/>
      <c r="BV38" s="160"/>
      <c r="BW38" s="359">
        <f t="shared" si="2"/>
        <v>10</v>
      </c>
      <c r="BX38" s="359"/>
      <c r="BY38" s="358" t="str">
        <f>IF('各会計、関係団体の財政状況及び健全化判断比率'!B72="","",'各会計、関係団体の財政状況及び健全化判断比率'!B72)</f>
        <v>青森県市町村総合事務組合</v>
      </c>
      <c r="BZ38" s="358"/>
      <c r="CA38" s="358"/>
      <c r="CB38" s="358"/>
      <c r="CC38" s="358"/>
      <c r="CD38" s="358"/>
      <c r="CE38" s="358"/>
      <c r="CF38" s="358"/>
      <c r="CG38" s="358"/>
      <c r="CH38" s="358"/>
      <c r="CI38" s="358"/>
      <c r="CJ38" s="358"/>
      <c r="CK38" s="358"/>
      <c r="CL38" s="358"/>
      <c r="CM38" s="358"/>
      <c r="CN38" s="160"/>
      <c r="CO38" s="359" t="str">
        <f t="shared" si="3"/>
        <v/>
      </c>
      <c r="CP38" s="359"/>
      <c r="CQ38" s="358" t="str">
        <f>IF('各会計、関係団体の財政状況及び健全化判断比率'!BS11="","",'各会計、関係団体の財政状況及び健全化判断比率'!BS11)</f>
        <v/>
      </c>
      <c r="CR38" s="358"/>
      <c r="CS38" s="358"/>
      <c r="CT38" s="358"/>
      <c r="CU38" s="358"/>
      <c r="CV38" s="358"/>
      <c r="CW38" s="358"/>
      <c r="CX38" s="358"/>
      <c r="CY38" s="358"/>
      <c r="CZ38" s="358"/>
      <c r="DA38" s="358"/>
      <c r="DB38" s="358"/>
      <c r="DC38" s="358"/>
      <c r="DD38" s="358"/>
      <c r="DE38" s="358"/>
      <c r="DG38" s="360" t="str">
        <f>IF('各会計、関係団体の財政状況及び健全化判断比率'!BR11="","",'各会計、関係団体の財政状況及び健全化判断比率'!BR11)</f>
        <v/>
      </c>
      <c r="DH38" s="360"/>
      <c r="DI38" s="187"/>
    </row>
    <row r="39" spans="1:113" ht="32.25" customHeight="1" x14ac:dyDescent="0.15">
      <c r="A39" s="160"/>
      <c r="B39" s="184"/>
      <c r="C39" s="359" t="str">
        <f t="shared" si="5"/>
        <v/>
      </c>
      <c r="D39" s="359"/>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60"/>
      <c r="U39" s="359" t="str">
        <f t="shared" si="4"/>
        <v/>
      </c>
      <c r="V39" s="359"/>
      <c r="W39" s="358"/>
      <c r="X39" s="358"/>
      <c r="Y39" s="358"/>
      <c r="Z39" s="358"/>
      <c r="AA39" s="358"/>
      <c r="AB39" s="358"/>
      <c r="AC39" s="358"/>
      <c r="AD39" s="358"/>
      <c r="AE39" s="358"/>
      <c r="AF39" s="358"/>
      <c r="AG39" s="358"/>
      <c r="AH39" s="358"/>
      <c r="AI39" s="358"/>
      <c r="AJ39" s="358"/>
      <c r="AK39" s="358"/>
      <c r="AL39" s="160"/>
      <c r="AM39" s="359" t="str">
        <f t="shared" si="0"/>
        <v/>
      </c>
      <c r="AN39" s="359"/>
      <c r="AO39" s="358"/>
      <c r="AP39" s="358"/>
      <c r="AQ39" s="358"/>
      <c r="AR39" s="358"/>
      <c r="AS39" s="358"/>
      <c r="AT39" s="358"/>
      <c r="AU39" s="358"/>
      <c r="AV39" s="358"/>
      <c r="AW39" s="358"/>
      <c r="AX39" s="358"/>
      <c r="AY39" s="358"/>
      <c r="AZ39" s="358"/>
      <c r="BA39" s="358"/>
      <c r="BB39" s="358"/>
      <c r="BC39" s="358"/>
      <c r="BD39" s="160"/>
      <c r="BE39" s="359" t="str">
        <f t="shared" si="1"/>
        <v/>
      </c>
      <c r="BF39" s="359"/>
      <c r="BG39" s="358"/>
      <c r="BH39" s="358"/>
      <c r="BI39" s="358"/>
      <c r="BJ39" s="358"/>
      <c r="BK39" s="358"/>
      <c r="BL39" s="358"/>
      <c r="BM39" s="358"/>
      <c r="BN39" s="358"/>
      <c r="BO39" s="358"/>
      <c r="BP39" s="358"/>
      <c r="BQ39" s="358"/>
      <c r="BR39" s="358"/>
      <c r="BS39" s="358"/>
      <c r="BT39" s="358"/>
      <c r="BU39" s="358"/>
      <c r="BV39" s="160"/>
      <c r="BW39" s="359">
        <f t="shared" si="2"/>
        <v>11</v>
      </c>
      <c r="BX39" s="359"/>
      <c r="BY39" s="358" t="str">
        <f>IF('各会計、関係団体の財政状況及び健全化判断比率'!B73="","",'各会計、関係団体の財政状況及び健全化判断比率'!B73)</f>
        <v>青森県交通災害共済組合</v>
      </c>
      <c r="BZ39" s="358"/>
      <c r="CA39" s="358"/>
      <c r="CB39" s="358"/>
      <c r="CC39" s="358"/>
      <c r="CD39" s="358"/>
      <c r="CE39" s="358"/>
      <c r="CF39" s="358"/>
      <c r="CG39" s="358"/>
      <c r="CH39" s="358"/>
      <c r="CI39" s="358"/>
      <c r="CJ39" s="358"/>
      <c r="CK39" s="358"/>
      <c r="CL39" s="358"/>
      <c r="CM39" s="358"/>
      <c r="CN39" s="160"/>
      <c r="CO39" s="359" t="str">
        <f t="shared" si="3"/>
        <v/>
      </c>
      <c r="CP39" s="359"/>
      <c r="CQ39" s="358" t="str">
        <f>IF('各会計、関係団体の財政状況及び健全化判断比率'!BS12="","",'各会計、関係団体の財政状況及び健全化判断比率'!BS12)</f>
        <v/>
      </c>
      <c r="CR39" s="358"/>
      <c r="CS39" s="358"/>
      <c r="CT39" s="358"/>
      <c r="CU39" s="358"/>
      <c r="CV39" s="358"/>
      <c r="CW39" s="358"/>
      <c r="CX39" s="358"/>
      <c r="CY39" s="358"/>
      <c r="CZ39" s="358"/>
      <c r="DA39" s="358"/>
      <c r="DB39" s="358"/>
      <c r="DC39" s="358"/>
      <c r="DD39" s="358"/>
      <c r="DE39" s="358"/>
      <c r="DG39" s="360" t="str">
        <f>IF('各会計、関係団体の財政状況及び健全化判断比率'!BR12="","",'各会計、関係団体の財政状況及び健全化判断比率'!BR12)</f>
        <v/>
      </c>
      <c r="DH39" s="360"/>
      <c r="DI39" s="187"/>
    </row>
    <row r="40" spans="1:113" ht="32.25" customHeight="1" x14ac:dyDescent="0.15">
      <c r="A40" s="160"/>
      <c r="B40" s="184"/>
      <c r="C40" s="359" t="str">
        <f t="shared" si="5"/>
        <v/>
      </c>
      <c r="D40" s="359"/>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60"/>
      <c r="U40" s="359" t="str">
        <f t="shared" si="4"/>
        <v/>
      </c>
      <c r="V40" s="359"/>
      <c r="W40" s="358"/>
      <c r="X40" s="358"/>
      <c r="Y40" s="358"/>
      <c r="Z40" s="358"/>
      <c r="AA40" s="358"/>
      <c r="AB40" s="358"/>
      <c r="AC40" s="358"/>
      <c r="AD40" s="358"/>
      <c r="AE40" s="358"/>
      <c r="AF40" s="358"/>
      <c r="AG40" s="358"/>
      <c r="AH40" s="358"/>
      <c r="AI40" s="358"/>
      <c r="AJ40" s="358"/>
      <c r="AK40" s="358"/>
      <c r="AL40" s="160"/>
      <c r="AM40" s="359" t="str">
        <f t="shared" si="0"/>
        <v/>
      </c>
      <c r="AN40" s="359"/>
      <c r="AO40" s="358"/>
      <c r="AP40" s="358"/>
      <c r="AQ40" s="358"/>
      <c r="AR40" s="358"/>
      <c r="AS40" s="358"/>
      <c r="AT40" s="358"/>
      <c r="AU40" s="358"/>
      <c r="AV40" s="358"/>
      <c r="AW40" s="358"/>
      <c r="AX40" s="358"/>
      <c r="AY40" s="358"/>
      <c r="AZ40" s="358"/>
      <c r="BA40" s="358"/>
      <c r="BB40" s="358"/>
      <c r="BC40" s="358"/>
      <c r="BD40" s="160"/>
      <c r="BE40" s="359" t="str">
        <f t="shared" si="1"/>
        <v/>
      </c>
      <c r="BF40" s="359"/>
      <c r="BG40" s="358"/>
      <c r="BH40" s="358"/>
      <c r="BI40" s="358"/>
      <c r="BJ40" s="358"/>
      <c r="BK40" s="358"/>
      <c r="BL40" s="358"/>
      <c r="BM40" s="358"/>
      <c r="BN40" s="358"/>
      <c r="BO40" s="358"/>
      <c r="BP40" s="358"/>
      <c r="BQ40" s="358"/>
      <c r="BR40" s="358"/>
      <c r="BS40" s="358"/>
      <c r="BT40" s="358"/>
      <c r="BU40" s="358"/>
      <c r="BV40" s="160"/>
      <c r="BW40" s="359">
        <f t="shared" si="2"/>
        <v>12</v>
      </c>
      <c r="BX40" s="359"/>
      <c r="BY40" s="358" t="str">
        <f>IF('各会計、関係団体の財政状況及び健全化判断比率'!B74="","",'各会計、関係団体の財政状況及び健全化判断比率'!B74)</f>
        <v>青森県市町村職員退職組合</v>
      </c>
      <c r="BZ40" s="358"/>
      <c r="CA40" s="358"/>
      <c r="CB40" s="358"/>
      <c r="CC40" s="358"/>
      <c r="CD40" s="358"/>
      <c r="CE40" s="358"/>
      <c r="CF40" s="358"/>
      <c r="CG40" s="358"/>
      <c r="CH40" s="358"/>
      <c r="CI40" s="358"/>
      <c r="CJ40" s="358"/>
      <c r="CK40" s="358"/>
      <c r="CL40" s="358"/>
      <c r="CM40" s="358"/>
      <c r="CN40" s="160"/>
      <c r="CO40" s="359" t="str">
        <f t="shared" si="3"/>
        <v/>
      </c>
      <c r="CP40" s="359"/>
      <c r="CQ40" s="358" t="str">
        <f>IF('各会計、関係団体の財政状況及び健全化判断比率'!BS13="","",'各会計、関係団体の財政状況及び健全化判断比率'!BS13)</f>
        <v/>
      </c>
      <c r="CR40" s="358"/>
      <c r="CS40" s="358"/>
      <c r="CT40" s="358"/>
      <c r="CU40" s="358"/>
      <c r="CV40" s="358"/>
      <c r="CW40" s="358"/>
      <c r="CX40" s="358"/>
      <c r="CY40" s="358"/>
      <c r="CZ40" s="358"/>
      <c r="DA40" s="358"/>
      <c r="DB40" s="358"/>
      <c r="DC40" s="358"/>
      <c r="DD40" s="358"/>
      <c r="DE40" s="358"/>
      <c r="DG40" s="360" t="str">
        <f>IF('各会計、関係団体の財政状況及び健全化判断比率'!BR13="","",'各会計、関係団体の財政状況及び健全化判断比率'!BR13)</f>
        <v/>
      </c>
      <c r="DH40" s="360"/>
      <c r="DI40" s="187"/>
    </row>
    <row r="41" spans="1:113" ht="32.25" customHeight="1" x14ac:dyDescent="0.15">
      <c r="A41" s="160"/>
      <c r="B41" s="184"/>
      <c r="C41" s="359" t="str">
        <f t="shared" si="5"/>
        <v/>
      </c>
      <c r="D41" s="359"/>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60"/>
      <c r="U41" s="359" t="str">
        <f t="shared" si="4"/>
        <v/>
      </c>
      <c r="V41" s="359"/>
      <c r="W41" s="358"/>
      <c r="X41" s="358"/>
      <c r="Y41" s="358"/>
      <c r="Z41" s="358"/>
      <c r="AA41" s="358"/>
      <c r="AB41" s="358"/>
      <c r="AC41" s="358"/>
      <c r="AD41" s="358"/>
      <c r="AE41" s="358"/>
      <c r="AF41" s="358"/>
      <c r="AG41" s="358"/>
      <c r="AH41" s="358"/>
      <c r="AI41" s="358"/>
      <c r="AJ41" s="358"/>
      <c r="AK41" s="358"/>
      <c r="AL41" s="160"/>
      <c r="AM41" s="359" t="str">
        <f t="shared" si="0"/>
        <v/>
      </c>
      <c r="AN41" s="359"/>
      <c r="AO41" s="358"/>
      <c r="AP41" s="358"/>
      <c r="AQ41" s="358"/>
      <c r="AR41" s="358"/>
      <c r="AS41" s="358"/>
      <c r="AT41" s="358"/>
      <c r="AU41" s="358"/>
      <c r="AV41" s="358"/>
      <c r="AW41" s="358"/>
      <c r="AX41" s="358"/>
      <c r="AY41" s="358"/>
      <c r="AZ41" s="358"/>
      <c r="BA41" s="358"/>
      <c r="BB41" s="358"/>
      <c r="BC41" s="358"/>
      <c r="BD41" s="160"/>
      <c r="BE41" s="359" t="str">
        <f t="shared" si="1"/>
        <v/>
      </c>
      <c r="BF41" s="359"/>
      <c r="BG41" s="358"/>
      <c r="BH41" s="358"/>
      <c r="BI41" s="358"/>
      <c r="BJ41" s="358"/>
      <c r="BK41" s="358"/>
      <c r="BL41" s="358"/>
      <c r="BM41" s="358"/>
      <c r="BN41" s="358"/>
      <c r="BO41" s="358"/>
      <c r="BP41" s="358"/>
      <c r="BQ41" s="358"/>
      <c r="BR41" s="358"/>
      <c r="BS41" s="358"/>
      <c r="BT41" s="358"/>
      <c r="BU41" s="358"/>
      <c r="BV41" s="160"/>
      <c r="BW41" s="359" t="str">
        <f t="shared" si="2"/>
        <v/>
      </c>
      <c r="BX41" s="359"/>
      <c r="BY41" s="358" t="str">
        <f>IF('各会計、関係団体の財政状況及び健全化判断比率'!B75="","",'各会計、関係団体の財政状況及び健全化判断比率'!B75)</f>
        <v/>
      </c>
      <c r="BZ41" s="358"/>
      <c r="CA41" s="358"/>
      <c r="CB41" s="358"/>
      <c r="CC41" s="358"/>
      <c r="CD41" s="358"/>
      <c r="CE41" s="358"/>
      <c r="CF41" s="358"/>
      <c r="CG41" s="358"/>
      <c r="CH41" s="358"/>
      <c r="CI41" s="358"/>
      <c r="CJ41" s="358"/>
      <c r="CK41" s="358"/>
      <c r="CL41" s="358"/>
      <c r="CM41" s="358"/>
      <c r="CN41" s="160"/>
      <c r="CO41" s="359" t="str">
        <f t="shared" si="3"/>
        <v/>
      </c>
      <c r="CP41" s="359"/>
      <c r="CQ41" s="358" t="str">
        <f>IF('各会計、関係団体の財政状況及び健全化判断比率'!BS14="","",'各会計、関係団体の財政状況及び健全化判断比率'!BS14)</f>
        <v/>
      </c>
      <c r="CR41" s="358"/>
      <c r="CS41" s="358"/>
      <c r="CT41" s="358"/>
      <c r="CU41" s="358"/>
      <c r="CV41" s="358"/>
      <c r="CW41" s="358"/>
      <c r="CX41" s="358"/>
      <c r="CY41" s="358"/>
      <c r="CZ41" s="358"/>
      <c r="DA41" s="358"/>
      <c r="DB41" s="358"/>
      <c r="DC41" s="358"/>
      <c r="DD41" s="358"/>
      <c r="DE41" s="358"/>
      <c r="DG41" s="360" t="str">
        <f>IF('各会計、関係団体の財政状況及び健全化判断比率'!BR14="","",'各会計、関係団体の財政状況及び健全化判断比率'!BR14)</f>
        <v/>
      </c>
      <c r="DH41" s="360"/>
      <c r="DI41" s="187"/>
    </row>
    <row r="42" spans="1:113" ht="32.25" customHeight="1" x14ac:dyDescent="0.15">
      <c r="B42" s="184"/>
      <c r="C42" s="359" t="str">
        <f t="shared" si="5"/>
        <v/>
      </c>
      <c r="D42" s="359"/>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60"/>
      <c r="U42" s="359" t="str">
        <f t="shared" si="4"/>
        <v/>
      </c>
      <c r="V42" s="359"/>
      <c r="W42" s="358"/>
      <c r="X42" s="358"/>
      <c r="Y42" s="358"/>
      <c r="Z42" s="358"/>
      <c r="AA42" s="358"/>
      <c r="AB42" s="358"/>
      <c r="AC42" s="358"/>
      <c r="AD42" s="358"/>
      <c r="AE42" s="358"/>
      <c r="AF42" s="358"/>
      <c r="AG42" s="358"/>
      <c r="AH42" s="358"/>
      <c r="AI42" s="358"/>
      <c r="AJ42" s="358"/>
      <c r="AK42" s="358"/>
      <c r="AL42" s="160"/>
      <c r="AM42" s="359" t="str">
        <f t="shared" si="0"/>
        <v/>
      </c>
      <c r="AN42" s="359"/>
      <c r="AO42" s="358"/>
      <c r="AP42" s="358"/>
      <c r="AQ42" s="358"/>
      <c r="AR42" s="358"/>
      <c r="AS42" s="358"/>
      <c r="AT42" s="358"/>
      <c r="AU42" s="358"/>
      <c r="AV42" s="358"/>
      <c r="AW42" s="358"/>
      <c r="AX42" s="358"/>
      <c r="AY42" s="358"/>
      <c r="AZ42" s="358"/>
      <c r="BA42" s="358"/>
      <c r="BB42" s="358"/>
      <c r="BC42" s="358"/>
      <c r="BD42" s="160"/>
      <c r="BE42" s="359" t="str">
        <f t="shared" si="1"/>
        <v/>
      </c>
      <c r="BF42" s="359"/>
      <c r="BG42" s="358"/>
      <c r="BH42" s="358"/>
      <c r="BI42" s="358"/>
      <c r="BJ42" s="358"/>
      <c r="BK42" s="358"/>
      <c r="BL42" s="358"/>
      <c r="BM42" s="358"/>
      <c r="BN42" s="358"/>
      <c r="BO42" s="358"/>
      <c r="BP42" s="358"/>
      <c r="BQ42" s="358"/>
      <c r="BR42" s="358"/>
      <c r="BS42" s="358"/>
      <c r="BT42" s="358"/>
      <c r="BU42" s="358"/>
      <c r="BV42" s="160"/>
      <c r="BW42" s="359" t="str">
        <f t="shared" si="2"/>
        <v/>
      </c>
      <c r="BX42" s="359"/>
      <c r="BY42" s="358" t="str">
        <f>IF('各会計、関係団体の財政状況及び健全化判断比率'!B76="","",'各会計、関係団体の財政状況及び健全化判断比率'!B76)</f>
        <v/>
      </c>
      <c r="BZ42" s="358"/>
      <c r="CA42" s="358"/>
      <c r="CB42" s="358"/>
      <c r="CC42" s="358"/>
      <c r="CD42" s="358"/>
      <c r="CE42" s="358"/>
      <c r="CF42" s="358"/>
      <c r="CG42" s="358"/>
      <c r="CH42" s="358"/>
      <c r="CI42" s="358"/>
      <c r="CJ42" s="358"/>
      <c r="CK42" s="358"/>
      <c r="CL42" s="358"/>
      <c r="CM42" s="358"/>
      <c r="CN42" s="160"/>
      <c r="CO42" s="359" t="str">
        <f t="shared" si="3"/>
        <v/>
      </c>
      <c r="CP42" s="359"/>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60" t="str">
        <f>IF('各会計、関係団体の財政状況及び健全化判断比率'!BR15="","",'各会計、関係団体の財政状況及び健全化判断比率'!BR15)</f>
        <v/>
      </c>
      <c r="DH42" s="360"/>
      <c r="DI42" s="187"/>
    </row>
    <row r="43" spans="1:113" ht="32.25" customHeight="1" x14ac:dyDescent="0.15">
      <c r="B43" s="184"/>
      <c r="C43" s="359" t="str">
        <f t="shared" si="5"/>
        <v/>
      </c>
      <c r="D43" s="359"/>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60"/>
      <c r="U43" s="359" t="str">
        <f t="shared" si="4"/>
        <v/>
      </c>
      <c r="V43" s="359"/>
      <c r="W43" s="358"/>
      <c r="X43" s="358"/>
      <c r="Y43" s="358"/>
      <c r="Z43" s="358"/>
      <c r="AA43" s="358"/>
      <c r="AB43" s="358"/>
      <c r="AC43" s="358"/>
      <c r="AD43" s="358"/>
      <c r="AE43" s="358"/>
      <c r="AF43" s="358"/>
      <c r="AG43" s="358"/>
      <c r="AH43" s="358"/>
      <c r="AI43" s="358"/>
      <c r="AJ43" s="358"/>
      <c r="AK43" s="358"/>
      <c r="AL43" s="160"/>
      <c r="AM43" s="359" t="str">
        <f t="shared" si="0"/>
        <v/>
      </c>
      <c r="AN43" s="359"/>
      <c r="AO43" s="358"/>
      <c r="AP43" s="358"/>
      <c r="AQ43" s="358"/>
      <c r="AR43" s="358"/>
      <c r="AS43" s="358"/>
      <c r="AT43" s="358"/>
      <c r="AU43" s="358"/>
      <c r="AV43" s="358"/>
      <c r="AW43" s="358"/>
      <c r="AX43" s="358"/>
      <c r="AY43" s="358"/>
      <c r="AZ43" s="358"/>
      <c r="BA43" s="358"/>
      <c r="BB43" s="358"/>
      <c r="BC43" s="358"/>
      <c r="BD43" s="160"/>
      <c r="BE43" s="359" t="str">
        <f t="shared" si="1"/>
        <v/>
      </c>
      <c r="BF43" s="359"/>
      <c r="BG43" s="358"/>
      <c r="BH43" s="358"/>
      <c r="BI43" s="358"/>
      <c r="BJ43" s="358"/>
      <c r="BK43" s="358"/>
      <c r="BL43" s="358"/>
      <c r="BM43" s="358"/>
      <c r="BN43" s="358"/>
      <c r="BO43" s="358"/>
      <c r="BP43" s="358"/>
      <c r="BQ43" s="358"/>
      <c r="BR43" s="358"/>
      <c r="BS43" s="358"/>
      <c r="BT43" s="358"/>
      <c r="BU43" s="358"/>
      <c r="BV43" s="160"/>
      <c r="BW43" s="359" t="str">
        <f t="shared" si="2"/>
        <v/>
      </c>
      <c r="BX43" s="359"/>
      <c r="BY43" s="358" t="str">
        <f>IF('各会計、関係団体の財政状況及び健全化判断比率'!B77="","",'各会計、関係団体の財政状況及び健全化判断比率'!B77)</f>
        <v/>
      </c>
      <c r="BZ43" s="358"/>
      <c r="CA43" s="358"/>
      <c r="CB43" s="358"/>
      <c r="CC43" s="358"/>
      <c r="CD43" s="358"/>
      <c r="CE43" s="358"/>
      <c r="CF43" s="358"/>
      <c r="CG43" s="358"/>
      <c r="CH43" s="358"/>
      <c r="CI43" s="358"/>
      <c r="CJ43" s="358"/>
      <c r="CK43" s="358"/>
      <c r="CL43" s="358"/>
      <c r="CM43" s="358"/>
      <c r="CN43" s="160"/>
      <c r="CO43" s="359" t="str">
        <f t="shared" si="3"/>
        <v/>
      </c>
      <c r="CP43" s="359"/>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60" t="str">
        <f>IF('各会計、関係団体の財政状況及び健全化判断比率'!BR16="","",'各会計、関係団体の財政状況及び健全化判断比率'!BR16)</f>
        <v/>
      </c>
      <c r="DH43" s="360"/>
      <c r="DI43" s="187"/>
    </row>
    <row r="44" spans="1:113" ht="13.5" customHeight="1" thickBot="1" x14ac:dyDescent="0.2">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x14ac:dyDescent="0.15"/>
    <row r="46" spans="1:113" x14ac:dyDescent="0.15">
      <c r="B46" s="159" t="s">
        <v>211</v>
      </c>
      <c r="E46" s="159" t="s">
        <v>212</v>
      </c>
    </row>
    <row r="47" spans="1:113" x14ac:dyDescent="0.15">
      <c r="E47" s="159" t="s">
        <v>213</v>
      </c>
    </row>
    <row r="48" spans="1:113" x14ac:dyDescent="0.15">
      <c r="E48" s="159" t="s">
        <v>214</v>
      </c>
    </row>
    <row r="49" spans="5:5" x14ac:dyDescent="0.15">
      <c r="E49" s="191" t="s">
        <v>215</v>
      </c>
    </row>
    <row r="50" spans="5:5" x14ac:dyDescent="0.15">
      <c r="E50" s="159" t="s">
        <v>216</v>
      </c>
    </row>
    <row r="51" spans="5:5" x14ac:dyDescent="0.15">
      <c r="E51" s="159" t="s">
        <v>217</v>
      </c>
    </row>
    <row r="52" spans="5:5" x14ac:dyDescent="0.15">
      <c r="E52" s="159" t="s">
        <v>218</v>
      </c>
    </row>
    <row r="53" spans="5:5" x14ac:dyDescent="0.15">
      <c r="E53" s="159" t="s">
        <v>219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n4YpIU/AmIiXGJ5vYMtqwmvGBw3j49hZyEyzVbEDV4T/HrObsPVx/MPk8eOmaoUiZI08/9huYkAE0yLZnBiqQ==" saltValue="TK/nZ7f2RgMMtsNQqNk6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25" t="s">
        <v>558</v>
      </c>
      <c r="D34" s="1125"/>
      <c r="E34" s="1126"/>
      <c r="F34" s="32">
        <v>4.88</v>
      </c>
      <c r="G34" s="33">
        <v>4.09</v>
      </c>
      <c r="H34" s="33">
        <v>6.21</v>
      </c>
      <c r="I34" s="33">
        <v>6.08</v>
      </c>
      <c r="J34" s="34">
        <v>4.91</v>
      </c>
      <c r="K34" s="22"/>
      <c r="L34" s="22"/>
      <c r="M34" s="22"/>
      <c r="N34" s="22"/>
      <c r="O34" s="22"/>
      <c r="P34" s="22"/>
    </row>
    <row r="35" spans="1:16" ht="39" customHeight="1" x14ac:dyDescent="0.15">
      <c r="A35" s="22"/>
      <c r="B35" s="35"/>
      <c r="C35" s="1121" t="s">
        <v>559</v>
      </c>
      <c r="D35" s="1121"/>
      <c r="E35" s="1122"/>
      <c r="F35" s="36">
        <v>2.23</v>
      </c>
      <c r="G35" s="37">
        <v>2.38</v>
      </c>
      <c r="H35" s="37">
        <v>0.26</v>
      </c>
      <c r="I35" s="37">
        <v>1.1399999999999999</v>
      </c>
      <c r="J35" s="38">
        <v>1.21</v>
      </c>
      <c r="K35" s="22"/>
      <c r="L35" s="22"/>
      <c r="M35" s="22"/>
      <c r="N35" s="22"/>
      <c r="O35" s="22"/>
      <c r="P35" s="22"/>
    </row>
    <row r="36" spans="1:16" ht="39" customHeight="1" x14ac:dyDescent="0.15">
      <c r="A36" s="22"/>
      <c r="B36" s="35"/>
      <c r="C36" s="1121" t="s">
        <v>560</v>
      </c>
      <c r="D36" s="1121"/>
      <c r="E36" s="1122"/>
      <c r="F36" s="36">
        <v>1.83</v>
      </c>
      <c r="G36" s="37">
        <v>1.75</v>
      </c>
      <c r="H36" s="37">
        <v>0.41</v>
      </c>
      <c r="I36" s="37">
        <v>0.04</v>
      </c>
      <c r="J36" s="38">
        <v>0.1</v>
      </c>
      <c r="K36" s="22"/>
      <c r="L36" s="22"/>
      <c r="M36" s="22"/>
      <c r="N36" s="22"/>
      <c r="O36" s="22"/>
      <c r="P36" s="22"/>
    </row>
    <row r="37" spans="1:16" ht="39" customHeight="1" x14ac:dyDescent="0.15">
      <c r="A37" s="22"/>
      <c r="B37" s="35"/>
      <c r="C37" s="1121" t="s">
        <v>561</v>
      </c>
      <c r="D37" s="1121"/>
      <c r="E37" s="1122"/>
      <c r="F37" s="36">
        <v>0.06</v>
      </c>
      <c r="G37" s="37">
        <v>0.13</v>
      </c>
      <c r="H37" s="37">
        <v>0.08</v>
      </c>
      <c r="I37" s="37">
        <v>0.09</v>
      </c>
      <c r="J37" s="38">
        <v>0.1</v>
      </c>
      <c r="K37" s="22"/>
      <c r="L37" s="22"/>
      <c r="M37" s="22"/>
      <c r="N37" s="22"/>
      <c r="O37" s="22"/>
      <c r="P37" s="22"/>
    </row>
    <row r="38" spans="1:16" ht="39" customHeight="1" x14ac:dyDescent="0.15">
      <c r="A38" s="22"/>
      <c r="B38" s="35"/>
      <c r="C38" s="1121" t="s">
        <v>562</v>
      </c>
      <c r="D38" s="1121"/>
      <c r="E38" s="1122"/>
      <c r="F38" s="36">
        <v>0</v>
      </c>
      <c r="G38" s="37">
        <v>0</v>
      </c>
      <c r="H38" s="37">
        <v>0</v>
      </c>
      <c r="I38" s="37">
        <v>0</v>
      </c>
      <c r="J38" s="38">
        <v>0</v>
      </c>
      <c r="K38" s="22"/>
      <c r="L38" s="22"/>
      <c r="M38" s="22"/>
      <c r="N38" s="22"/>
      <c r="O38" s="22"/>
      <c r="P38" s="22"/>
    </row>
    <row r="39" spans="1:16" ht="39" customHeight="1" x14ac:dyDescent="0.15">
      <c r="A39" s="22"/>
      <c r="B39" s="35"/>
      <c r="C39" s="1121"/>
      <c r="D39" s="1121"/>
      <c r="E39" s="1122"/>
      <c r="F39" s="36"/>
      <c r="G39" s="37"/>
      <c r="H39" s="37"/>
      <c r="I39" s="37"/>
      <c r="J39" s="38"/>
      <c r="K39" s="22"/>
      <c r="L39" s="22"/>
      <c r="M39" s="22"/>
      <c r="N39" s="22"/>
      <c r="O39" s="22"/>
      <c r="P39" s="22"/>
    </row>
    <row r="40" spans="1:16" ht="39" customHeight="1" x14ac:dyDescent="0.15">
      <c r="A40" s="22"/>
      <c r="B40" s="35"/>
      <c r="C40" s="1121"/>
      <c r="D40" s="1121"/>
      <c r="E40" s="1122"/>
      <c r="F40" s="36"/>
      <c r="G40" s="37"/>
      <c r="H40" s="37"/>
      <c r="I40" s="37"/>
      <c r="J40" s="38"/>
      <c r="K40" s="22"/>
      <c r="L40" s="22"/>
      <c r="M40" s="22"/>
      <c r="N40" s="22"/>
      <c r="O40" s="22"/>
      <c r="P40" s="22"/>
    </row>
    <row r="41" spans="1:16" ht="39" customHeight="1" x14ac:dyDescent="0.15">
      <c r="A41" s="22"/>
      <c r="B41" s="35"/>
      <c r="C41" s="1121"/>
      <c r="D41" s="1121"/>
      <c r="E41" s="1122"/>
      <c r="F41" s="36"/>
      <c r="G41" s="37"/>
      <c r="H41" s="37"/>
      <c r="I41" s="37"/>
      <c r="J41" s="38"/>
      <c r="K41" s="22"/>
      <c r="L41" s="22"/>
      <c r="M41" s="22"/>
      <c r="N41" s="22"/>
      <c r="O41" s="22"/>
      <c r="P41" s="22"/>
    </row>
    <row r="42" spans="1:16" ht="39" customHeight="1" x14ac:dyDescent="0.15">
      <c r="A42" s="22"/>
      <c r="B42" s="39"/>
      <c r="C42" s="1121" t="s">
        <v>563</v>
      </c>
      <c r="D42" s="1121"/>
      <c r="E42" s="1122"/>
      <c r="F42" s="36" t="s">
        <v>508</v>
      </c>
      <c r="G42" s="37" t="s">
        <v>508</v>
      </c>
      <c r="H42" s="37" t="s">
        <v>508</v>
      </c>
      <c r="I42" s="37" t="s">
        <v>508</v>
      </c>
      <c r="J42" s="38" t="s">
        <v>508</v>
      </c>
      <c r="K42" s="22"/>
      <c r="L42" s="22"/>
      <c r="M42" s="22"/>
      <c r="N42" s="22"/>
      <c r="O42" s="22"/>
      <c r="P42" s="22"/>
    </row>
    <row r="43" spans="1:16" ht="39" customHeight="1" thickBot="1" x14ac:dyDescent="0.2">
      <c r="A43" s="22"/>
      <c r="B43" s="40"/>
      <c r="C43" s="1123" t="s">
        <v>564</v>
      </c>
      <c r="D43" s="1123"/>
      <c r="E43" s="1124"/>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da/Oq1iUahd3NMfd6RTgZLXko+AfzLFstQiHc0G/0y3U6QX505d6ZTwG8g9QOAVq+BAp4aLvHBfwJm0WhE+qg==" saltValue="6bOsQBAM0J3PJrJ0u0KX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x14ac:dyDescent="0.15">
      <c r="A45" s="46"/>
      <c r="B45" s="1135" t="s">
        <v>11</v>
      </c>
      <c r="C45" s="1136"/>
      <c r="D45" s="56"/>
      <c r="E45" s="1141" t="s">
        <v>12</v>
      </c>
      <c r="F45" s="1141"/>
      <c r="G45" s="1141"/>
      <c r="H45" s="1141"/>
      <c r="I45" s="1141"/>
      <c r="J45" s="1142"/>
      <c r="K45" s="57">
        <v>396</v>
      </c>
      <c r="L45" s="58">
        <v>385</v>
      </c>
      <c r="M45" s="58">
        <v>352</v>
      </c>
      <c r="N45" s="58">
        <v>336</v>
      </c>
      <c r="O45" s="59">
        <v>314</v>
      </c>
      <c r="P45" s="46"/>
      <c r="Q45" s="46"/>
      <c r="R45" s="46"/>
      <c r="S45" s="46"/>
      <c r="T45" s="46"/>
      <c r="U45" s="46"/>
    </row>
    <row r="46" spans="1:21" ht="30.75" customHeight="1" x14ac:dyDescent="0.15">
      <c r="A46" s="46"/>
      <c r="B46" s="1137"/>
      <c r="C46" s="1138"/>
      <c r="D46" s="60"/>
      <c r="E46" s="1129" t="s">
        <v>13</v>
      </c>
      <c r="F46" s="1129"/>
      <c r="G46" s="1129"/>
      <c r="H46" s="1129"/>
      <c r="I46" s="1129"/>
      <c r="J46" s="1130"/>
      <c r="K46" s="61" t="s">
        <v>508</v>
      </c>
      <c r="L46" s="62" t="s">
        <v>508</v>
      </c>
      <c r="M46" s="62" t="s">
        <v>508</v>
      </c>
      <c r="N46" s="62" t="s">
        <v>508</v>
      </c>
      <c r="O46" s="63" t="s">
        <v>508</v>
      </c>
      <c r="P46" s="46"/>
      <c r="Q46" s="46"/>
      <c r="R46" s="46"/>
      <c r="S46" s="46"/>
      <c r="T46" s="46"/>
      <c r="U46" s="46"/>
    </row>
    <row r="47" spans="1:21" ht="30.75" customHeight="1" x14ac:dyDescent="0.15">
      <c r="A47" s="46"/>
      <c r="B47" s="1137"/>
      <c r="C47" s="1138"/>
      <c r="D47" s="60"/>
      <c r="E47" s="1129" t="s">
        <v>14</v>
      </c>
      <c r="F47" s="1129"/>
      <c r="G47" s="1129"/>
      <c r="H47" s="1129"/>
      <c r="I47" s="1129"/>
      <c r="J47" s="1130"/>
      <c r="K47" s="61" t="s">
        <v>508</v>
      </c>
      <c r="L47" s="62" t="s">
        <v>508</v>
      </c>
      <c r="M47" s="62" t="s">
        <v>508</v>
      </c>
      <c r="N47" s="62" t="s">
        <v>508</v>
      </c>
      <c r="O47" s="63" t="s">
        <v>508</v>
      </c>
      <c r="P47" s="46"/>
      <c r="Q47" s="46"/>
      <c r="R47" s="46"/>
      <c r="S47" s="46"/>
      <c r="T47" s="46"/>
      <c r="U47" s="46"/>
    </row>
    <row r="48" spans="1:21" ht="30.75" customHeight="1" x14ac:dyDescent="0.15">
      <c r="A48" s="46"/>
      <c r="B48" s="1137"/>
      <c r="C48" s="1138"/>
      <c r="D48" s="60"/>
      <c r="E48" s="1129" t="s">
        <v>15</v>
      </c>
      <c r="F48" s="1129"/>
      <c r="G48" s="1129"/>
      <c r="H48" s="1129"/>
      <c r="I48" s="1129"/>
      <c r="J48" s="1130"/>
      <c r="K48" s="61">
        <v>45</v>
      </c>
      <c r="L48" s="62">
        <v>40</v>
      </c>
      <c r="M48" s="62">
        <v>44</v>
      </c>
      <c r="N48" s="62">
        <v>32</v>
      </c>
      <c r="O48" s="63">
        <v>33</v>
      </c>
      <c r="P48" s="46"/>
      <c r="Q48" s="46"/>
      <c r="R48" s="46"/>
      <c r="S48" s="46"/>
      <c r="T48" s="46"/>
      <c r="U48" s="46"/>
    </row>
    <row r="49" spans="1:21" ht="30.75" customHeight="1" x14ac:dyDescent="0.15">
      <c r="A49" s="46"/>
      <c r="B49" s="1137"/>
      <c r="C49" s="1138"/>
      <c r="D49" s="60"/>
      <c r="E49" s="1129" t="s">
        <v>16</v>
      </c>
      <c r="F49" s="1129"/>
      <c r="G49" s="1129"/>
      <c r="H49" s="1129"/>
      <c r="I49" s="1129"/>
      <c r="J49" s="1130"/>
      <c r="K49" s="61">
        <v>46</v>
      </c>
      <c r="L49" s="62">
        <v>48</v>
      </c>
      <c r="M49" s="62">
        <v>57</v>
      </c>
      <c r="N49" s="62">
        <v>57</v>
      </c>
      <c r="O49" s="63">
        <v>57</v>
      </c>
      <c r="P49" s="46"/>
      <c r="Q49" s="46"/>
      <c r="R49" s="46"/>
      <c r="S49" s="46"/>
      <c r="T49" s="46"/>
      <c r="U49" s="46"/>
    </row>
    <row r="50" spans="1:21" ht="30.75" customHeight="1" x14ac:dyDescent="0.15">
      <c r="A50" s="46"/>
      <c r="B50" s="1137"/>
      <c r="C50" s="1138"/>
      <c r="D50" s="60"/>
      <c r="E50" s="1129" t="s">
        <v>17</v>
      </c>
      <c r="F50" s="1129"/>
      <c r="G50" s="1129"/>
      <c r="H50" s="1129"/>
      <c r="I50" s="1129"/>
      <c r="J50" s="1130"/>
      <c r="K50" s="61" t="s">
        <v>508</v>
      </c>
      <c r="L50" s="62" t="s">
        <v>508</v>
      </c>
      <c r="M50" s="62" t="s">
        <v>508</v>
      </c>
      <c r="N50" s="62" t="s">
        <v>508</v>
      </c>
      <c r="O50" s="63" t="s">
        <v>508</v>
      </c>
      <c r="P50" s="46"/>
      <c r="Q50" s="46"/>
      <c r="R50" s="46"/>
      <c r="S50" s="46"/>
      <c r="T50" s="46"/>
      <c r="U50" s="46"/>
    </row>
    <row r="51" spans="1:21" ht="30.75" customHeight="1" x14ac:dyDescent="0.15">
      <c r="A51" s="46"/>
      <c r="B51" s="1139"/>
      <c r="C51" s="1140"/>
      <c r="D51" s="64"/>
      <c r="E51" s="1129" t="s">
        <v>18</v>
      </c>
      <c r="F51" s="1129"/>
      <c r="G51" s="1129"/>
      <c r="H51" s="1129"/>
      <c r="I51" s="1129"/>
      <c r="J51" s="1130"/>
      <c r="K51" s="61">
        <v>2</v>
      </c>
      <c r="L51" s="62">
        <v>2</v>
      </c>
      <c r="M51" s="62">
        <v>4</v>
      </c>
      <c r="N51" s="62">
        <v>0</v>
      </c>
      <c r="O51" s="63">
        <v>0</v>
      </c>
      <c r="P51" s="46"/>
      <c r="Q51" s="46"/>
      <c r="R51" s="46"/>
      <c r="S51" s="46"/>
      <c r="T51" s="46"/>
      <c r="U51" s="46"/>
    </row>
    <row r="52" spans="1:21" ht="30.75" customHeight="1" x14ac:dyDescent="0.15">
      <c r="A52" s="46"/>
      <c r="B52" s="1127" t="s">
        <v>19</v>
      </c>
      <c r="C52" s="1128"/>
      <c r="D52" s="64"/>
      <c r="E52" s="1129" t="s">
        <v>20</v>
      </c>
      <c r="F52" s="1129"/>
      <c r="G52" s="1129"/>
      <c r="H52" s="1129"/>
      <c r="I52" s="1129"/>
      <c r="J52" s="1130"/>
      <c r="K52" s="61">
        <v>307</v>
      </c>
      <c r="L52" s="62">
        <v>304</v>
      </c>
      <c r="M52" s="62">
        <v>288</v>
      </c>
      <c r="N52" s="62">
        <v>284</v>
      </c>
      <c r="O52" s="63">
        <v>256</v>
      </c>
      <c r="P52" s="46"/>
      <c r="Q52" s="46"/>
      <c r="R52" s="46"/>
      <c r="S52" s="46"/>
      <c r="T52" s="46"/>
      <c r="U52" s="46"/>
    </row>
    <row r="53" spans="1:21" ht="30.75" customHeight="1" thickBot="1" x14ac:dyDescent="0.2">
      <c r="A53" s="46"/>
      <c r="B53" s="1131" t="s">
        <v>21</v>
      </c>
      <c r="C53" s="1132"/>
      <c r="D53" s="65"/>
      <c r="E53" s="1133" t="s">
        <v>22</v>
      </c>
      <c r="F53" s="1133"/>
      <c r="G53" s="1133"/>
      <c r="H53" s="1133"/>
      <c r="I53" s="1133"/>
      <c r="J53" s="1134"/>
      <c r="K53" s="66">
        <v>182</v>
      </c>
      <c r="L53" s="67">
        <v>171</v>
      </c>
      <c r="M53" s="67">
        <v>169</v>
      </c>
      <c r="N53" s="67">
        <v>141</v>
      </c>
      <c r="O53" s="68">
        <v>148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c r="C55" s="46"/>
      <c r="D55" s="46"/>
      <c r="E55" s="46"/>
      <c r="F55" s="46"/>
      <c r="G55" s="46"/>
      <c r="H55" s="46"/>
      <c r="I55" s="46"/>
      <c r="J55" s="46"/>
      <c r="K55" s="46"/>
      <c r="L55" s="46"/>
      <c r="M55" s="46"/>
      <c r="N55" s="46"/>
      <c r="O55" s="46"/>
      <c r="P55" s="46"/>
      <c r="Q55" s="46"/>
      <c r="R55" s="46"/>
      <c r="S55" s="46"/>
      <c r="T55" s="46"/>
      <c r="U55" s="46"/>
    </row>
    <row r="56" spans="1:21" ht="24" customHeight="1" x14ac:dyDescent="0.15">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BFgzwGS64gnYLrMfT14tB00lhdN0m9AD+/HjiUPbGmKknAJ5yXc8ou2se5WIt/8fAfsSb/UWqHxNJ/Bql/G7Cg==" saltValue="deGRsRq7ONduQNfgR578c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1" t="s">
        <v>9</v>
      </c>
    </row>
    <row r="40" spans="2:13" ht="27.75" customHeight="1" thickBot="1" x14ac:dyDescent="0.2">
      <c r="B40" s="72" t="s">
        <v>10</v>
      </c>
      <c r="C40" s="73"/>
      <c r="D40" s="73"/>
      <c r="E40" s="74"/>
      <c r="F40" s="74"/>
      <c r="G40" s="74"/>
      <c r="H40" s="75" t="s">
        <v>2</v>
      </c>
      <c r="I40" s="76" t="s">
        <v>551</v>
      </c>
      <c r="J40" s="77" t="s">
        <v>552</v>
      </c>
      <c r="K40" s="77" t="s">
        <v>553</v>
      </c>
      <c r="L40" s="77" t="s">
        <v>554</v>
      </c>
      <c r="M40" s="78" t="s">
        <v>555</v>
      </c>
    </row>
    <row r="41" spans="2:13" ht="27.75" customHeight="1" x14ac:dyDescent="0.15">
      <c r="B41" s="1155" t="s">
        <v>24</v>
      </c>
      <c r="C41" s="1156"/>
      <c r="D41" s="79"/>
      <c r="E41" s="1157" t="s">
        <v>25</v>
      </c>
      <c r="F41" s="1157"/>
      <c r="G41" s="1157"/>
      <c r="H41" s="1158"/>
      <c r="I41" s="80">
        <v>2748</v>
      </c>
      <c r="J41" s="81">
        <v>2862</v>
      </c>
      <c r="K41" s="81">
        <v>3324</v>
      </c>
      <c r="L41" s="81">
        <v>3186</v>
      </c>
      <c r="M41" s="82">
        <v>3090</v>
      </c>
    </row>
    <row r="42" spans="2:13" ht="27.75" customHeight="1" x14ac:dyDescent="0.15">
      <c r="B42" s="1145"/>
      <c r="C42" s="1146"/>
      <c r="D42" s="83"/>
      <c r="E42" s="1149" t="s">
        <v>26</v>
      </c>
      <c r="F42" s="1149"/>
      <c r="G42" s="1149"/>
      <c r="H42" s="1150"/>
      <c r="I42" s="84" t="s">
        <v>508</v>
      </c>
      <c r="J42" s="85" t="s">
        <v>508</v>
      </c>
      <c r="K42" s="85" t="s">
        <v>508</v>
      </c>
      <c r="L42" s="85" t="s">
        <v>508</v>
      </c>
      <c r="M42" s="86" t="s">
        <v>508</v>
      </c>
    </row>
    <row r="43" spans="2:13" ht="27.75" customHeight="1" x14ac:dyDescent="0.15">
      <c r="B43" s="1145"/>
      <c r="C43" s="1146"/>
      <c r="D43" s="83"/>
      <c r="E43" s="1149" t="s">
        <v>27</v>
      </c>
      <c r="F43" s="1149"/>
      <c r="G43" s="1149"/>
      <c r="H43" s="1150"/>
      <c r="I43" s="84">
        <v>414</v>
      </c>
      <c r="J43" s="85">
        <v>397</v>
      </c>
      <c r="K43" s="85">
        <v>381</v>
      </c>
      <c r="L43" s="85">
        <v>328</v>
      </c>
      <c r="M43" s="86">
        <v>295</v>
      </c>
    </row>
    <row r="44" spans="2:13" ht="27.75" customHeight="1" x14ac:dyDescent="0.15">
      <c r="B44" s="1145"/>
      <c r="C44" s="1146"/>
      <c r="D44" s="83"/>
      <c r="E44" s="1149" t="s">
        <v>28</v>
      </c>
      <c r="F44" s="1149"/>
      <c r="G44" s="1149"/>
      <c r="H44" s="1150"/>
      <c r="I44" s="84">
        <v>353</v>
      </c>
      <c r="J44" s="85">
        <v>427</v>
      </c>
      <c r="K44" s="85">
        <v>384</v>
      </c>
      <c r="L44" s="85">
        <v>332</v>
      </c>
      <c r="M44" s="86">
        <v>288</v>
      </c>
    </row>
    <row r="45" spans="2:13" ht="27.75" customHeight="1" x14ac:dyDescent="0.15">
      <c r="B45" s="1145"/>
      <c r="C45" s="1146"/>
      <c r="D45" s="83"/>
      <c r="E45" s="1149" t="s">
        <v>29</v>
      </c>
      <c r="F45" s="1149"/>
      <c r="G45" s="1149"/>
      <c r="H45" s="1150"/>
      <c r="I45" s="84">
        <v>691</v>
      </c>
      <c r="J45" s="85">
        <v>547</v>
      </c>
      <c r="K45" s="85">
        <v>482</v>
      </c>
      <c r="L45" s="85">
        <v>437</v>
      </c>
      <c r="M45" s="86">
        <v>411</v>
      </c>
    </row>
    <row r="46" spans="2:13" ht="27.75" customHeight="1" x14ac:dyDescent="0.15">
      <c r="B46" s="1145"/>
      <c r="C46" s="1146"/>
      <c r="D46" s="87"/>
      <c r="E46" s="1149" t="s">
        <v>30</v>
      </c>
      <c r="F46" s="1149"/>
      <c r="G46" s="1149"/>
      <c r="H46" s="1150"/>
      <c r="I46" s="84" t="s">
        <v>508</v>
      </c>
      <c r="J46" s="85" t="s">
        <v>508</v>
      </c>
      <c r="K46" s="85" t="s">
        <v>508</v>
      </c>
      <c r="L46" s="85" t="s">
        <v>508</v>
      </c>
      <c r="M46" s="86" t="s">
        <v>508</v>
      </c>
    </row>
    <row r="47" spans="2:13" ht="27.75" customHeight="1" x14ac:dyDescent="0.15">
      <c r="B47" s="1145"/>
      <c r="C47" s="1146"/>
      <c r="D47" s="88"/>
      <c r="E47" s="1159" t="s">
        <v>31</v>
      </c>
      <c r="F47" s="1160"/>
      <c r="G47" s="1160"/>
      <c r="H47" s="1161"/>
      <c r="I47" s="84" t="s">
        <v>508</v>
      </c>
      <c r="J47" s="85" t="s">
        <v>508</v>
      </c>
      <c r="K47" s="85" t="s">
        <v>508</v>
      </c>
      <c r="L47" s="85" t="s">
        <v>508</v>
      </c>
      <c r="M47" s="86" t="s">
        <v>508</v>
      </c>
    </row>
    <row r="48" spans="2:13" ht="27.75" customHeight="1" x14ac:dyDescent="0.15">
      <c r="B48" s="1145"/>
      <c r="C48" s="1146"/>
      <c r="D48" s="83"/>
      <c r="E48" s="1149" t="s">
        <v>32</v>
      </c>
      <c r="F48" s="1149"/>
      <c r="G48" s="1149"/>
      <c r="H48" s="1150"/>
      <c r="I48" s="84" t="s">
        <v>508</v>
      </c>
      <c r="J48" s="85" t="s">
        <v>508</v>
      </c>
      <c r="K48" s="85" t="s">
        <v>508</v>
      </c>
      <c r="L48" s="85" t="s">
        <v>508</v>
      </c>
      <c r="M48" s="86" t="s">
        <v>508</v>
      </c>
    </row>
    <row r="49" spans="2:13" ht="27.75" customHeight="1" x14ac:dyDescent="0.15">
      <c r="B49" s="1147"/>
      <c r="C49" s="1148"/>
      <c r="D49" s="83"/>
      <c r="E49" s="1149" t="s">
        <v>33</v>
      </c>
      <c r="F49" s="1149"/>
      <c r="G49" s="1149"/>
      <c r="H49" s="1150"/>
      <c r="I49" s="84">
        <v>97</v>
      </c>
      <c r="J49" s="85">
        <v>31</v>
      </c>
      <c r="K49" s="85" t="s">
        <v>508</v>
      </c>
      <c r="L49" s="85" t="s">
        <v>508</v>
      </c>
      <c r="M49" s="86" t="s">
        <v>508</v>
      </c>
    </row>
    <row r="50" spans="2:13" ht="27.75" customHeight="1" x14ac:dyDescent="0.15">
      <c r="B50" s="1143" t="s">
        <v>34</v>
      </c>
      <c r="C50" s="1144"/>
      <c r="D50" s="89"/>
      <c r="E50" s="1149" t="s">
        <v>35</v>
      </c>
      <c r="F50" s="1149"/>
      <c r="G50" s="1149"/>
      <c r="H50" s="1150"/>
      <c r="I50" s="84">
        <v>1005</v>
      </c>
      <c r="J50" s="85">
        <v>1095</v>
      </c>
      <c r="K50" s="85">
        <v>1288</v>
      </c>
      <c r="L50" s="85">
        <v>1448</v>
      </c>
      <c r="M50" s="86">
        <v>1552</v>
      </c>
    </row>
    <row r="51" spans="2:13" ht="27.75" customHeight="1" x14ac:dyDescent="0.15">
      <c r="B51" s="1145"/>
      <c r="C51" s="1146"/>
      <c r="D51" s="83"/>
      <c r="E51" s="1149" t="s">
        <v>36</v>
      </c>
      <c r="F51" s="1149"/>
      <c r="G51" s="1149"/>
      <c r="H51" s="1150"/>
      <c r="I51" s="84">
        <v>96</v>
      </c>
      <c r="J51" s="85">
        <v>115</v>
      </c>
      <c r="K51" s="85">
        <v>116</v>
      </c>
      <c r="L51" s="85">
        <v>118</v>
      </c>
      <c r="M51" s="86">
        <v>118</v>
      </c>
    </row>
    <row r="52" spans="2:13" ht="27.75" customHeight="1" x14ac:dyDescent="0.15">
      <c r="B52" s="1147"/>
      <c r="C52" s="1148"/>
      <c r="D52" s="83"/>
      <c r="E52" s="1149" t="s">
        <v>37</v>
      </c>
      <c r="F52" s="1149"/>
      <c r="G52" s="1149"/>
      <c r="H52" s="1150"/>
      <c r="I52" s="84">
        <v>2239</v>
      </c>
      <c r="J52" s="85">
        <v>2474</v>
      </c>
      <c r="K52" s="85">
        <v>2792</v>
      </c>
      <c r="L52" s="85">
        <v>2693</v>
      </c>
      <c r="M52" s="86">
        <v>2514</v>
      </c>
    </row>
    <row r="53" spans="2:13" ht="27.75" customHeight="1" thickBot="1" x14ac:dyDescent="0.2">
      <c r="B53" s="1151" t="s">
        <v>38</v>
      </c>
      <c r="C53" s="1152"/>
      <c r="D53" s="90"/>
      <c r="E53" s="1153" t="s">
        <v>39</v>
      </c>
      <c r="F53" s="1153"/>
      <c r="G53" s="1153"/>
      <c r="H53" s="1154"/>
      <c r="I53" s="91">
        <v>963</v>
      </c>
      <c r="J53" s="92">
        <v>581</v>
      </c>
      <c r="K53" s="92">
        <v>374</v>
      </c>
      <c r="L53" s="92">
        <v>24</v>
      </c>
      <c r="M53" s="93">
        <v>-100</v>
      </c>
    </row>
    <row r="54" spans="2:13" ht="27.75" customHeight="1" x14ac:dyDescent="0.15">
      <c r="B54" s="94" t="s">
        <v>40</v>
      </c>
      <c r="C54" s="95"/>
      <c r="D54" s="95"/>
      <c r="E54" s="96"/>
      <c r="F54" s="96"/>
      <c r="G54" s="96"/>
      <c r="H54" s="96"/>
      <c r="I54" s="97"/>
      <c r="J54" s="97"/>
      <c r="K54" s="97"/>
      <c r="L54" s="97"/>
      <c r="M54" s="9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jTnlVYWfk0Nai40bmHPNMB/YdwDRUOYcfcX5XhyShXj00DoH46yGW97xSSudWf8jnI2c7ny6coDJ/Se78kvgg==" saltValue="hAttIClX1ToYPtsda11V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8" t="s">
        <v>41</v>
      </c>
    </row>
    <row r="54" spans="2:8" ht="29.25" customHeight="1" thickBot="1" x14ac:dyDescent="0.25">
      <c r="B54" s="99" t="s">
        <v>1</v>
      </c>
      <c r="C54" s="100"/>
      <c r="D54" s="100"/>
      <c r="E54" s="101" t="s">
        <v>2</v>
      </c>
      <c r="F54" s="102" t="s">
        <v>553</v>
      </c>
      <c r="G54" s="102" t="s">
        <v>554</v>
      </c>
      <c r="H54" s="103" t="s">
        <v>555</v>
      </c>
    </row>
    <row r="55" spans="2:8" ht="52.5" customHeight="1" x14ac:dyDescent="0.15">
      <c r="B55" s="104"/>
      <c r="C55" s="1170" t="s">
        <v>42</v>
      </c>
      <c r="D55" s="1170"/>
      <c r="E55" s="1171"/>
      <c r="F55" s="105">
        <v>212</v>
      </c>
      <c r="G55" s="105">
        <v>442</v>
      </c>
      <c r="H55" s="106">
        <v>373</v>
      </c>
    </row>
    <row r="56" spans="2:8" ht="52.5" customHeight="1" x14ac:dyDescent="0.15">
      <c r="B56" s="107"/>
      <c r="C56" s="1172" t="s">
        <v>43</v>
      </c>
      <c r="D56" s="1172"/>
      <c r="E56" s="1173"/>
      <c r="F56" s="108">
        <v>0</v>
      </c>
      <c r="G56" s="108">
        <v>0</v>
      </c>
      <c r="H56" s="109">
        <v>0</v>
      </c>
    </row>
    <row r="57" spans="2:8" ht="53.25" customHeight="1" x14ac:dyDescent="0.15">
      <c r="B57" s="107"/>
      <c r="C57" s="1174" t="s">
        <v>44</v>
      </c>
      <c r="D57" s="1174"/>
      <c r="E57" s="1175"/>
      <c r="F57" s="110">
        <v>1096</v>
      </c>
      <c r="G57" s="110">
        <v>1029</v>
      </c>
      <c r="H57" s="111">
        <v>1202</v>
      </c>
    </row>
    <row r="58" spans="2:8" ht="45.75" customHeight="1" x14ac:dyDescent="0.15">
      <c r="B58" s="112"/>
      <c r="C58" s="1162" t="s">
        <v>45</v>
      </c>
      <c r="D58" s="1163"/>
      <c r="E58" s="1164"/>
      <c r="F58" s="113">
        <v>596</v>
      </c>
      <c r="G58" s="113">
        <v>543</v>
      </c>
      <c r="H58" s="114">
        <v>488</v>
      </c>
    </row>
    <row r="59" spans="2:8" ht="45.75" customHeight="1" x14ac:dyDescent="0.15">
      <c r="B59" s="112"/>
      <c r="C59" s="1162" t="s">
        <v>45</v>
      </c>
      <c r="D59" s="1163"/>
      <c r="E59" s="1164"/>
      <c r="F59" s="113">
        <v>1</v>
      </c>
      <c r="G59" s="113">
        <v>1</v>
      </c>
      <c r="H59" s="114">
        <v>228</v>
      </c>
    </row>
    <row r="60" spans="2:8" ht="45.75" customHeight="1" x14ac:dyDescent="0.15">
      <c r="B60" s="112"/>
      <c r="C60" s="1162" t="s">
        <v>45</v>
      </c>
      <c r="D60" s="1163"/>
      <c r="E60" s="1164"/>
      <c r="F60" s="113">
        <v>284</v>
      </c>
      <c r="G60" s="113">
        <v>247</v>
      </c>
      <c r="H60" s="114">
        <v>220</v>
      </c>
    </row>
    <row r="61" spans="2:8" ht="45.75" customHeight="1" x14ac:dyDescent="0.15">
      <c r="B61" s="112"/>
      <c r="C61" s="1162" t="s">
        <v>45</v>
      </c>
      <c r="D61" s="1163"/>
      <c r="E61" s="1164"/>
      <c r="F61" s="113">
        <v>114</v>
      </c>
      <c r="G61" s="113">
        <v>131</v>
      </c>
      <c r="H61" s="114">
        <v>154</v>
      </c>
    </row>
    <row r="62" spans="2:8" ht="45.75" customHeight="1" thickBot="1" x14ac:dyDescent="0.2">
      <c r="B62" s="115"/>
      <c r="C62" s="1165" t="s">
        <v>45</v>
      </c>
      <c r="D62" s="1166"/>
      <c r="E62" s="1167"/>
      <c r="F62" s="116">
        <v>88</v>
      </c>
      <c r="G62" s="116">
        <v>88</v>
      </c>
      <c r="H62" s="117">
        <v>88</v>
      </c>
    </row>
    <row r="63" spans="2:8" ht="52.5" customHeight="1" thickBot="1" x14ac:dyDescent="0.2">
      <c r="B63" s="118"/>
      <c r="C63" s="1168" t="s">
        <v>46</v>
      </c>
      <c r="D63" s="1168"/>
      <c r="E63" s="1169"/>
      <c r="F63" s="119">
        <v>1308</v>
      </c>
      <c r="G63" s="119">
        <v>1471</v>
      </c>
      <c r="H63" s="120">
        <v>1575</v>
      </c>
    </row>
    <row r="64" spans="2:8" ht="15" customHeight="1" x14ac:dyDescent="0.15"/>
    <row r="65" ht="0" hidden="1" customHeight="1" x14ac:dyDescent="0.15"/>
    <row r="66" ht="0" hidden="1" customHeight="1" x14ac:dyDescent="0.15"/>
  </sheetData>
  <sheetProtection algorithmName="SHA-512" hashValue="vdP8JUDA4qFwdtKlJg2haDtsRo0N++v5NFy4rm8WmhxFGlw53EMH03vtehO5Rj66AD8CaA6l2uNAO7+TXKavAw==" saltValue="g1mToi7wI1yalSALFIpK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107" width="2.5" style="243" customWidth="1"/>
    <col min="108" max="108" width="6.125" style="249" customWidth="1"/>
    <col min="109" max="109" width="5.875" style="247" customWidth="1"/>
    <col min="110" max="110" width="19.125" style="243" hidden="1"/>
    <col min="111" max="115" width="12.625" style="243" hidden="1"/>
    <col min="116" max="349" width="8.625" style="243" hidden="1"/>
    <col min="350" max="355" width="14.875" style="243" hidden="1"/>
    <col min="356" max="357" width="15.875" style="243" hidden="1"/>
    <col min="358" max="363" width="16.125" style="243" hidden="1"/>
    <col min="364" max="364" width="6.125" style="243" hidden="1"/>
    <col min="365" max="365" width="3" style="243" hidden="1"/>
    <col min="366" max="605" width="8.625" style="243" hidden="1"/>
    <col min="606" max="611" width="14.875" style="243" hidden="1"/>
    <col min="612" max="613" width="15.875" style="243" hidden="1"/>
    <col min="614" max="619" width="16.125" style="243" hidden="1"/>
    <col min="620" max="620" width="6.125" style="243" hidden="1"/>
    <col min="621" max="621" width="3" style="243" hidden="1"/>
    <col min="622" max="861" width="8.625" style="243" hidden="1"/>
    <col min="862" max="867" width="14.875" style="243" hidden="1"/>
    <col min="868" max="869" width="15.875" style="243" hidden="1"/>
    <col min="870" max="875" width="16.125" style="243" hidden="1"/>
    <col min="876" max="876" width="6.125" style="243" hidden="1"/>
    <col min="877" max="877" width="3" style="243" hidden="1"/>
    <col min="878" max="1117" width="8.625" style="243" hidden="1"/>
    <col min="1118" max="1123" width="14.875" style="243" hidden="1"/>
    <col min="1124" max="1125" width="15.875" style="243" hidden="1"/>
    <col min="1126" max="1131" width="16.125" style="243" hidden="1"/>
    <col min="1132" max="1132" width="6.125" style="243" hidden="1"/>
    <col min="1133" max="1133" width="3" style="243" hidden="1"/>
    <col min="1134" max="1373" width="8.625" style="243" hidden="1"/>
    <col min="1374" max="1379" width="14.875" style="243" hidden="1"/>
    <col min="1380" max="1381" width="15.875" style="243" hidden="1"/>
    <col min="1382" max="1387" width="16.125" style="243" hidden="1"/>
    <col min="1388" max="1388" width="6.125" style="243" hidden="1"/>
    <col min="1389" max="1389" width="3" style="243" hidden="1"/>
    <col min="1390" max="1629" width="8.625" style="243" hidden="1"/>
    <col min="1630" max="1635" width="14.875" style="243" hidden="1"/>
    <col min="1636" max="1637" width="15.875" style="243" hidden="1"/>
    <col min="1638" max="1643" width="16.125" style="243" hidden="1"/>
    <col min="1644" max="1644" width="6.125" style="243" hidden="1"/>
    <col min="1645" max="1645" width="3" style="243" hidden="1"/>
    <col min="1646" max="1885" width="8.625" style="243" hidden="1"/>
    <col min="1886" max="1891" width="14.875" style="243" hidden="1"/>
    <col min="1892" max="1893" width="15.875" style="243" hidden="1"/>
    <col min="1894" max="1899" width="16.125" style="243" hidden="1"/>
    <col min="1900" max="1900" width="6.125" style="243" hidden="1"/>
    <col min="1901" max="1901" width="3" style="243" hidden="1"/>
    <col min="1902" max="2141" width="8.625" style="243" hidden="1"/>
    <col min="2142" max="2147" width="14.875" style="243" hidden="1"/>
    <col min="2148" max="2149" width="15.875" style="243" hidden="1"/>
    <col min="2150" max="2155" width="16.125" style="243" hidden="1"/>
    <col min="2156" max="2156" width="6.125" style="243" hidden="1"/>
    <col min="2157" max="2157" width="3" style="243" hidden="1"/>
    <col min="2158" max="2397" width="8.625" style="243" hidden="1"/>
    <col min="2398" max="2403" width="14.875" style="243" hidden="1"/>
    <col min="2404" max="2405" width="15.875" style="243" hidden="1"/>
    <col min="2406" max="2411" width="16.125" style="243" hidden="1"/>
    <col min="2412" max="2412" width="6.125" style="243" hidden="1"/>
    <col min="2413" max="2413" width="3" style="243" hidden="1"/>
    <col min="2414" max="2653" width="8.625" style="243" hidden="1"/>
    <col min="2654" max="2659" width="14.875" style="243" hidden="1"/>
    <col min="2660" max="2661" width="15.875" style="243" hidden="1"/>
    <col min="2662" max="2667" width="16.125" style="243" hidden="1"/>
    <col min="2668" max="2668" width="6.125" style="243" hidden="1"/>
    <col min="2669" max="2669" width="3" style="243" hidden="1"/>
    <col min="2670" max="2909" width="8.625" style="243" hidden="1"/>
    <col min="2910" max="2915" width="14.875" style="243" hidden="1"/>
    <col min="2916" max="2917" width="15.875" style="243" hidden="1"/>
    <col min="2918" max="2923" width="16.125" style="243" hidden="1"/>
    <col min="2924" max="2924" width="6.125" style="243" hidden="1"/>
    <col min="2925" max="2925" width="3" style="243" hidden="1"/>
    <col min="2926" max="3165" width="8.625" style="243" hidden="1"/>
    <col min="3166" max="3171" width="14.875" style="243" hidden="1"/>
    <col min="3172" max="3173" width="15.875" style="243" hidden="1"/>
    <col min="3174" max="3179" width="16.125" style="243" hidden="1"/>
    <col min="3180" max="3180" width="6.125" style="243" hidden="1"/>
    <col min="3181" max="3181" width="3" style="243" hidden="1"/>
    <col min="3182" max="3421" width="8.625" style="243" hidden="1"/>
    <col min="3422" max="3427" width="14.875" style="243" hidden="1"/>
    <col min="3428" max="3429" width="15.875" style="243" hidden="1"/>
    <col min="3430" max="3435" width="16.125" style="243" hidden="1"/>
    <col min="3436" max="3436" width="6.125" style="243" hidden="1"/>
    <col min="3437" max="3437" width="3" style="243" hidden="1"/>
    <col min="3438" max="3677" width="8.625" style="243" hidden="1"/>
    <col min="3678" max="3683" width="14.875" style="243" hidden="1"/>
    <col min="3684" max="3685" width="15.875" style="243" hidden="1"/>
    <col min="3686" max="3691" width="16.125" style="243" hidden="1"/>
    <col min="3692" max="3692" width="6.125" style="243" hidden="1"/>
    <col min="3693" max="3693" width="3" style="243" hidden="1"/>
    <col min="3694" max="3933" width="8.625" style="243" hidden="1"/>
    <col min="3934" max="3939" width="14.875" style="243" hidden="1"/>
    <col min="3940" max="3941" width="15.875" style="243" hidden="1"/>
    <col min="3942" max="3947" width="16.125" style="243" hidden="1"/>
    <col min="3948" max="3948" width="6.125" style="243" hidden="1"/>
    <col min="3949" max="3949" width="3" style="243" hidden="1"/>
    <col min="3950" max="4189" width="8.625" style="243" hidden="1"/>
    <col min="4190" max="4195" width="14.875" style="243" hidden="1"/>
    <col min="4196" max="4197" width="15.875" style="243" hidden="1"/>
    <col min="4198" max="4203" width="16.125" style="243" hidden="1"/>
    <col min="4204" max="4204" width="6.125" style="243" hidden="1"/>
    <col min="4205" max="4205" width="3" style="243" hidden="1"/>
    <col min="4206" max="4445" width="8.625" style="243" hidden="1"/>
    <col min="4446" max="4451" width="14.875" style="243" hidden="1"/>
    <col min="4452" max="4453" width="15.875" style="243" hidden="1"/>
    <col min="4454" max="4459" width="16.125" style="243" hidden="1"/>
    <col min="4460" max="4460" width="6.125" style="243" hidden="1"/>
    <col min="4461" max="4461" width="3" style="243" hidden="1"/>
    <col min="4462" max="4701" width="8.625" style="243" hidden="1"/>
    <col min="4702" max="4707" width="14.875" style="243" hidden="1"/>
    <col min="4708" max="4709" width="15.875" style="243" hidden="1"/>
    <col min="4710" max="4715" width="16.125" style="243" hidden="1"/>
    <col min="4716" max="4716" width="6.125" style="243" hidden="1"/>
    <col min="4717" max="4717" width="3" style="243" hidden="1"/>
    <col min="4718" max="4957" width="8.625" style="243" hidden="1"/>
    <col min="4958" max="4963" width="14.875" style="243" hidden="1"/>
    <col min="4964" max="4965" width="15.875" style="243" hidden="1"/>
    <col min="4966" max="4971" width="16.125" style="243" hidden="1"/>
    <col min="4972" max="4972" width="6.125" style="243" hidden="1"/>
    <col min="4973" max="4973" width="3" style="243" hidden="1"/>
    <col min="4974" max="5213" width="8.625" style="243" hidden="1"/>
    <col min="5214" max="5219" width="14.875" style="243" hidden="1"/>
    <col min="5220" max="5221" width="15.875" style="243" hidden="1"/>
    <col min="5222" max="5227" width="16.125" style="243" hidden="1"/>
    <col min="5228" max="5228" width="6.125" style="243" hidden="1"/>
    <col min="5229" max="5229" width="3" style="243" hidden="1"/>
    <col min="5230" max="5469" width="8.625" style="243" hidden="1"/>
    <col min="5470" max="5475" width="14.875" style="243" hidden="1"/>
    <col min="5476" max="5477" width="15.875" style="243" hidden="1"/>
    <col min="5478" max="5483" width="16.125" style="243" hidden="1"/>
    <col min="5484" max="5484" width="6.125" style="243" hidden="1"/>
    <col min="5485" max="5485" width="3" style="243" hidden="1"/>
    <col min="5486" max="5725" width="8.625" style="243" hidden="1"/>
    <col min="5726" max="5731" width="14.875" style="243" hidden="1"/>
    <col min="5732" max="5733" width="15.875" style="243" hidden="1"/>
    <col min="5734" max="5739" width="16.125" style="243" hidden="1"/>
    <col min="5740" max="5740" width="6.125" style="243" hidden="1"/>
    <col min="5741" max="5741" width="3" style="243" hidden="1"/>
    <col min="5742" max="5981" width="8.625" style="243" hidden="1"/>
    <col min="5982" max="5987" width="14.875" style="243" hidden="1"/>
    <col min="5988" max="5989" width="15.875" style="243" hidden="1"/>
    <col min="5990" max="5995" width="16.125" style="243" hidden="1"/>
    <col min="5996" max="5996" width="6.125" style="243" hidden="1"/>
    <col min="5997" max="5997" width="3" style="243" hidden="1"/>
    <col min="5998" max="6237" width="8.625" style="243" hidden="1"/>
    <col min="6238" max="6243" width="14.875" style="243" hidden="1"/>
    <col min="6244" max="6245" width="15.875" style="243" hidden="1"/>
    <col min="6246" max="6251" width="16.125" style="243" hidden="1"/>
    <col min="6252" max="6252" width="6.125" style="243" hidden="1"/>
    <col min="6253" max="6253" width="3" style="243" hidden="1"/>
    <col min="6254" max="6493" width="8.625" style="243" hidden="1"/>
    <col min="6494" max="6499" width="14.875" style="243" hidden="1"/>
    <col min="6500" max="6501" width="15.875" style="243" hidden="1"/>
    <col min="6502" max="6507" width="16.125" style="243" hidden="1"/>
    <col min="6508" max="6508" width="6.125" style="243" hidden="1"/>
    <col min="6509" max="6509" width="3" style="243" hidden="1"/>
    <col min="6510" max="6749" width="8.625" style="243" hidden="1"/>
    <col min="6750" max="6755" width="14.875" style="243" hidden="1"/>
    <col min="6756" max="6757" width="15.875" style="243" hidden="1"/>
    <col min="6758" max="6763" width="16.125" style="243" hidden="1"/>
    <col min="6764" max="6764" width="6.125" style="243" hidden="1"/>
    <col min="6765" max="6765" width="3" style="243" hidden="1"/>
    <col min="6766" max="7005" width="8.625" style="243" hidden="1"/>
    <col min="7006" max="7011" width="14.875" style="243" hidden="1"/>
    <col min="7012" max="7013" width="15.875" style="243" hidden="1"/>
    <col min="7014" max="7019" width="16.125" style="243" hidden="1"/>
    <col min="7020" max="7020" width="6.125" style="243" hidden="1"/>
    <col min="7021" max="7021" width="3" style="243" hidden="1"/>
    <col min="7022" max="7261" width="8.625" style="243" hidden="1"/>
    <col min="7262" max="7267" width="14.875" style="243" hidden="1"/>
    <col min="7268" max="7269" width="15.875" style="243" hidden="1"/>
    <col min="7270" max="7275" width="16.125" style="243" hidden="1"/>
    <col min="7276" max="7276" width="6.125" style="243" hidden="1"/>
    <col min="7277" max="7277" width="3" style="243" hidden="1"/>
    <col min="7278" max="7517" width="8.625" style="243" hidden="1"/>
    <col min="7518" max="7523" width="14.875" style="243" hidden="1"/>
    <col min="7524" max="7525" width="15.875" style="243" hidden="1"/>
    <col min="7526" max="7531" width="16.125" style="243" hidden="1"/>
    <col min="7532" max="7532" width="6.125" style="243" hidden="1"/>
    <col min="7533" max="7533" width="3" style="243" hidden="1"/>
    <col min="7534" max="7773" width="8.625" style="243" hidden="1"/>
    <col min="7774" max="7779" width="14.875" style="243" hidden="1"/>
    <col min="7780" max="7781" width="15.875" style="243" hidden="1"/>
    <col min="7782" max="7787" width="16.125" style="243" hidden="1"/>
    <col min="7788" max="7788" width="6.125" style="243" hidden="1"/>
    <col min="7789" max="7789" width="3" style="243" hidden="1"/>
    <col min="7790" max="8029" width="8.625" style="243" hidden="1"/>
    <col min="8030" max="8035" width="14.875" style="243" hidden="1"/>
    <col min="8036" max="8037" width="15.875" style="243" hidden="1"/>
    <col min="8038" max="8043" width="16.125" style="243" hidden="1"/>
    <col min="8044" max="8044" width="6.125" style="243" hidden="1"/>
    <col min="8045" max="8045" width="3" style="243" hidden="1"/>
    <col min="8046" max="8285" width="8.625" style="243" hidden="1"/>
    <col min="8286" max="8291" width="14.875" style="243" hidden="1"/>
    <col min="8292" max="8293" width="15.875" style="243" hidden="1"/>
    <col min="8294" max="8299" width="16.125" style="243" hidden="1"/>
    <col min="8300" max="8300" width="6.125" style="243" hidden="1"/>
    <col min="8301" max="8301" width="3" style="243" hidden="1"/>
    <col min="8302" max="8541" width="8.625" style="243" hidden="1"/>
    <col min="8542" max="8547" width="14.875" style="243" hidden="1"/>
    <col min="8548" max="8549" width="15.875" style="243" hidden="1"/>
    <col min="8550" max="8555" width="16.125" style="243" hidden="1"/>
    <col min="8556" max="8556" width="6.125" style="243" hidden="1"/>
    <col min="8557" max="8557" width="3" style="243" hidden="1"/>
    <col min="8558" max="8797" width="8.625" style="243" hidden="1"/>
    <col min="8798" max="8803" width="14.875" style="243" hidden="1"/>
    <col min="8804" max="8805" width="15.875" style="243" hidden="1"/>
    <col min="8806" max="8811" width="16.125" style="243" hidden="1"/>
    <col min="8812" max="8812" width="6.125" style="243" hidden="1"/>
    <col min="8813" max="8813" width="3" style="243" hidden="1"/>
    <col min="8814" max="9053" width="8.625" style="243" hidden="1"/>
    <col min="9054" max="9059" width="14.875" style="243" hidden="1"/>
    <col min="9060" max="9061" width="15.875" style="243" hidden="1"/>
    <col min="9062" max="9067" width="16.125" style="243" hidden="1"/>
    <col min="9068" max="9068" width="6.125" style="243" hidden="1"/>
    <col min="9069" max="9069" width="3" style="243" hidden="1"/>
    <col min="9070" max="9309" width="8.625" style="243" hidden="1"/>
    <col min="9310" max="9315" width="14.875" style="243" hidden="1"/>
    <col min="9316" max="9317" width="15.875" style="243" hidden="1"/>
    <col min="9318" max="9323" width="16.125" style="243" hidden="1"/>
    <col min="9324" max="9324" width="6.125" style="243" hidden="1"/>
    <col min="9325" max="9325" width="3" style="243" hidden="1"/>
    <col min="9326" max="9565" width="8.625" style="243" hidden="1"/>
    <col min="9566" max="9571" width="14.875" style="243" hidden="1"/>
    <col min="9572" max="9573" width="15.875" style="243" hidden="1"/>
    <col min="9574" max="9579" width="16.125" style="243" hidden="1"/>
    <col min="9580" max="9580" width="6.125" style="243" hidden="1"/>
    <col min="9581" max="9581" width="3" style="243" hidden="1"/>
    <col min="9582" max="9821" width="8.625" style="243" hidden="1"/>
    <col min="9822" max="9827" width="14.875" style="243" hidden="1"/>
    <col min="9828" max="9829" width="15.875" style="243" hidden="1"/>
    <col min="9830" max="9835" width="16.125" style="243" hidden="1"/>
    <col min="9836" max="9836" width="6.125" style="243" hidden="1"/>
    <col min="9837" max="9837" width="3" style="243" hidden="1"/>
    <col min="9838" max="10077" width="8.625" style="243" hidden="1"/>
    <col min="10078" max="10083" width="14.875" style="243" hidden="1"/>
    <col min="10084" max="10085" width="15.875" style="243" hidden="1"/>
    <col min="10086" max="10091" width="16.125" style="243" hidden="1"/>
    <col min="10092" max="10092" width="6.125" style="243" hidden="1"/>
    <col min="10093" max="10093" width="3" style="243" hidden="1"/>
    <col min="10094" max="10333" width="8.625" style="243" hidden="1"/>
    <col min="10334" max="10339" width="14.875" style="243" hidden="1"/>
    <col min="10340" max="10341" width="15.875" style="243" hidden="1"/>
    <col min="10342" max="10347" width="16.125" style="243" hidden="1"/>
    <col min="10348" max="10348" width="6.125" style="243" hidden="1"/>
    <col min="10349" max="10349" width="3" style="243" hidden="1"/>
    <col min="10350" max="10589" width="8.625" style="243" hidden="1"/>
    <col min="10590" max="10595" width="14.875" style="243" hidden="1"/>
    <col min="10596" max="10597" width="15.875" style="243" hidden="1"/>
    <col min="10598" max="10603" width="16.125" style="243" hidden="1"/>
    <col min="10604" max="10604" width="6.125" style="243" hidden="1"/>
    <col min="10605" max="10605" width="3" style="243" hidden="1"/>
    <col min="10606" max="10845" width="8.625" style="243" hidden="1"/>
    <col min="10846" max="10851" width="14.875" style="243" hidden="1"/>
    <col min="10852" max="10853" width="15.875" style="243" hidden="1"/>
    <col min="10854" max="10859" width="16.125" style="243" hidden="1"/>
    <col min="10860" max="10860" width="6.125" style="243" hidden="1"/>
    <col min="10861" max="10861" width="3" style="243" hidden="1"/>
    <col min="10862" max="11101" width="8.625" style="243" hidden="1"/>
    <col min="11102" max="11107" width="14.875" style="243" hidden="1"/>
    <col min="11108" max="11109" width="15.875" style="243" hidden="1"/>
    <col min="11110" max="11115" width="16.125" style="243" hidden="1"/>
    <col min="11116" max="11116" width="6.125" style="243" hidden="1"/>
    <col min="11117" max="11117" width="3" style="243" hidden="1"/>
    <col min="11118" max="11357" width="8.625" style="243" hidden="1"/>
    <col min="11358" max="11363" width="14.875" style="243" hidden="1"/>
    <col min="11364" max="11365" width="15.875" style="243" hidden="1"/>
    <col min="11366" max="11371" width="16.125" style="243" hidden="1"/>
    <col min="11372" max="11372" width="6.125" style="243" hidden="1"/>
    <col min="11373" max="11373" width="3" style="243" hidden="1"/>
    <col min="11374" max="11613" width="8.625" style="243" hidden="1"/>
    <col min="11614" max="11619" width="14.875" style="243" hidden="1"/>
    <col min="11620" max="11621" width="15.875" style="243" hidden="1"/>
    <col min="11622" max="11627" width="16.125" style="243" hidden="1"/>
    <col min="11628" max="11628" width="6.125" style="243" hidden="1"/>
    <col min="11629" max="11629" width="3" style="243" hidden="1"/>
    <col min="11630" max="11869" width="8.625" style="243" hidden="1"/>
    <col min="11870" max="11875" width="14.875" style="243" hidden="1"/>
    <col min="11876" max="11877" width="15.875" style="243" hidden="1"/>
    <col min="11878" max="11883" width="16.125" style="243" hidden="1"/>
    <col min="11884" max="11884" width="6.125" style="243" hidden="1"/>
    <col min="11885" max="11885" width="3" style="243" hidden="1"/>
    <col min="11886" max="12125" width="8.625" style="243" hidden="1"/>
    <col min="12126" max="12131" width="14.875" style="243" hidden="1"/>
    <col min="12132" max="12133" width="15.875" style="243" hidden="1"/>
    <col min="12134" max="12139" width="16.125" style="243" hidden="1"/>
    <col min="12140" max="12140" width="6.125" style="243" hidden="1"/>
    <col min="12141" max="12141" width="3" style="243" hidden="1"/>
    <col min="12142" max="12381" width="8.625" style="243" hidden="1"/>
    <col min="12382" max="12387" width="14.875" style="243" hidden="1"/>
    <col min="12388" max="12389" width="15.875" style="243" hidden="1"/>
    <col min="12390" max="12395" width="16.125" style="243" hidden="1"/>
    <col min="12396" max="12396" width="6.125" style="243" hidden="1"/>
    <col min="12397" max="12397" width="3" style="243" hidden="1"/>
    <col min="12398" max="12637" width="8.625" style="243" hidden="1"/>
    <col min="12638" max="12643" width="14.875" style="243" hidden="1"/>
    <col min="12644" max="12645" width="15.875" style="243" hidden="1"/>
    <col min="12646" max="12651" width="16.125" style="243" hidden="1"/>
    <col min="12652" max="12652" width="6.125" style="243" hidden="1"/>
    <col min="12653" max="12653" width="3" style="243" hidden="1"/>
    <col min="12654" max="12893" width="8.625" style="243" hidden="1"/>
    <col min="12894" max="12899" width="14.875" style="243" hidden="1"/>
    <col min="12900" max="12901" width="15.875" style="243" hidden="1"/>
    <col min="12902" max="12907" width="16.125" style="243" hidden="1"/>
    <col min="12908" max="12908" width="6.125" style="243" hidden="1"/>
    <col min="12909" max="12909" width="3" style="243" hidden="1"/>
    <col min="12910" max="13149" width="8.625" style="243" hidden="1"/>
    <col min="13150" max="13155" width="14.875" style="243" hidden="1"/>
    <col min="13156" max="13157" width="15.875" style="243" hidden="1"/>
    <col min="13158" max="13163" width="16.125" style="243" hidden="1"/>
    <col min="13164" max="13164" width="6.125" style="243" hidden="1"/>
    <col min="13165" max="13165" width="3" style="243" hidden="1"/>
    <col min="13166" max="13405" width="8.625" style="243" hidden="1"/>
    <col min="13406" max="13411" width="14.875" style="243" hidden="1"/>
    <col min="13412" max="13413" width="15.875" style="243" hidden="1"/>
    <col min="13414" max="13419" width="16.125" style="243" hidden="1"/>
    <col min="13420" max="13420" width="6.125" style="243" hidden="1"/>
    <col min="13421" max="13421" width="3" style="243" hidden="1"/>
    <col min="13422" max="13661" width="8.625" style="243" hidden="1"/>
    <col min="13662" max="13667" width="14.875" style="243" hidden="1"/>
    <col min="13668" max="13669" width="15.875" style="243" hidden="1"/>
    <col min="13670" max="13675" width="16.125" style="243" hidden="1"/>
    <col min="13676" max="13676" width="6.125" style="243" hidden="1"/>
    <col min="13677" max="13677" width="3" style="243" hidden="1"/>
    <col min="13678" max="13917" width="8.625" style="243" hidden="1"/>
    <col min="13918" max="13923" width="14.875" style="243" hidden="1"/>
    <col min="13924" max="13925" width="15.875" style="243" hidden="1"/>
    <col min="13926" max="13931" width="16.125" style="243" hidden="1"/>
    <col min="13932" max="13932" width="6.125" style="243" hidden="1"/>
    <col min="13933" max="13933" width="3" style="243" hidden="1"/>
    <col min="13934" max="14173" width="8.625" style="243" hidden="1"/>
    <col min="14174" max="14179" width="14.875" style="243" hidden="1"/>
    <col min="14180" max="14181" width="15.875" style="243" hidden="1"/>
    <col min="14182" max="14187" width="16.125" style="243" hidden="1"/>
    <col min="14188" max="14188" width="6.125" style="243" hidden="1"/>
    <col min="14189" max="14189" width="3" style="243" hidden="1"/>
    <col min="14190" max="14429" width="8.625" style="243" hidden="1"/>
    <col min="14430" max="14435" width="14.875" style="243" hidden="1"/>
    <col min="14436" max="14437" width="15.875" style="243" hidden="1"/>
    <col min="14438" max="14443" width="16.125" style="243" hidden="1"/>
    <col min="14444" max="14444" width="6.125" style="243" hidden="1"/>
    <col min="14445" max="14445" width="3" style="243" hidden="1"/>
    <col min="14446" max="14685" width="8.625" style="243" hidden="1"/>
    <col min="14686" max="14691" width="14.875" style="243" hidden="1"/>
    <col min="14692" max="14693" width="15.875" style="243" hidden="1"/>
    <col min="14694" max="14699" width="16.125" style="243" hidden="1"/>
    <col min="14700" max="14700" width="6.125" style="243" hidden="1"/>
    <col min="14701" max="14701" width="3" style="243" hidden="1"/>
    <col min="14702" max="14941" width="8.625" style="243" hidden="1"/>
    <col min="14942" max="14947" width="14.875" style="243" hidden="1"/>
    <col min="14948" max="14949" width="15.875" style="243" hidden="1"/>
    <col min="14950" max="14955" width="16.125" style="243" hidden="1"/>
    <col min="14956" max="14956" width="6.125" style="243" hidden="1"/>
    <col min="14957" max="14957" width="3" style="243" hidden="1"/>
    <col min="14958" max="15197" width="8.625" style="243" hidden="1"/>
    <col min="15198" max="15203" width="14.875" style="243" hidden="1"/>
    <col min="15204" max="15205" width="15.875" style="243" hidden="1"/>
    <col min="15206" max="15211" width="16.125" style="243" hidden="1"/>
    <col min="15212" max="15212" width="6.125" style="243" hidden="1"/>
    <col min="15213" max="15213" width="3" style="243" hidden="1"/>
    <col min="15214" max="15453" width="8.625" style="243" hidden="1"/>
    <col min="15454" max="15459" width="14.875" style="243" hidden="1"/>
    <col min="15460" max="15461" width="15.875" style="243" hidden="1"/>
    <col min="15462" max="15467" width="16.125" style="243" hidden="1"/>
    <col min="15468" max="15468" width="6.125" style="243" hidden="1"/>
    <col min="15469" max="15469" width="3" style="243" hidden="1"/>
    <col min="15470" max="15709" width="8.625" style="243" hidden="1"/>
    <col min="15710" max="15715" width="14.875" style="243" hidden="1"/>
    <col min="15716" max="15717" width="15.875" style="243" hidden="1"/>
    <col min="15718" max="15723" width="16.125" style="243" hidden="1"/>
    <col min="15724" max="15724" width="6.125" style="243" hidden="1"/>
    <col min="15725" max="15725" width="3" style="243" hidden="1"/>
    <col min="15726" max="15965" width="8.625" style="243" hidden="1"/>
    <col min="15966" max="15971" width="14.875" style="243" hidden="1"/>
    <col min="15972" max="15973" width="15.875" style="243" hidden="1"/>
    <col min="15974" max="15979" width="16.125" style="243" hidden="1"/>
    <col min="15980" max="15980" width="6.125" style="243" hidden="1"/>
    <col min="15981" max="15981" width="3" style="243" hidden="1"/>
    <col min="15982" max="16221" width="8.625" style="243" hidden="1"/>
    <col min="16222" max="16227" width="14.875" style="243" hidden="1"/>
    <col min="16228" max="16229" width="15.875" style="243" hidden="1"/>
    <col min="16230" max="16235" width="16.125" style="243" hidden="1"/>
    <col min="16236" max="16236" width="6.125" style="243" hidden="1"/>
    <col min="16237" max="16237" width="3" style="243" hidden="1"/>
    <col min="16238" max="16384" width="8.625" style="243" hidden="1"/>
  </cols>
  <sheetData>
    <row r="1" spans="1:143" ht="42.75" customHeight="1" x14ac:dyDescent="0.15">
      <c r="A1" s="330"/>
      <c r="B1" s="331"/>
      <c r="DD1" s="243"/>
      <c r="DE1" s="243"/>
    </row>
    <row r="2" spans="1:143" ht="25.5" customHeight="1" x14ac:dyDescent="0.15">
      <c r="A2" s="332"/>
      <c r="C2" s="332"/>
      <c r="O2" s="332"/>
      <c r="P2" s="332"/>
      <c r="Q2" s="332"/>
      <c r="R2" s="332"/>
      <c r="S2" s="332"/>
      <c r="T2" s="332"/>
      <c r="U2" s="332"/>
      <c r="V2" s="332"/>
      <c r="W2" s="332"/>
      <c r="X2" s="332"/>
      <c r="Y2" s="332"/>
      <c r="Z2" s="332"/>
      <c r="AA2" s="332"/>
      <c r="AB2" s="332"/>
      <c r="AC2" s="332"/>
      <c r="AD2" s="332"/>
      <c r="AE2" s="332"/>
      <c r="AF2" s="332"/>
      <c r="AG2" s="332"/>
      <c r="AH2" s="332"/>
      <c r="AI2" s="332"/>
      <c r="AU2" s="332"/>
      <c r="BG2" s="332"/>
      <c r="BS2" s="332"/>
      <c r="CE2" s="332"/>
      <c r="CQ2" s="332"/>
      <c r="DD2" s="243"/>
      <c r="DE2" s="243"/>
    </row>
    <row r="3" spans="1:143" ht="25.5" customHeight="1" x14ac:dyDescent="0.15">
      <c r="A3" s="332"/>
      <c r="C3" s="332"/>
      <c r="O3" s="332"/>
      <c r="P3" s="332"/>
      <c r="Q3" s="332"/>
      <c r="R3" s="332"/>
      <c r="S3" s="332"/>
      <c r="T3" s="332"/>
      <c r="U3" s="332"/>
      <c r="V3" s="332"/>
      <c r="W3" s="332"/>
      <c r="X3" s="332"/>
      <c r="Y3" s="332"/>
      <c r="Z3" s="332"/>
      <c r="AA3" s="332"/>
      <c r="AB3" s="332"/>
      <c r="AC3" s="332"/>
      <c r="AD3" s="332"/>
      <c r="AE3" s="332"/>
      <c r="AF3" s="332"/>
      <c r="AG3" s="332"/>
      <c r="AH3" s="332"/>
      <c r="AI3" s="332"/>
      <c r="AU3" s="332"/>
      <c r="BG3" s="332"/>
      <c r="BS3" s="332"/>
      <c r="CE3" s="332"/>
      <c r="CQ3" s="332"/>
      <c r="DD3" s="243"/>
      <c r="DE3" s="243"/>
    </row>
    <row r="4" spans="1:143" s="241" customFormat="1" x14ac:dyDescent="0.15">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242"/>
      <c r="DG4" s="242"/>
      <c r="DH4" s="242"/>
      <c r="DI4" s="242"/>
      <c r="DJ4" s="242"/>
      <c r="DK4" s="242"/>
      <c r="DL4" s="242"/>
      <c r="DM4" s="242"/>
      <c r="DN4" s="242"/>
      <c r="DO4" s="242"/>
      <c r="DP4" s="242"/>
      <c r="DQ4" s="242"/>
      <c r="DR4" s="242"/>
      <c r="DS4" s="242"/>
      <c r="DT4" s="242"/>
      <c r="DU4" s="242"/>
      <c r="DV4" s="242"/>
      <c r="DW4" s="242"/>
    </row>
    <row r="5" spans="1:143" s="241" customFormat="1" x14ac:dyDescent="0.15">
      <c r="A5" s="33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242"/>
      <c r="DG5" s="242"/>
      <c r="DH5" s="242"/>
      <c r="DI5" s="242"/>
      <c r="DJ5" s="242"/>
      <c r="DK5" s="242"/>
      <c r="DL5" s="242"/>
      <c r="DM5" s="242"/>
      <c r="DN5" s="242"/>
      <c r="DO5" s="242"/>
      <c r="DP5" s="242"/>
      <c r="DQ5" s="242"/>
      <c r="DR5" s="242"/>
      <c r="DS5" s="242"/>
      <c r="DT5" s="242"/>
      <c r="DU5" s="242"/>
      <c r="DV5" s="242"/>
      <c r="DW5" s="242"/>
    </row>
    <row r="6" spans="1:143" s="241" customFormat="1" x14ac:dyDescent="0.15">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242"/>
      <c r="DG6" s="242"/>
      <c r="DH6" s="242"/>
      <c r="DI6" s="242"/>
      <c r="DJ6" s="242"/>
      <c r="DK6" s="242"/>
      <c r="DL6" s="242"/>
      <c r="DM6" s="242"/>
      <c r="DN6" s="242"/>
      <c r="DO6" s="242"/>
      <c r="DP6" s="242"/>
      <c r="DQ6" s="242"/>
      <c r="DR6" s="242"/>
      <c r="DS6" s="242"/>
      <c r="DT6" s="242"/>
      <c r="DU6" s="242"/>
      <c r="DV6" s="242"/>
      <c r="DW6" s="242"/>
    </row>
    <row r="7" spans="1:143" s="241" customFormat="1" x14ac:dyDescent="0.15">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242"/>
      <c r="DG7" s="242"/>
      <c r="DH7" s="242"/>
      <c r="DI7" s="242"/>
      <c r="DJ7" s="242"/>
      <c r="DK7" s="242"/>
      <c r="DL7" s="242"/>
      <c r="DM7" s="242"/>
      <c r="DN7" s="242"/>
      <c r="DO7" s="242"/>
      <c r="DP7" s="242"/>
      <c r="DQ7" s="242"/>
      <c r="DR7" s="242"/>
      <c r="DS7" s="242"/>
      <c r="DT7" s="242"/>
      <c r="DU7" s="242"/>
      <c r="DV7" s="242"/>
      <c r="DW7" s="242"/>
    </row>
    <row r="8" spans="1:143" s="241" customFormat="1" x14ac:dyDescent="0.15">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242"/>
      <c r="DG8" s="242"/>
      <c r="DH8" s="242"/>
      <c r="DI8" s="242"/>
      <c r="DJ8" s="242"/>
      <c r="DK8" s="242"/>
      <c r="DL8" s="242"/>
      <c r="DM8" s="242"/>
      <c r="DN8" s="242"/>
      <c r="DO8" s="242"/>
      <c r="DP8" s="242"/>
      <c r="DQ8" s="242"/>
      <c r="DR8" s="242"/>
      <c r="DS8" s="242"/>
      <c r="DT8" s="242"/>
      <c r="DU8" s="242"/>
      <c r="DV8" s="242"/>
      <c r="DW8" s="242"/>
    </row>
    <row r="9" spans="1:143" s="241" customFormat="1" x14ac:dyDescent="0.15">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242"/>
      <c r="DG9" s="242"/>
      <c r="DH9" s="242"/>
      <c r="DI9" s="242"/>
      <c r="DJ9" s="242"/>
      <c r="DK9" s="242"/>
      <c r="DL9" s="242"/>
      <c r="DM9" s="242"/>
      <c r="DN9" s="242"/>
      <c r="DO9" s="242"/>
      <c r="DP9" s="242"/>
      <c r="DQ9" s="242"/>
      <c r="DR9" s="242"/>
      <c r="DS9" s="242"/>
      <c r="DT9" s="242"/>
      <c r="DU9" s="242"/>
      <c r="DV9" s="242"/>
      <c r="DW9" s="242"/>
    </row>
    <row r="10" spans="1:143" s="241" customFormat="1" x14ac:dyDescent="0.15">
      <c r="A10" s="332"/>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242"/>
      <c r="DG10" s="242"/>
      <c r="DH10" s="242"/>
      <c r="DI10" s="242"/>
      <c r="DJ10" s="242"/>
      <c r="DK10" s="242"/>
      <c r="DL10" s="242"/>
      <c r="DM10" s="242"/>
      <c r="DN10" s="242"/>
      <c r="DO10" s="242"/>
      <c r="DP10" s="242"/>
      <c r="DQ10" s="242"/>
      <c r="DR10" s="242"/>
      <c r="DS10" s="242"/>
      <c r="DT10" s="242"/>
      <c r="DU10" s="242"/>
      <c r="DV10" s="242"/>
      <c r="DW10" s="242"/>
      <c r="EM10" s="241" t="s">
        <v>573</v>
      </c>
    </row>
    <row r="11" spans="1:143" s="241" customFormat="1" x14ac:dyDescent="0.15">
      <c r="A11" s="332"/>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242"/>
      <c r="DG11" s="242"/>
      <c r="DH11" s="242"/>
      <c r="DI11" s="242"/>
      <c r="DJ11" s="242"/>
      <c r="DK11" s="242"/>
      <c r="DL11" s="242"/>
      <c r="DM11" s="242"/>
      <c r="DN11" s="242"/>
      <c r="DO11" s="242"/>
      <c r="DP11" s="242"/>
      <c r="DQ11" s="242"/>
      <c r="DR11" s="242"/>
      <c r="DS11" s="242"/>
      <c r="DT11" s="242"/>
      <c r="DU11" s="242"/>
      <c r="DV11" s="242"/>
      <c r="DW11" s="242"/>
    </row>
    <row r="12" spans="1:143" s="241" customFormat="1" x14ac:dyDescent="0.15">
      <c r="A12" s="332"/>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242"/>
      <c r="DG12" s="242"/>
      <c r="DH12" s="242"/>
      <c r="DI12" s="242"/>
      <c r="DJ12" s="242"/>
      <c r="DK12" s="242"/>
      <c r="DL12" s="242"/>
      <c r="DM12" s="242"/>
      <c r="DN12" s="242"/>
      <c r="DO12" s="242"/>
      <c r="DP12" s="242"/>
      <c r="DQ12" s="242"/>
      <c r="DR12" s="242"/>
      <c r="DS12" s="242"/>
      <c r="DT12" s="242"/>
      <c r="DU12" s="242"/>
      <c r="DV12" s="242"/>
      <c r="DW12" s="242"/>
      <c r="EM12" s="241" t="s">
        <v>573</v>
      </c>
    </row>
    <row r="13" spans="1:143" s="241" customFormat="1" x14ac:dyDescent="0.15">
      <c r="A13" s="332"/>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242"/>
      <c r="DG13" s="242"/>
      <c r="DH13" s="242"/>
      <c r="DI13" s="242"/>
      <c r="DJ13" s="242"/>
      <c r="DK13" s="242"/>
      <c r="DL13" s="242"/>
      <c r="DM13" s="242"/>
      <c r="DN13" s="242"/>
      <c r="DO13" s="242"/>
      <c r="DP13" s="242"/>
      <c r="DQ13" s="242"/>
      <c r="DR13" s="242"/>
      <c r="DS13" s="242"/>
      <c r="DT13" s="242"/>
      <c r="DU13" s="242"/>
      <c r="DV13" s="242"/>
      <c r="DW13" s="242"/>
    </row>
    <row r="14" spans="1:143" s="241" customFormat="1" x14ac:dyDescent="0.15">
      <c r="A14" s="332"/>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242"/>
      <c r="DG14" s="242"/>
      <c r="DH14" s="242"/>
      <c r="DI14" s="242"/>
      <c r="DJ14" s="242"/>
      <c r="DK14" s="242"/>
      <c r="DL14" s="242"/>
      <c r="DM14" s="242"/>
      <c r="DN14" s="242"/>
      <c r="DO14" s="242"/>
      <c r="DP14" s="242"/>
      <c r="DQ14" s="242"/>
      <c r="DR14" s="242"/>
      <c r="DS14" s="242"/>
      <c r="DT14" s="242"/>
      <c r="DU14" s="242"/>
      <c r="DV14" s="242"/>
      <c r="DW14" s="242"/>
    </row>
    <row r="15" spans="1:143" s="241" customFormat="1" x14ac:dyDescent="0.15">
      <c r="A15" s="243"/>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242"/>
      <c r="DG15" s="242"/>
      <c r="DH15" s="242"/>
      <c r="DI15" s="242"/>
      <c r="DJ15" s="242"/>
      <c r="DK15" s="242"/>
      <c r="DL15" s="242"/>
      <c r="DM15" s="242"/>
      <c r="DN15" s="242"/>
      <c r="DO15" s="242"/>
      <c r="DP15" s="242"/>
      <c r="DQ15" s="242"/>
      <c r="DR15" s="242"/>
      <c r="DS15" s="242"/>
      <c r="DT15" s="242"/>
      <c r="DU15" s="242"/>
      <c r="DV15" s="242"/>
      <c r="DW15" s="242"/>
    </row>
    <row r="16" spans="1:143" s="241" customFormat="1" x14ac:dyDescent="0.15">
      <c r="A16" s="243"/>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242"/>
      <c r="DG16" s="242"/>
      <c r="DH16" s="242"/>
      <c r="DI16" s="242"/>
      <c r="DJ16" s="242"/>
      <c r="DK16" s="242"/>
      <c r="DL16" s="242"/>
      <c r="DM16" s="242"/>
      <c r="DN16" s="242"/>
      <c r="DO16" s="242"/>
      <c r="DP16" s="242"/>
      <c r="DQ16" s="242"/>
      <c r="DR16" s="242"/>
      <c r="DS16" s="242"/>
      <c r="DT16" s="242"/>
      <c r="DU16" s="242"/>
      <c r="DV16" s="242"/>
      <c r="DW16" s="242"/>
    </row>
    <row r="17" spans="1:351" s="241" customFormat="1" x14ac:dyDescent="0.15">
      <c r="A17" s="243"/>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242"/>
      <c r="DG17" s="242"/>
      <c r="DH17" s="242"/>
      <c r="DI17" s="242"/>
      <c r="DJ17" s="242"/>
      <c r="DK17" s="242"/>
      <c r="DL17" s="242"/>
      <c r="DM17" s="242"/>
      <c r="DN17" s="242"/>
      <c r="DO17" s="242"/>
      <c r="DP17" s="242"/>
      <c r="DQ17" s="242"/>
      <c r="DR17" s="242"/>
      <c r="DS17" s="242"/>
      <c r="DT17" s="242"/>
      <c r="DU17" s="242"/>
      <c r="DV17" s="242"/>
      <c r="DW17" s="242"/>
    </row>
    <row r="18" spans="1:351" s="241" customFormat="1" x14ac:dyDescent="0.15">
      <c r="A18" s="243"/>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242"/>
      <c r="DG18" s="242"/>
      <c r="DH18" s="242"/>
      <c r="DI18" s="242"/>
      <c r="DJ18" s="242"/>
      <c r="DK18" s="242"/>
      <c r="DL18" s="242"/>
      <c r="DM18" s="242"/>
      <c r="DN18" s="242"/>
      <c r="DO18" s="242"/>
      <c r="DP18" s="242"/>
      <c r="DQ18" s="242"/>
      <c r="DR18" s="242"/>
      <c r="DS18" s="242"/>
      <c r="DT18" s="242"/>
      <c r="DU18" s="242"/>
      <c r="DV18" s="242"/>
      <c r="DW18" s="242"/>
    </row>
    <row r="19" spans="1:351" x14ac:dyDescent="0.15">
      <c r="DD19" s="243"/>
      <c r="DE19" s="243"/>
    </row>
    <row r="20" spans="1:351" x14ac:dyDescent="0.15">
      <c r="DD20" s="243"/>
      <c r="DE20" s="243"/>
    </row>
    <row r="21" spans="1:351" ht="17.25" x14ac:dyDescent="0.15">
      <c r="B21" s="333"/>
      <c r="C21" s="245"/>
      <c r="D21" s="245"/>
      <c r="E21" s="245"/>
      <c r="F21" s="245"/>
      <c r="G21" s="245"/>
      <c r="H21" s="245"/>
      <c r="I21" s="245"/>
      <c r="J21" s="245"/>
      <c r="K21" s="245"/>
      <c r="L21" s="245"/>
      <c r="M21" s="245"/>
      <c r="N21" s="334"/>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334"/>
      <c r="AU21" s="245"/>
      <c r="AV21" s="245"/>
      <c r="AW21" s="245"/>
      <c r="AX21" s="245"/>
      <c r="AY21" s="245"/>
      <c r="AZ21" s="245"/>
      <c r="BA21" s="245"/>
      <c r="BB21" s="245"/>
      <c r="BC21" s="245"/>
      <c r="BD21" s="245"/>
      <c r="BE21" s="245"/>
      <c r="BF21" s="334"/>
      <c r="BG21" s="245"/>
      <c r="BH21" s="245"/>
      <c r="BI21" s="245"/>
      <c r="BJ21" s="245"/>
      <c r="BK21" s="245"/>
      <c r="BL21" s="245"/>
      <c r="BM21" s="245"/>
      <c r="BN21" s="245"/>
      <c r="BO21" s="245"/>
      <c r="BP21" s="245"/>
      <c r="BQ21" s="245"/>
      <c r="BR21" s="334"/>
      <c r="BS21" s="245"/>
      <c r="BT21" s="245"/>
      <c r="BU21" s="245"/>
      <c r="BV21" s="245"/>
      <c r="BW21" s="245"/>
      <c r="BX21" s="245"/>
      <c r="BY21" s="245"/>
      <c r="BZ21" s="245"/>
      <c r="CA21" s="245"/>
      <c r="CB21" s="245"/>
      <c r="CC21" s="245"/>
      <c r="CD21" s="334"/>
      <c r="CE21" s="245"/>
      <c r="CF21" s="245"/>
      <c r="CG21" s="245"/>
      <c r="CH21" s="245"/>
      <c r="CI21" s="245"/>
      <c r="CJ21" s="245"/>
      <c r="CK21" s="245"/>
      <c r="CL21" s="245"/>
      <c r="CM21" s="245"/>
      <c r="CN21" s="245"/>
      <c r="CO21" s="245"/>
      <c r="CP21" s="334"/>
      <c r="CQ21" s="245"/>
      <c r="CR21" s="245"/>
      <c r="CS21" s="245"/>
      <c r="CT21" s="245"/>
      <c r="CU21" s="245"/>
      <c r="CV21" s="245"/>
      <c r="CW21" s="245"/>
      <c r="CX21" s="245"/>
      <c r="CY21" s="245"/>
      <c r="CZ21" s="245"/>
      <c r="DA21" s="245"/>
      <c r="DB21" s="334"/>
      <c r="DC21" s="245"/>
      <c r="DD21" s="246"/>
      <c r="DE21" s="243"/>
      <c r="MM21" s="335"/>
    </row>
    <row r="22" spans="1:351" ht="17.25" x14ac:dyDescent="0.15">
      <c r="B22" s="247"/>
      <c r="MM22" s="335"/>
    </row>
    <row r="23" spans="1:351" x14ac:dyDescent="0.15">
      <c r="B23" s="247"/>
    </row>
    <row r="24" spans="1:351" x14ac:dyDescent="0.15">
      <c r="B24" s="247"/>
    </row>
    <row r="25" spans="1:351" x14ac:dyDescent="0.15">
      <c r="B25" s="247"/>
    </row>
    <row r="26" spans="1:351" x14ac:dyDescent="0.15">
      <c r="B26" s="247"/>
    </row>
    <row r="27" spans="1:351" x14ac:dyDescent="0.15">
      <c r="B27" s="247"/>
    </row>
    <row r="28" spans="1:351" x14ac:dyDescent="0.15">
      <c r="B28" s="247"/>
    </row>
    <row r="29" spans="1:351" x14ac:dyDescent="0.15">
      <c r="B29" s="247"/>
    </row>
    <row r="30" spans="1:351" x14ac:dyDescent="0.15">
      <c r="B30" s="247"/>
    </row>
    <row r="31" spans="1:351" x14ac:dyDescent="0.15">
      <c r="B31" s="247"/>
    </row>
    <row r="32" spans="1:351" x14ac:dyDescent="0.15">
      <c r="B32" s="247"/>
    </row>
    <row r="33" spans="2:109" x14ac:dyDescent="0.15">
      <c r="B33" s="247"/>
    </row>
    <row r="34" spans="2:109" x14ac:dyDescent="0.15">
      <c r="B34" s="247"/>
    </row>
    <row r="35" spans="2:109" x14ac:dyDescent="0.15">
      <c r="B35" s="247"/>
    </row>
    <row r="36" spans="2:109" x14ac:dyDescent="0.15">
      <c r="B36" s="247"/>
    </row>
    <row r="37" spans="2:109" x14ac:dyDescent="0.15">
      <c r="B37" s="247"/>
    </row>
    <row r="38" spans="2:109" x14ac:dyDescent="0.15">
      <c r="B38" s="247"/>
    </row>
    <row r="39" spans="2:109" x14ac:dyDescent="0.15">
      <c r="B39" s="32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329"/>
    </row>
    <row r="40" spans="2:109" x14ac:dyDescent="0.15">
      <c r="B40" s="336"/>
      <c r="DD40" s="336"/>
      <c r="DE40" s="243"/>
    </row>
    <row r="41" spans="2:109" ht="17.25" x14ac:dyDescent="0.15">
      <c r="B41" s="244" t="s">
        <v>574</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6"/>
    </row>
    <row r="42" spans="2:109" x14ac:dyDescent="0.15">
      <c r="B42" s="247"/>
      <c r="G42" s="337"/>
      <c r="I42" s="338"/>
      <c r="J42" s="338"/>
      <c r="K42" s="338"/>
      <c r="AM42" s="337"/>
      <c r="AN42" s="337" t="s">
        <v>575</v>
      </c>
      <c r="AP42" s="338"/>
      <c r="AQ42" s="338"/>
      <c r="AR42" s="338"/>
      <c r="AY42" s="337"/>
      <c r="BA42" s="338"/>
      <c r="BB42" s="338"/>
      <c r="BC42" s="338"/>
      <c r="BK42" s="337"/>
      <c r="BM42" s="338"/>
      <c r="BN42" s="338"/>
      <c r="BO42" s="338"/>
      <c r="BW42" s="337"/>
      <c r="BY42" s="338"/>
      <c r="BZ42" s="338"/>
      <c r="CA42" s="338"/>
      <c r="CI42" s="337"/>
      <c r="CK42" s="338"/>
      <c r="CL42" s="338"/>
      <c r="CM42" s="338"/>
      <c r="CU42" s="337"/>
      <c r="CW42" s="338"/>
      <c r="CX42" s="338"/>
      <c r="CY42" s="338"/>
    </row>
    <row r="43" spans="2:109" ht="13.5" customHeight="1" x14ac:dyDescent="0.15">
      <c r="B43" s="247"/>
      <c r="AN43" s="1184" t="s">
        <v>576</v>
      </c>
      <c r="AO43" s="1185"/>
      <c r="AP43" s="1185"/>
      <c r="AQ43" s="1185"/>
      <c r="AR43" s="1185"/>
      <c r="AS43" s="1185"/>
      <c r="AT43" s="1185"/>
      <c r="AU43" s="1185"/>
      <c r="AV43" s="1185"/>
      <c r="AW43" s="1185"/>
      <c r="AX43" s="1185"/>
      <c r="AY43" s="1185"/>
      <c r="AZ43" s="1185"/>
      <c r="BA43" s="1185"/>
      <c r="BB43" s="1185"/>
      <c r="BC43" s="1185"/>
      <c r="BD43" s="1185"/>
      <c r="BE43" s="1185"/>
      <c r="BF43" s="1185"/>
      <c r="BG43" s="1185"/>
      <c r="BH43" s="1185"/>
      <c r="BI43" s="1185"/>
      <c r="BJ43" s="1185"/>
      <c r="BK43" s="1185"/>
      <c r="BL43" s="1185"/>
      <c r="BM43" s="1185"/>
      <c r="BN43" s="1185"/>
      <c r="BO43" s="1185"/>
      <c r="BP43" s="1185"/>
      <c r="BQ43" s="1185"/>
      <c r="BR43" s="1185"/>
      <c r="BS43" s="1185"/>
      <c r="BT43" s="1185"/>
      <c r="BU43" s="1185"/>
      <c r="BV43" s="1185"/>
      <c r="BW43" s="1185"/>
      <c r="BX43" s="1185"/>
      <c r="BY43" s="1185"/>
      <c r="BZ43" s="1185"/>
      <c r="CA43" s="1185"/>
      <c r="CB43" s="1185"/>
      <c r="CC43" s="1185"/>
      <c r="CD43" s="1185"/>
      <c r="CE43" s="1185"/>
      <c r="CF43" s="1185"/>
      <c r="CG43" s="1185"/>
      <c r="CH43" s="1185"/>
      <c r="CI43" s="1185"/>
      <c r="CJ43" s="1185"/>
      <c r="CK43" s="1185"/>
      <c r="CL43" s="1185"/>
      <c r="CM43" s="1185"/>
      <c r="CN43" s="1185"/>
      <c r="CO43" s="1185"/>
      <c r="CP43" s="1185"/>
      <c r="CQ43" s="1185"/>
      <c r="CR43" s="1185"/>
      <c r="CS43" s="1185"/>
      <c r="CT43" s="1185"/>
      <c r="CU43" s="1185"/>
      <c r="CV43" s="1185"/>
      <c r="CW43" s="1185"/>
      <c r="CX43" s="1185"/>
      <c r="CY43" s="1185"/>
      <c r="CZ43" s="1185"/>
      <c r="DA43" s="1185"/>
      <c r="DB43" s="1185"/>
      <c r="DC43" s="1186"/>
    </row>
    <row r="44" spans="2:109" x14ac:dyDescent="0.15">
      <c r="B44" s="247"/>
      <c r="AN44" s="1187"/>
      <c r="AO44" s="1188"/>
      <c r="AP44" s="1188"/>
      <c r="AQ44" s="1188"/>
      <c r="AR44" s="1188"/>
      <c r="AS44" s="1188"/>
      <c r="AT44" s="1188"/>
      <c r="AU44" s="1188"/>
      <c r="AV44" s="1188"/>
      <c r="AW44" s="1188"/>
      <c r="AX44" s="1188"/>
      <c r="AY44" s="1188"/>
      <c r="AZ44" s="1188"/>
      <c r="BA44" s="1188"/>
      <c r="BB44" s="1188"/>
      <c r="BC44" s="1188"/>
      <c r="BD44" s="1188"/>
      <c r="BE44" s="1188"/>
      <c r="BF44" s="1188"/>
      <c r="BG44" s="1188"/>
      <c r="BH44" s="1188"/>
      <c r="BI44" s="1188"/>
      <c r="BJ44" s="1188"/>
      <c r="BK44" s="1188"/>
      <c r="BL44" s="1188"/>
      <c r="BM44" s="1188"/>
      <c r="BN44" s="1188"/>
      <c r="BO44" s="1188"/>
      <c r="BP44" s="1188"/>
      <c r="BQ44" s="1188"/>
      <c r="BR44" s="1188"/>
      <c r="BS44" s="1188"/>
      <c r="BT44" s="1188"/>
      <c r="BU44" s="1188"/>
      <c r="BV44" s="1188"/>
      <c r="BW44" s="1188"/>
      <c r="BX44" s="1188"/>
      <c r="BY44" s="1188"/>
      <c r="BZ44" s="1188"/>
      <c r="CA44" s="1188"/>
      <c r="CB44" s="1188"/>
      <c r="CC44" s="1188"/>
      <c r="CD44" s="1188"/>
      <c r="CE44" s="1188"/>
      <c r="CF44" s="1188"/>
      <c r="CG44" s="1188"/>
      <c r="CH44" s="1188"/>
      <c r="CI44" s="1188"/>
      <c r="CJ44" s="1188"/>
      <c r="CK44" s="1188"/>
      <c r="CL44" s="1188"/>
      <c r="CM44" s="1188"/>
      <c r="CN44" s="1188"/>
      <c r="CO44" s="1188"/>
      <c r="CP44" s="1188"/>
      <c r="CQ44" s="1188"/>
      <c r="CR44" s="1188"/>
      <c r="CS44" s="1188"/>
      <c r="CT44" s="1188"/>
      <c r="CU44" s="1188"/>
      <c r="CV44" s="1188"/>
      <c r="CW44" s="1188"/>
      <c r="CX44" s="1188"/>
      <c r="CY44" s="1188"/>
      <c r="CZ44" s="1188"/>
      <c r="DA44" s="1188"/>
      <c r="DB44" s="1188"/>
      <c r="DC44" s="1189"/>
    </row>
    <row r="45" spans="2:109" x14ac:dyDescent="0.15">
      <c r="B45" s="247"/>
      <c r="AN45" s="1187"/>
      <c r="AO45" s="1188"/>
      <c r="AP45" s="1188"/>
      <c r="AQ45" s="1188"/>
      <c r="AR45" s="1188"/>
      <c r="AS45" s="1188"/>
      <c r="AT45" s="1188"/>
      <c r="AU45" s="1188"/>
      <c r="AV45" s="1188"/>
      <c r="AW45" s="1188"/>
      <c r="AX45" s="1188"/>
      <c r="AY45" s="1188"/>
      <c r="AZ45" s="1188"/>
      <c r="BA45" s="1188"/>
      <c r="BB45" s="1188"/>
      <c r="BC45" s="1188"/>
      <c r="BD45" s="1188"/>
      <c r="BE45" s="1188"/>
      <c r="BF45" s="1188"/>
      <c r="BG45" s="1188"/>
      <c r="BH45" s="1188"/>
      <c r="BI45" s="1188"/>
      <c r="BJ45" s="1188"/>
      <c r="BK45" s="1188"/>
      <c r="BL45" s="1188"/>
      <c r="BM45" s="1188"/>
      <c r="BN45" s="1188"/>
      <c r="BO45" s="1188"/>
      <c r="BP45" s="1188"/>
      <c r="BQ45" s="1188"/>
      <c r="BR45" s="1188"/>
      <c r="BS45" s="1188"/>
      <c r="BT45" s="1188"/>
      <c r="BU45" s="1188"/>
      <c r="BV45" s="1188"/>
      <c r="BW45" s="1188"/>
      <c r="BX45" s="1188"/>
      <c r="BY45" s="1188"/>
      <c r="BZ45" s="1188"/>
      <c r="CA45" s="1188"/>
      <c r="CB45" s="1188"/>
      <c r="CC45" s="1188"/>
      <c r="CD45" s="1188"/>
      <c r="CE45" s="1188"/>
      <c r="CF45" s="1188"/>
      <c r="CG45" s="1188"/>
      <c r="CH45" s="1188"/>
      <c r="CI45" s="1188"/>
      <c r="CJ45" s="1188"/>
      <c r="CK45" s="1188"/>
      <c r="CL45" s="1188"/>
      <c r="CM45" s="1188"/>
      <c r="CN45" s="1188"/>
      <c r="CO45" s="1188"/>
      <c r="CP45" s="1188"/>
      <c r="CQ45" s="1188"/>
      <c r="CR45" s="1188"/>
      <c r="CS45" s="1188"/>
      <c r="CT45" s="1188"/>
      <c r="CU45" s="1188"/>
      <c r="CV45" s="1188"/>
      <c r="CW45" s="1188"/>
      <c r="CX45" s="1188"/>
      <c r="CY45" s="1188"/>
      <c r="CZ45" s="1188"/>
      <c r="DA45" s="1188"/>
      <c r="DB45" s="1188"/>
      <c r="DC45" s="1189"/>
    </row>
    <row r="46" spans="2:109" x14ac:dyDescent="0.15">
      <c r="B46" s="247"/>
      <c r="AN46" s="1187"/>
      <c r="AO46" s="1188"/>
      <c r="AP46" s="1188"/>
      <c r="AQ46" s="1188"/>
      <c r="AR46" s="1188"/>
      <c r="AS46" s="1188"/>
      <c r="AT46" s="1188"/>
      <c r="AU46" s="1188"/>
      <c r="AV46" s="1188"/>
      <c r="AW46" s="1188"/>
      <c r="AX46" s="1188"/>
      <c r="AY46" s="1188"/>
      <c r="AZ46" s="1188"/>
      <c r="BA46" s="1188"/>
      <c r="BB46" s="1188"/>
      <c r="BC46" s="1188"/>
      <c r="BD46" s="1188"/>
      <c r="BE46" s="1188"/>
      <c r="BF46" s="1188"/>
      <c r="BG46" s="1188"/>
      <c r="BH46" s="1188"/>
      <c r="BI46" s="1188"/>
      <c r="BJ46" s="1188"/>
      <c r="BK46" s="1188"/>
      <c r="BL46" s="1188"/>
      <c r="BM46" s="1188"/>
      <c r="BN46" s="1188"/>
      <c r="BO46" s="1188"/>
      <c r="BP46" s="1188"/>
      <c r="BQ46" s="1188"/>
      <c r="BR46" s="1188"/>
      <c r="BS46" s="1188"/>
      <c r="BT46" s="1188"/>
      <c r="BU46" s="1188"/>
      <c r="BV46" s="1188"/>
      <c r="BW46" s="1188"/>
      <c r="BX46" s="1188"/>
      <c r="BY46" s="1188"/>
      <c r="BZ46" s="1188"/>
      <c r="CA46" s="1188"/>
      <c r="CB46" s="1188"/>
      <c r="CC46" s="1188"/>
      <c r="CD46" s="1188"/>
      <c r="CE46" s="1188"/>
      <c r="CF46" s="1188"/>
      <c r="CG46" s="1188"/>
      <c r="CH46" s="1188"/>
      <c r="CI46" s="1188"/>
      <c r="CJ46" s="1188"/>
      <c r="CK46" s="1188"/>
      <c r="CL46" s="1188"/>
      <c r="CM46" s="1188"/>
      <c r="CN46" s="1188"/>
      <c r="CO46" s="1188"/>
      <c r="CP46" s="1188"/>
      <c r="CQ46" s="1188"/>
      <c r="CR46" s="1188"/>
      <c r="CS46" s="1188"/>
      <c r="CT46" s="1188"/>
      <c r="CU46" s="1188"/>
      <c r="CV46" s="1188"/>
      <c r="CW46" s="1188"/>
      <c r="CX46" s="1188"/>
      <c r="CY46" s="1188"/>
      <c r="CZ46" s="1188"/>
      <c r="DA46" s="1188"/>
      <c r="DB46" s="1188"/>
      <c r="DC46" s="1189"/>
    </row>
    <row r="47" spans="2:109" x14ac:dyDescent="0.15">
      <c r="B47" s="247"/>
      <c r="AN47" s="1190"/>
      <c r="AO47" s="1191"/>
      <c r="AP47" s="1191"/>
      <c r="AQ47" s="1191"/>
      <c r="AR47" s="1191"/>
      <c r="AS47" s="1191"/>
      <c r="AT47" s="1191"/>
      <c r="AU47" s="1191"/>
      <c r="AV47" s="1191"/>
      <c r="AW47" s="1191"/>
      <c r="AX47" s="1191"/>
      <c r="AY47" s="1191"/>
      <c r="AZ47" s="1191"/>
      <c r="BA47" s="1191"/>
      <c r="BB47" s="1191"/>
      <c r="BC47" s="1191"/>
      <c r="BD47" s="1191"/>
      <c r="BE47" s="1191"/>
      <c r="BF47" s="1191"/>
      <c r="BG47" s="1191"/>
      <c r="BH47" s="1191"/>
      <c r="BI47" s="1191"/>
      <c r="BJ47" s="1191"/>
      <c r="BK47" s="1191"/>
      <c r="BL47" s="1191"/>
      <c r="BM47" s="1191"/>
      <c r="BN47" s="1191"/>
      <c r="BO47" s="1191"/>
      <c r="BP47" s="1191"/>
      <c r="BQ47" s="1191"/>
      <c r="BR47" s="1191"/>
      <c r="BS47" s="1191"/>
      <c r="BT47" s="1191"/>
      <c r="BU47" s="1191"/>
      <c r="BV47" s="1191"/>
      <c r="BW47" s="1191"/>
      <c r="BX47" s="1191"/>
      <c r="BY47" s="1191"/>
      <c r="BZ47" s="1191"/>
      <c r="CA47" s="1191"/>
      <c r="CB47" s="1191"/>
      <c r="CC47" s="1191"/>
      <c r="CD47" s="1191"/>
      <c r="CE47" s="1191"/>
      <c r="CF47" s="1191"/>
      <c r="CG47" s="1191"/>
      <c r="CH47" s="1191"/>
      <c r="CI47" s="1191"/>
      <c r="CJ47" s="1191"/>
      <c r="CK47" s="1191"/>
      <c r="CL47" s="1191"/>
      <c r="CM47" s="1191"/>
      <c r="CN47" s="1191"/>
      <c r="CO47" s="1191"/>
      <c r="CP47" s="1191"/>
      <c r="CQ47" s="1191"/>
      <c r="CR47" s="1191"/>
      <c r="CS47" s="1191"/>
      <c r="CT47" s="1191"/>
      <c r="CU47" s="1191"/>
      <c r="CV47" s="1191"/>
      <c r="CW47" s="1191"/>
      <c r="CX47" s="1191"/>
      <c r="CY47" s="1191"/>
      <c r="CZ47" s="1191"/>
      <c r="DA47" s="1191"/>
      <c r="DB47" s="1191"/>
      <c r="DC47" s="1192"/>
    </row>
    <row r="48" spans="2:109" x14ac:dyDescent="0.15">
      <c r="B48" s="247"/>
      <c r="H48" s="339"/>
      <c r="I48" s="339"/>
      <c r="J48" s="339"/>
      <c r="AN48" s="339"/>
      <c r="AO48" s="339"/>
      <c r="AP48" s="339"/>
      <c r="AZ48" s="339"/>
      <c r="BA48" s="339"/>
      <c r="BB48" s="339"/>
      <c r="BL48" s="339"/>
      <c r="BM48" s="339"/>
      <c r="BN48" s="339"/>
      <c r="BX48" s="339"/>
      <c r="BY48" s="339"/>
      <c r="BZ48" s="339"/>
      <c r="CJ48" s="339"/>
      <c r="CK48" s="339"/>
      <c r="CL48" s="339"/>
      <c r="CV48" s="339"/>
      <c r="CW48" s="339"/>
      <c r="CX48" s="339"/>
    </row>
    <row r="49" spans="1:109" x14ac:dyDescent="0.15">
      <c r="B49" s="247"/>
      <c r="AN49" s="243" t="s">
        <v>577</v>
      </c>
    </row>
    <row r="50" spans="1:109" x14ac:dyDescent="0.15">
      <c r="B50" s="247"/>
      <c r="G50" s="1176"/>
      <c r="H50" s="1176"/>
      <c r="I50" s="1176"/>
      <c r="J50" s="1176"/>
      <c r="K50" s="340"/>
      <c r="L50" s="340"/>
      <c r="M50" s="341"/>
      <c r="N50" s="341"/>
      <c r="AN50" s="1195"/>
      <c r="AO50" s="1196"/>
      <c r="AP50" s="1196"/>
      <c r="AQ50" s="1196"/>
      <c r="AR50" s="1196"/>
      <c r="AS50" s="1196"/>
      <c r="AT50" s="1196"/>
      <c r="AU50" s="1196"/>
      <c r="AV50" s="1196"/>
      <c r="AW50" s="1196"/>
      <c r="AX50" s="1196"/>
      <c r="AY50" s="1196"/>
      <c r="AZ50" s="1196"/>
      <c r="BA50" s="1196"/>
      <c r="BB50" s="1196"/>
      <c r="BC50" s="1196"/>
      <c r="BD50" s="1196"/>
      <c r="BE50" s="1196"/>
      <c r="BF50" s="1196"/>
      <c r="BG50" s="1196"/>
      <c r="BH50" s="1196"/>
      <c r="BI50" s="1196"/>
      <c r="BJ50" s="1196"/>
      <c r="BK50" s="1196"/>
      <c r="BL50" s="1196"/>
      <c r="BM50" s="1196"/>
      <c r="BN50" s="1196"/>
      <c r="BO50" s="1197"/>
      <c r="BP50" s="1182" t="s">
        <v>551</v>
      </c>
      <c r="BQ50" s="1182"/>
      <c r="BR50" s="1182"/>
      <c r="BS50" s="1182"/>
      <c r="BT50" s="1182"/>
      <c r="BU50" s="1182"/>
      <c r="BV50" s="1182"/>
      <c r="BW50" s="1182"/>
      <c r="BX50" s="1182" t="s">
        <v>552</v>
      </c>
      <c r="BY50" s="1182"/>
      <c r="BZ50" s="1182"/>
      <c r="CA50" s="1182"/>
      <c r="CB50" s="1182"/>
      <c r="CC50" s="1182"/>
      <c r="CD50" s="1182"/>
      <c r="CE50" s="1182"/>
      <c r="CF50" s="1182" t="s">
        <v>553</v>
      </c>
      <c r="CG50" s="1182"/>
      <c r="CH50" s="1182"/>
      <c r="CI50" s="1182"/>
      <c r="CJ50" s="1182"/>
      <c r="CK50" s="1182"/>
      <c r="CL50" s="1182"/>
      <c r="CM50" s="1182"/>
      <c r="CN50" s="1182" t="s">
        <v>554</v>
      </c>
      <c r="CO50" s="1182"/>
      <c r="CP50" s="1182"/>
      <c r="CQ50" s="1182"/>
      <c r="CR50" s="1182"/>
      <c r="CS50" s="1182"/>
      <c r="CT50" s="1182"/>
      <c r="CU50" s="1182"/>
      <c r="CV50" s="1182" t="s">
        <v>555</v>
      </c>
      <c r="CW50" s="1182"/>
      <c r="CX50" s="1182"/>
      <c r="CY50" s="1182"/>
      <c r="CZ50" s="1182"/>
      <c r="DA50" s="1182"/>
      <c r="DB50" s="1182"/>
      <c r="DC50" s="1182"/>
    </row>
    <row r="51" spans="1:109" ht="13.5" customHeight="1" x14ac:dyDescent="0.15">
      <c r="B51" s="247"/>
      <c r="G51" s="1194"/>
      <c r="H51" s="1194"/>
      <c r="I51" s="1198"/>
      <c r="J51" s="1198"/>
      <c r="K51" s="1183"/>
      <c r="L51" s="1183"/>
      <c r="M51" s="1183"/>
      <c r="N51" s="1183"/>
      <c r="AM51" s="339"/>
      <c r="AN51" s="1181" t="s">
        <v>578</v>
      </c>
      <c r="AO51" s="1181"/>
      <c r="AP51" s="1181"/>
      <c r="AQ51" s="1181"/>
      <c r="AR51" s="1181"/>
      <c r="AS51" s="1181"/>
      <c r="AT51" s="1181"/>
      <c r="AU51" s="1181"/>
      <c r="AV51" s="1181"/>
      <c r="AW51" s="1181"/>
      <c r="AX51" s="1181"/>
      <c r="AY51" s="1181"/>
      <c r="AZ51" s="1181"/>
      <c r="BA51" s="1181"/>
      <c r="BB51" s="1181" t="s">
        <v>579</v>
      </c>
      <c r="BC51" s="1181"/>
      <c r="BD51" s="1181"/>
      <c r="BE51" s="1181"/>
      <c r="BF51" s="1181"/>
      <c r="BG51" s="1181"/>
      <c r="BH51" s="1181"/>
      <c r="BI51" s="1181"/>
      <c r="BJ51" s="1181"/>
      <c r="BK51" s="1181"/>
      <c r="BL51" s="1181"/>
      <c r="BM51" s="1181"/>
      <c r="BN51" s="1181"/>
      <c r="BO51" s="1181"/>
      <c r="BP51" s="1193"/>
      <c r="BQ51" s="1178"/>
      <c r="BR51" s="1178"/>
      <c r="BS51" s="1178"/>
      <c r="BT51" s="1178"/>
      <c r="BU51" s="1178"/>
      <c r="BV51" s="1178"/>
      <c r="BW51" s="1178"/>
      <c r="BX51" s="1193"/>
      <c r="BY51" s="1178"/>
      <c r="BZ51" s="1178"/>
      <c r="CA51" s="1178"/>
      <c r="CB51" s="1178"/>
      <c r="CC51" s="1178"/>
      <c r="CD51" s="1178"/>
      <c r="CE51" s="1178"/>
      <c r="CF51" s="1178">
        <v>30.6</v>
      </c>
      <c r="CG51" s="1178"/>
      <c r="CH51" s="1178"/>
      <c r="CI51" s="1178"/>
      <c r="CJ51" s="1178"/>
      <c r="CK51" s="1178"/>
      <c r="CL51" s="1178"/>
      <c r="CM51" s="1178"/>
      <c r="CN51" s="1178">
        <v>1.9</v>
      </c>
      <c r="CO51" s="1178"/>
      <c r="CP51" s="1178"/>
      <c r="CQ51" s="1178"/>
      <c r="CR51" s="1178"/>
      <c r="CS51" s="1178"/>
      <c r="CT51" s="1178"/>
      <c r="CU51" s="1178"/>
      <c r="CV51" s="1178"/>
      <c r="CW51" s="1178"/>
      <c r="CX51" s="1178"/>
      <c r="CY51" s="1178"/>
      <c r="CZ51" s="1178"/>
      <c r="DA51" s="1178"/>
      <c r="DB51" s="1178"/>
      <c r="DC51" s="1178"/>
    </row>
    <row r="52" spans="1:109" x14ac:dyDescent="0.15">
      <c r="B52" s="247"/>
      <c r="G52" s="1194"/>
      <c r="H52" s="1194"/>
      <c r="I52" s="1198"/>
      <c r="J52" s="1198"/>
      <c r="K52" s="1183"/>
      <c r="L52" s="1183"/>
      <c r="M52" s="1183"/>
      <c r="N52" s="1183"/>
      <c r="AM52" s="339"/>
      <c r="AN52" s="1181"/>
      <c r="AO52" s="1181"/>
      <c r="AP52" s="1181"/>
      <c r="AQ52" s="1181"/>
      <c r="AR52" s="1181"/>
      <c r="AS52" s="1181"/>
      <c r="AT52" s="1181"/>
      <c r="AU52" s="1181"/>
      <c r="AV52" s="1181"/>
      <c r="AW52" s="1181"/>
      <c r="AX52" s="1181"/>
      <c r="AY52" s="1181"/>
      <c r="AZ52" s="1181"/>
      <c r="BA52" s="1181"/>
      <c r="BB52" s="1181"/>
      <c r="BC52" s="1181"/>
      <c r="BD52" s="1181"/>
      <c r="BE52" s="1181"/>
      <c r="BF52" s="1181"/>
      <c r="BG52" s="1181"/>
      <c r="BH52" s="1181"/>
      <c r="BI52" s="1181"/>
      <c r="BJ52" s="1181"/>
      <c r="BK52" s="1181"/>
      <c r="BL52" s="1181"/>
      <c r="BM52" s="1181"/>
      <c r="BN52" s="1181"/>
      <c r="BO52" s="1181"/>
      <c r="BP52" s="1178"/>
      <c r="BQ52" s="1178"/>
      <c r="BR52" s="1178"/>
      <c r="BS52" s="1178"/>
      <c r="BT52" s="1178"/>
      <c r="BU52" s="1178"/>
      <c r="BV52" s="1178"/>
      <c r="BW52" s="1178"/>
      <c r="BX52" s="1178"/>
      <c r="BY52" s="1178"/>
      <c r="BZ52" s="1178"/>
      <c r="CA52" s="1178"/>
      <c r="CB52" s="1178"/>
      <c r="CC52" s="1178"/>
      <c r="CD52" s="1178"/>
      <c r="CE52" s="1178"/>
      <c r="CF52" s="1178"/>
      <c r="CG52" s="1178"/>
      <c r="CH52" s="1178"/>
      <c r="CI52" s="1178"/>
      <c r="CJ52" s="1178"/>
      <c r="CK52" s="1178"/>
      <c r="CL52" s="1178"/>
      <c r="CM52" s="1178"/>
      <c r="CN52" s="1178"/>
      <c r="CO52" s="1178"/>
      <c r="CP52" s="1178"/>
      <c r="CQ52" s="1178"/>
      <c r="CR52" s="1178"/>
      <c r="CS52" s="1178"/>
      <c r="CT52" s="1178"/>
      <c r="CU52" s="1178"/>
      <c r="CV52" s="1178"/>
      <c r="CW52" s="1178"/>
      <c r="CX52" s="1178"/>
      <c r="CY52" s="1178"/>
      <c r="CZ52" s="1178"/>
      <c r="DA52" s="1178"/>
      <c r="DB52" s="1178"/>
      <c r="DC52" s="1178"/>
    </row>
    <row r="53" spans="1:109" x14ac:dyDescent="0.15">
      <c r="A53" s="338"/>
      <c r="B53" s="247"/>
      <c r="G53" s="1194"/>
      <c r="H53" s="1194"/>
      <c r="I53" s="1176"/>
      <c r="J53" s="1176"/>
      <c r="K53" s="1183"/>
      <c r="L53" s="1183"/>
      <c r="M53" s="1183"/>
      <c r="N53" s="1183"/>
      <c r="AM53" s="339"/>
      <c r="AN53" s="1181"/>
      <c r="AO53" s="1181"/>
      <c r="AP53" s="1181"/>
      <c r="AQ53" s="1181"/>
      <c r="AR53" s="1181"/>
      <c r="AS53" s="1181"/>
      <c r="AT53" s="1181"/>
      <c r="AU53" s="1181"/>
      <c r="AV53" s="1181"/>
      <c r="AW53" s="1181"/>
      <c r="AX53" s="1181"/>
      <c r="AY53" s="1181"/>
      <c r="AZ53" s="1181"/>
      <c r="BA53" s="1181"/>
      <c r="BB53" s="1181" t="s">
        <v>580</v>
      </c>
      <c r="BC53" s="1181"/>
      <c r="BD53" s="1181"/>
      <c r="BE53" s="1181"/>
      <c r="BF53" s="1181"/>
      <c r="BG53" s="1181"/>
      <c r="BH53" s="1181"/>
      <c r="BI53" s="1181"/>
      <c r="BJ53" s="1181"/>
      <c r="BK53" s="1181"/>
      <c r="BL53" s="1181"/>
      <c r="BM53" s="1181"/>
      <c r="BN53" s="1181"/>
      <c r="BO53" s="1181"/>
      <c r="BP53" s="1193"/>
      <c r="BQ53" s="1178"/>
      <c r="BR53" s="1178"/>
      <c r="BS53" s="1178"/>
      <c r="BT53" s="1178"/>
      <c r="BU53" s="1178"/>
      <c r="BV53" s="1178"/>
      <c r="BW53" s="1178"/>
      <c r="BX53" s="1193"/>
      <c r="BY53" s="1178"/>
      <c r="BZ53" s="1178"/>
      <c r="CA53" s="1178"/>
      <c r="CB53" s="1178"/>
      <c r="CC53" s="1178"/>
      <c r="CD53" s="1178"/>
      <c r="CE53" s="1178"/>
      <c r="CF53" s="1178">
        <v>49.6</v>
      </c>
      <c r="CG53" s="1178"/>
      <c r="CH53" s="1178"/>
      <c r="CI53" s="1178"/>
      <c r="CJ53" s="1178"/>
      <c r="CK53" s="1178"/>
      <c r="CL53" s="1178"/>
      <c r="CM53" s="1178"/>
      <c r="CN53" s="1178">
        <v>47.1</v>
      </c>
      <c r="CO53" s="1178"/>
      <c r="CP53" s="1178"/>
      <c r="CQ53" s="1178"/>
      <c r="CR53" s="1178"/>
      <c r="CS53" s="1178"/>
      <c r="CT53" s="1178"/>
      <c r="CU53" s="1178"/>
      <c r="CV53" s="1178">
        <v>51.3</v>
      </c>
      <c r="CW53" s="1178"/>
      <c r="CX53" s="1178"/>
      <c r="CY53" s="1178"/>
      <c r="CZ53" s="1178"/>
      <c r="DA53" s="1178"/>
      <c r="DB53" s="1178"/>
      <c r="DC53" s="1178"/>
    </row>
    <row r="54" spans="1:109" x14ac:dyDescent="0.15">
      <c r="A54" s="338"/>
      <c r="B54" s="247"/>
      <c r="G54" s="1194"/>
      <c r="H54" s="1194"/>
      <c r="I54" s="1176"/>
      <c r="J54" s="1176"/>
      <c r="K54" s="1183"/>
      <c r="L54" s="1183"/>
      <c r="M54" s="1183"/>
      <c r="N54" s="1183"/>
      <c r="AM54" s="339"/>
      <c r="AN54" s="1181"/>
      <c r="AO54" s="1181"/>
      <c r="AP54" s="1181"/>
      <c r="AQ54" s="1181"/>
      <c r="AR54" s="1181"/>
      <c r="AS54" s="1181"/>
      <c r="AT54" s="1181"/>
      <c r="AU54" s="1181"/>
      <c r="AV54" s="1181"/>
      <c r="AW54" s="1181"/>
      <c r="AX54" s="1181"/>
      <c r="AY54" s="1181"/>
      <c r="AZ54" s="1181"/>
      <c r="BA54" s="1181"/>
      <c r="BB54" s="1181"/>
      <c r="BC54" s="1181"/>
      <c r="BD54" s="1181"/>
      <c r="BE54" s="1181"/>
      <c r="BF54" s="1181"/>
      <c r="BG54" s="1181"/>
      <c r="BH54" s="1181"/>
      <c r="BI54" s="1181"/>
      <c r="BJ54" s="1181"/>
      <c r="BK54" s="1181"/>
      <c r="BL54" s="1181"/>
      <c r="BM54" s="1181"/>
      <c r="BN54" s="1181"/>
      <c r="BO54" s="1181"/>
      <c r="BP54" s="1178"/>
      <c r="BQ54" s="1178"/>
      <c r="BR54" s="1178"/>
      <c r="BS54" s="1178"/>
      <c r="BT54" s="1178"/>
      <c r="BU54" s="1178"/>
      <c r="BV54" s="1178"/>
      <c r="BW54" s="1178"/>
      <c r="BX54" s="1178"/>
      <c r="BY54" s="1178"/>
      <c r="BZ54" s="1178"/>
      <c r="CA54" s="1178"/>
      <c r="CB54" s="1178"/>
      <c r="CC54" s="1178"/>
      <c r="CD54" s="1178"/>
      <c r="CE54" s="1178"/>
      <c r="CF54" s="1178"/>
      <c r="CG54" s="1178"/>
      <c r="CH54" s="1178"/>
      <c r="CI54" s="1178"/>
      <c r="CJ54" s="1178"/>
      <c r="CK54" s="1178"/>
      <c r="CL54" s="1178"/>
      <c r="CM54" s="1178"/>
      <c r="CN54" s="1178"/>
      <c r="CO54" s="1178"/>
      <c r="CP54" s="1178"/>
      <c r="CQ54" s="1178"/>
      <c r="CR54" s="1178"/>
      <c r="CS54" s="1178"/>
      <c r="CT54" s="1178"/>
      <c r="CU54" s="1178"/>
      <c r="CV54" s="1178"/>
      <c r="CW54" s="1178"/>
      <c r="CX54" s="1178"/>
      <c r="CY54" s="1178"/>
      <c r="CZ54" s="1178"/>
      <c r="DA54" s="1178"/>
      <c r="DB54" s="1178"/>
      <c r="DC54" s="1178"/>
    </row>
    <row r="55" spans="1:109" x14ac:dyDescent="0.15">
      <c r="A55" s="338"/>
      <c r="B55" s="247"/>
      <c r="G55" s="1176"/>
      <c r="H55" s="1176"/>
      <c r="I55" s="1176"/>
      <c r="J55" s="1176"/>
      <c r="K55" s="1183"/>
      <c r="L55" s="1183"/>
      <c r="M55" s="1183"/>
      <c r="N55" s="1183"/>
      <c r="AN55" s="1182" t="s">
        <v>581</v>
      </c>
      <c r="AO55" s="1182"/>
      <c r="AP55" s="1182"/>
      <c r="AQ55" s="1182"/>
      <c r="AR55" s="1182"/>
      <c r="AS55" s="1182"/>
      <c r="AT55" s="1182"/>
      <c r="AU55" s="1182"/>
      <c r="AV55" s="1182"/>
      <c r="AW55" s="1182"/>
      <c r="AX55" s="1182"/>
      <c r="AY55" s="1182"/>
      <c r="AZ55" s="1182"/>
      <c r="BA55" s="1182"/>
      <c r="BB55" s="1181" t="s">
        <v>579</v>
      </c>
      <c r="BC55" s="1181"/>
      <c r="BD55" s="1181"/>
      <c r="BE55" s="1181"/>
      <c r="BF55" s="1181"/>
      <c r="BG55" s="1181"/>
      <c r="BH55" s="1181"/>
      <c r="BI55" s="1181"/>
      <c r="BJ55" s="1181"/>
      <c r="BK55" s="1181"/>
      <c r="BL55" s="1181"/>
      <c r="BM55" s="1181"/>
      <c r="BN55" s="1181"/>
      <c r="BO55" s="1181"/>
      <c r="BP55" s="1193"/>
      <c r="BQ55" s="1178"/>
      <c r="BR55" s="1178"/>
      <c r="BS55" s="1178"/>
      <c r="BT55" s="1178"/>
      <c r="BU55" s="1178"/>
      <c r="BV55" s="1178"/>
      <c r="BW55" s="1178"/>
      <c r="BX55" s="1193"/>
      <c r="BY55" s="1178"/>
      <c r="BZ55" s="1178"/>
      <c r="CA55" s="1178"/>
      <c r="CB55" s="1178"/>
      <c r="CC55" s="1178"/>
      <c r="CD55" s="1178"/>
      <c r="CE55" s="1178"/>
      <c r="CF55" s="1178">
        <v>0</v>
      </c>
      <c r="CG55" s="1178"/>
      <c r="CH55" s="1178"/>
      <c r="CI55" s="1178"/>
      <c r="CJ55" s="1178"/>
      <c r="CK55" s="1178"/>
      <c r="CL55" s="1178"/>
      <c r="CM55" s="1178"/>
      <c r="CN55" s="1178">
        <v>0</v>
      </c>
      <c r="CO55" s="1178"/>
      <c r="CP55" s="1178"/>
      <c r="CQ55" s="1178"/>
      <c r="CR55" s="1178"/>
      <c r="CS55" s="1178"/>
      <c r="CT55" s="1178"/>
      <c r="CU55" s="1178"/>
      <c r="CV55" s="1178">
        <v>0</v>
      </c>
      <c r="CW55" s="1178"/>
      <c r="CX55" s="1178"/>
      <c r="CY55" s="1178"/>
      <c r="CZ55" s="1178"/>
      <c r="DA55" s="1178"/>
      <c r="DB55" s="1178"/>
      <c r="DC55" s="1178"/>
    </row>
    <row r="56" spans="1:109" x14ac:dyDescent="0.15">
      <c r="A56" s="338"/>
      <c r="B56" s="247"/>
      <c r="G56" s="1176"/>
      <c r="H56" s="1176"/>
      <c r="I56" s="1176"/>
      <c r="J56" s="1176"/>
      <c r="K56" s="1183"/>
      <c r="L56" s="1183"/>
      <c r="M56" s="1183"/>
      <c r="N56" s="1183"/>
      <c r="AN56" s="1182"/>
      <c r="AO56" s="1182"/>
      <c r="AP56" s="1182"/>
      <c r="AQ56" s="1182"/>
      <c r="AR56" s="1182"/>
      <c r="AS56" s="1182"/>
      <c r="AT56" s="1182"/>
      <c r="AU56" s="1182"/>
      <c r="AV56" s="1182"/>
      <c r="AW56" s="1182"/>
      <c r="AX56" s="1182"/>
      <c r="AY56" s="1182"/>
      <c r="AZ56" s="1182"/>
      <c r="BA56" s="1182"/>
      <c r="BB56" s="1181"/>
      <c r="BC56" s="1181"/>
      <c r="BD56" s="1181"/>
      <c r="BE56" s="1181"/>
      <c r="BF56" s="1181"/>
      <c r="BG56" s="1181"/>
      <c r="BH56" s="1181"/>
      <c r="BI56" s="1181"/>
      <c r="BJ56" s="1181"/>
      <c r="BK56" s="1181"/>
      <c r="BL56" s="1181"/>
      <c r="BM56" s="1181"/>
      <c r="BN56" s="1181"/>
      <c r="BO56" s="1181"/>
      <c r="BP56" s="1178"/>
      <c r="BQ56" s="1178"/>
      <c r="BR56" s="1178"/>
      <c r="BS56" s="1178"/>
      <c r="BT56" s="1178"/>
      <c r="BU56" s="1178"/>
      <c r="BV56" s="1178"/>
      <c r="BW56" s="1178"/>
      <c r="BX56" s="1178"/>
      <c r="BY56" s="1178"/>
      <c r="BZ56" s="1178"/>
      <c r="CA56" s="1178"/>
      <c r="CB56" s="1178"/>
      <c r="CC56" s="1178"/>
      <c r="CD56" s="1178"/>
      <c r="CE56" s="1178"/>
      <c r="CF56" s="1178"/>
      <c r="CG56" s="1178"/>
      <c r="CH56" s="1178"/>
      <c r="CI56" s="1178"/>
      <c r="CJ56" s="1178"/>
      <c r="CK56" s="1178"/>
      <c r="CL56" s="1178"/>
      <c r="CM56" s="1178"/>
      <c r="CN56" s="1178"/>
      <c r="CO56" s="1178"/>
      <c r="CP56" s="1178"/>
      <c r="CQ56" s="1178"/>
      <c r="CR56" s="1178"/>
      <c r="CS56" s="1178"/>
      <c r="CT56" s="1178"/>
      <c r="CU56" s="1178"/>
      <c r="CV56" s="1178"/>
      <c r="CW56" s="1178"/>
      <c r="CX56" s="1178"/>
      <c r="CY56" s="1178"/>
      <c r="CZ56" s="1178"/>
      <c r="DA56" s="1178"/>
      <c r="DB56" s="1178"/>
      <c r="DC56" s="1178"/>
    </row>
    <row r="57" spans="1:109" s="338" customFormat="1" x14ac:dyDescent="0.15">
      <c r="B57" s="342"/>
      <c r="G57" s="1176"/>
      <c r="H57" s="1176"/>
      <c r="I57" s="1179"/>
      <c r="J57" s="1179"/>
      <c r="K57" s="1183"/>
      <c r="L57" s="1183"/>
      <c r="M57" s="1183"/>
      <c r="N57" s="1183"/>
      <c r="AM57" s="243"/>
      <c r="AN57" s="1182"/>
      <c r="AO57" s="1182"/>
      <c r="AP57" s="1182"/>
      <c r="AQ57" s="1182"/>
      <c r="AR57" s="1182"/>
      <c r="AS57" s="1182"/>
      <c r="AT57" s="1182"/>
      <c r="AU57" s="1182"/>
      <c r="AV57" s="1182"/>
      <c r="AW57" s="1182"/>
      <c r="AX57" s="1182"/>
      <c r="AY57" s="1182"/>
      <c r="AZ57" s="1182"/>
      <c r="BA57" s="1182"/>
      <c r="BB57" s="1181" t="s">
        <v>580</v>
      </c>
      <c r="BC57" s="1181"/>
      <c r="BD57" s="1181"/>
      <c r="BE57" s="1181"/>
      <c r="BF57" s="1181"/>
      <c r="BG57" s="1181"/>
      <c r="BH57" s="1181"/>
      <c r="BI57" s="1181"/>
      <c r="BJ57" s="1181"/>
      <c r="BK57" s="1181"/>
      <c r="BL57" s="1181"/>
      <c r="BM57" s="1181"/>
      <c r="BN57" s="1181"/>
      <c r="BO57" s="1181"/>
      <c r="BP57" s="1193"/>
      <c r="BQ57" s="1178"/>
      <c r="BR57" s="1178"/>
      <c r="BS57" s="1178"/>
      <c r="BT57" s="1178"/>
      <c r="BU57" s="1178"/>
      <c r="BV57" s="1178"/>
      <c r="BW57" s="1178"/>
      <c r="BX57" s="1193"/>
      <c r="BY57" s="1178"/>
      <c r="BZ57" s="1178"/>
      <c r="CA57" s="1178"/>
      <c r="CB57" s="1178"/>
      <c r="CC57" s="1178"/>
      <c r="CD57" s="1178"/>
      <c r="CE57" s="1178"/>
      <c r="CF57" s="1178">
        <v>55.8</v>
      </c>
      <c r="CG57" s="1178"/>
      <c r="CH57" s="1178"/>
      <c r="CI57" s="1178"/>
      <c r="CJ57" s="1178"/>
      <c r="CK57" s="1178"/>
      <c r="CL57" s="1178"/>
      <c r="CM57" s="1178"/>
      <c r="CN57" s="1178">
        <v>56.3</v>
      </c>
      <c r="CO57" s="1178"/>
      <c r="CP57" s="1178"/>
      <c r="CQ57" s="1178"/>
      <c r="CR57" s="1178"/>
      <c r="CS57" s="1178"/>
      <c r="CT57" s="1178"/>
      <c r="CU57" s="1178"/>
      <c r="CV57" s="1178">
        <v>56.7</v>
      </c>
      <c r="CW57" s="1178"/>
      <c r="CX57" s="1178"/>
      <c r="CY57" s="1178"/>
      <c r="CZ57" s="1178"/>
      <c r="DA57" s="1178"/>
      <c r="DB57" s="1178"/>
      <c r="DC57" s="1178"/>
      <c r="DD57" s="343"/>
      <c r="DE57" s="342"/>
    </row>
    <row r="58" spans="1:109" s="338" customFormat="1" x14ac:dyDescent="0.15">
      <c r="A58" s="243"/>
      <c r="B58" s="342"/>
      <c r="G58" s="1176"/>
      <c r="H58" s="1176"/>
      <c r="I58" s="1179"/>
      <c r="J58" s="1179"/>
      <c r="K58" s="1183"/>
      <c r="L58" s="1183"/>
      <c r="M58" s="1183"/>
      <c r="N58" s="1183"/>
      <c r="AM58" s="243"/>
      <c r="AN58" s="1182"/>
      <c r="AO58" s="1182"/>
      <c r="AP58" s="1182"/>
      <c r="AQ58" s="1182"/>
      <c r="AR58" s="1182"/>
      <c r="AS58" s="1182"/>
      <c r="AT58" s="1182"/>
      <c r="AU58" s="1182"/>
      <c r="AV58" s="1182"/>
      <c r="AW58" s="1182"/>
      <c r="AX58" s="1182"/>
      <c r="AY58" s="1182"/>
      <c r="AZ58" s="1182"/>
      <c r="BA58" s="1182"/>
      <c r="BB58" s="1181"/>
      <c r="BC58" s="1181"/>
      <c r="BD58" s="1181"/>
      <c r="BE58" s="1181"/>
      <c r="BF58" s="1181"/>
      <c r="BG58" s="1181"/>
      <c r="BH58" s="1181"/>
      <c r="BI58" s="1181"/>
      <c r="BJ58" s="1181"/>
      <c r="BK58" s="1181"/>
      <c r="BL58" s="1181"/>
      <c r="BM58" s="1181"/>
      <c r="BN58" s="1181"/>
      <c r="BO58" s="1181"/>
      <c r="BP58" s="1178"/>
      <c r="BQ58" s="1178"/>
      <c r="BR58" s="1178"/>
      <c r="BS58" s="1178"/>
      <c r="BT58" s="1178"/>
      <c r="BU58" s="1178"/>
      <c r="BV58" s="1178"/>
      <c r="BW58" s="1178"/>
      <c r="BX58" s="1178"/>
      <c r="BY58" s="1178"/>
      <c r="BZ58" s="1178"/>
      <c r="CA58" s="1178"/>
      <c r="CB58" s="1178"/>
      <c r="CC58" s="1178"/>
      <c r="CD58" s="1178"/>
      <c r="CE58" s="1178"/>
      <c r="CF58" s="1178"/>
      <c r="CG58" s="1178"/>
      <c r="CH58" s="1178"/>
      <c r="CI58" s="1178"/>
      <c r="CJ58" s="1178"/>
      <c r="CK58" s="1178"/>
      <c r="CL58" s="1178"/>
      <c r="CM58" s="1178"/>
      <c r="CN58" s="1178"/>
      <c r="CO58" s="1178"/>
      <c r="CP58" s="1178"/>
      <c r="CQ58" s="1178"/>
      <c r="CR58" s="1178"/>
      <c r="CS58" s="1178"/>
      <c r="CT58" s="1178"/>
      <c r="CU58" s="1178"/>
      <c r="CV58" s="1178"/>
      <c r="CW58" s="1178"/>
      <c r="CX58" s="1178"/>
      <c r="CY58" s="1178"/>
      <c r="CZ58" s="1178"/>
      <c r="DA58" s="1178"/>
      <c r="DB58" s="1178"/>
      <c r="DC58" s="1178"/>
      <c r="DD58" s="343"/>
      <c r="DE58" s="342"/>
    </row>
    <row r="59" spans="1:109" s="338" customFormat="1" x14ac:dyDescent="0.15">
      <c r="A59" s="243"/>
      <c r="B59" s="342"/>
      <c r="K59" s="344"/>
      <c r="L59" s="344"/>
      <c r="M59" s="344"/>
      <c r="N59" s="344"/>
      <c r="AQ59" s="344"/>
      <c r="AR59" s="344"/>
      <c r="AS59" s="344"/>
      <c r="AT59" s="344"/>
      <c r="BC59" s="344"/>
      <c r="BD59" s="344"/>
      <c r="BE59" s="344"/>
      <c r="BF59" s="344"/>
      <c r="BO59" s="344"/>
      <c r="BP59" s="344"/>
      <c r="BQ59" s="344"/>
      <c r="BR59" s="344"/>
      <c r="CA59" s="344"/>
      <c r="CB59" s="344"/>
      <c r="CC59" s="344"/>
      <c r="CD59" s="344"/>
      <c r="CM59" s="344"/>
      <c r="CN59" s="344"/>
      <c r="CO59" s="344"/>
      <c r="CP59" s="344"/>
      <c r="CY59" s="344"/>
      <c r="CZ59" s="344"/>
      <c r="DA59" s="344"/>
      <c r="DB59" s="344"/>
      <c r="DC59" s="344"/>
      <c r="DD59" s="343"/>
      <c r="DE59" s="342"/>
    </row>
    <row r="60" spans="1:109" s="338" customFormat="1" x14ac:dyDescent="0.15">
      <c r="A60" s="243"/>
      <c r="B60" s="342"/>
      <c r="K60" s="344"/>
      <c r="L60" s="344"/>
      <c r="M60" s="344"/>
      <c r="N60" s="344"/>
      <c r="AQ60" s="344"/>
      <c r="AR60" s="344"/>
      <c r="AS60" s="344"/>
      <c r="AT60" s="344"/>
      <c r="BC60" s="344"/>
      <c r="BD60" s="344"/>
      <c r="BE60" s="344"/>
      <c r="BF60" s="344"/>
      <c r="BO60" s="344"/>
      <c r="BP60" s="344"/>
      <c r="BQ60" s="344"/>
      <c r="BR60" s="344"/>
      <c r="CA60" s="344"/>
      <c r="CB60" s="344"/>
      <c r="CC60" s="344"/>
      <c r="CD60" s="344"/>
      <c r="CM60" s="344"/>
      <c r="CN60" s="344"/>
      <c r="CO60" s="344"/>
      <c r="CP60" s="344"/>
      <c r="CY60" s="344"/>
      <c r="CZ60" s="344"/>
      <c r="DA60" s="344"/>
      <c r="DB60" s="344"/>
      <c r="DC60" s="344"/>
      <c r="DD60" s="343"/>
      <c r="DE60" s="342"/>
    </row>
    <row r="61" spans="1:109" s="338" customFormat="1" x14ac:dyDescent="0.15">
      <c r="A61" s="243"/>
      <c r="B61" s="345"/>
      <c r="C61" s="346"/>
      <c r="D61" s="346"/>
      <c r="E61" s="346"/>
      <c r="F61" s="346"/>
      <c r="G61" s="346"/>
      <c r="H61" s="346"/>
      <c r="I61" s="346"/>
      <c r="J61" s="346"/>
      <c r="K61" s="346"/>
      <c r="L61" s="346"/>
      <c r="M61" s="347"/>
      <c r="N61" s="347"/>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7"/>
      <c r="AT61" s="347"/>
      <c r="AU61" s="346"/>
      <c r="AV61" s="346"/>
      <c r="AW61" s="346"/>
      <c r="AX61" s="346"/>
      <c r="AY61" s="346"/>
      <c r="AZ61" s="346"/>
      <c r="BA61" s="346"/>
      <c r="BB61" s="346"/>
      <c r="BC61" s="346"/>
      <c r="BD61" s="346"/>
      <c r="BE61" s="347"/>
      <c r="BF61" s="347"/>
      <c r="BG61" s="346"/>
      <c r="BH61" s="346"/>
      <c r="BI61" s="346"/>
      <c r="BJ61" s="346"/>
      <c r="BK61" s="346"/>
      <c r="BL61" s="346"/>
      <c r="BM61" s="346"/>
      <c r="BN61" s="346"/>
      <c r="BO61" s="346"/>
      <c r="BP61" s="346"/>
      <c r="BQ61" s="347"/>
      <c r="BR61" s="347"/>
      <c r="BS61" s="346"/>
      <c r="BT61" s="346"/>
      <c r="BU61" s="346"/>
      <c r="BV61" s="346"/>
      <c r="BW61" s="346"/>
      <c r="BX61" s="346"/>
      <c r="BY61" s="346"/>
      <c r="BZ61" s="346"/>
      <c r="CA61" s="346"/>
      <c r="CB61" s="346"/>
      <c r="CC61" s="347"/>
      <c r="CD61" s="347"/>
      <c r="CE61" s="346"/>
      <c r="CF61" s="346"/>
      <c r="CG61" s="346"/>
      <c r="CH61" s="346"/>
      <c r="CI61" s="346"/>
      <c r="CJ61" s="346"/>
      <c r="CK61" s="346"/>
      <c r="CL61" s="346"/>
      <c r="CM61" s="346"/>
      <c r="CN61" s="346"/>
      <c r="CO61" s="347"/>
      <c r="CP61" s="347"/>
      <c r="CQ61" s="346"/>
      <c r="CR61" s="346"/>
      <c r="CS61" s="346"/>
      <c r="CT61" s="346"/>
      <c r="CU61" s="346"/>
      <c r="CV61" s="346"/>
      <c r="CW61" s="346"/>
      <c r="CX61" s="346"/>
      <c r="CY61" s="346"/>
      <c r="CZ61" s="346"/>
      <c r="DA61" s="347"/>
      <c r="DB61" s="347"/>
      <c r="DC61" s="347"/>
      <c r="DD61" s="348"/>
      <c r="DE61" s="342"/>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243"/>
    </row>
    <row r="63" spans="1:109" ht="17.25" x14ac:dyDescent="0.15">
      <c r="B63" s="300" t="s">
        <v>582</v>
      </c>
    </row>
    <row r="64" spans="1:109" x14ac:dyDescent="0.15">
      <c r="B64" s="247"/>
      <c r="G64" s="337"/>
      <c r="I64" s="349"/>
      <c r="J64" s="349"/>
      <c r="K64" s="349"/>
      <c r="L64" s="349"/>
      <c r="M64" s="349"/>
      <c r="N64" s="350"/>
      <c r="AM64" s="337"/>
      <c r="AN64" s="337" t="s">
        <v>575</v>
      </c>
      <c r="AP64" s="338"/>
      <c r="AQ64" s="338"/>
      <c r="AR64" s="338"/>
      <c r="AY64" s="337"/>
      <c r="BA64" s="338"/>
      <c r="BB64" s="338"/>
      <c r="BC64" s="338"/>
      <c r="BK64" s="337"/>
      <c r="BM64" s="338"/>
      <c r="BN64" s="338"/>
      <c r="BO64" s="338"/>
      <c r="BW64" s="337"/>
      <c r="BY64" s="338"/>
      <c r="BZ64" s="338"/>
      <c r="CA64" s="338"/>
      <c r="CI64" s="337"/>
      <c r="CK64" s="338"/>
      <c r="CL64" s="338"/>
      <c r="CM64" s="338"/>
      <c r="CU64" s="337"/>
      <c r="CW64" s="338"/>
      <c r="CX64" s="338"/>
      <c r="CY64" s="338"/>
    </row>
    <row r="65" spans="2:107" x14ac:dyDescent="0.15">
      <c r="B65" s="247"/>
      <c r="AN65" s="1184" t="s">
        <v>583</v>
      </c>
      <c r="AO65" s="1185"/>
      <c r="AP65" s="1185"/>
      <c r="AQ65" s="1185"/>
      <c r="AR65" s="1185"/>
      <c r="AS65" s="1185"/>
      <c r="AT65" s="1185"/>
      <c r="AU65" s="1185"/>
      <c r="AV65" s="1185"/>
      <c r="AW65" s="1185"/>
      <c r="AX65" s="1185"/>
      <c r="AY65" s="1185"/>
      <c r="AZ65" s="1185"/>
      <c r="BA65" s="1185"/>
      <c r="BB65" s="1185"/>
      <c r="BC65" s="1185"/>
      <c r="BD65" s="1185"/>
      <c r="BE65" s="1185"/>
      <c r="BF65" s="1185"/>
      <c r="BG65" s="1185"/>
      <c r="BH65" s="1185"/>
      <c r="BI65" s="1185"/>
      <c r="BJ65" s="1185"/>
      <c r="BK65" s="1185"/>
      <c r="BL65" s="1185"/>
      <c r="BM65" s="1185"/>
      <c r="BN65" s="1185"/>
      <c r="BO65" s="1185"/>
      <c r="BP65" s="1185"/>
      <c r="BQ65" s="1185"/>
      <c r="BR65" s="1185"/>
      <c r="BS65" s="1185"/>
      <c r="BT65" s="1185"/>
      <c r="BU65" s="1185"/>
      <c r="BV65" s="1185"/>
      <c r="BW65" s="1185"/>
      <c r="BX65" s="1185"/>
      <c r="BY65" s="1185"/>
      <c r="BZ65" s="1185"/>
      <c r="CA65" s="1185"/>
      <c r="CB65" s="1185"/>
      <c r="CC65" s="1185"/>
      <c r="CD65" s="1185"/>
      <c r="CE65" s="1185"/>
      <c r="CF65" s="1185"/>
      <c r="CG65" s="1185"/>
      <c r="CH65" s="1185"/>
      <c r="CI65" s="1185"/>
      <c r="CJ65" s="1185"/>
      <c r="CK65" s="1185"/>
      <c r="CL65" s="1185"/>
      <c r="CM65" s="1185"/>
      <c r="CN65" s="1185"/>
      <c r="CO65" s="1185"/>
      <c r="CP65" s="1185"/>
      <c r="CQ65" s="1185"/>
      <c r="CR65" s="1185"/>
      <c r="CS65" s="1185"/>
      <c r="CT65" s="1185"/>
      <c r="CU65" s="1185"/>
      <c r="CV65" s="1185"/>
      <c r="CW65" s="1185"/>
      <c r="CX65" s="1185"/>
      <c r="CY65" s="1185"/>
      <c r="CZ65" s="1185"/>
      <c r="DA65" s="1185"/>
      <c r="DB65" s="1185"/>
      <c r="DC65" s="1186"/>
    </row>
    <row r="66" spans="2:107" x14ac:dyDescent="0.15">
      <c r="B66" s="247"/>
      <c r="AN66" s="1187"/>
      <c r="AO66" s="1188"/>
      <c r="AP66" s="1188"/>
      <c r="AQ66" s="1188"/>
      <c r="AR66" s="1188"/>
      <c r="AS66" s="1188"/>
      <c r="AT66" s="1188"/>
      <c r="AU66" s="1188"/>
      <c r="AV66" s="1188"/>
      <c r="AW66" s="1188"/>
      <c r="AX66" s="1188"/>
      <c r="AY66" s="1188"/>
      <c r="AZ66" s="1188"/>
      <c r="BA66" s="1188"/>
      <c r="BB66" s="1188"/>
      <c r="BC66" s="1188"/>
      <c r="BD66" s="1188"/>
      <c r="BE66" s="1188"/>
      <c r="BF66" s="1188"/>
      <c r="BG66" s="1188"/>
      <c r="BH66" s="1188"/>
      <c r="BI66" s="1188"/>
      <c r="BJ66" s="1188"/>
      <c r="BK66" s="1188"/>
      <c r="BL66" s="1188"/>
      <c r="BM66" s="1188"/>
      <c r="BN66" s="1188"/>
      <c r="BO66" s="1188"/>
      <c r="BP66" s="1188"/>
      <c r="BQ66" s="1188"/>
      <c r="BR66" s="1188"/>
      <c r="BS66" s="1188"/>
      <c r="BT66" s="1188"/>
      <c r="BU66" s="1188"/>
      <c r="BV66" s="1188"/>
      <c r="BW66" s="1188"/>
      <c r="BX66" s="1188"/>
      <c r="BY66" s="1188"/>
      <c r="BZ66" s="1188"/>
      <c r="CA66" s="1188"/>
      <c r="CB66" s="1188"/>
      <c r="CC66" s="1188"/>
      <c r="CD66" s="1188"/>
      <c r="CE66" s="1188"/>
      <c r="CF66" s="1188"/>
      <c r="CG66" s="1188"/>
      <c r="CH66" s="1188"/>
      <c r="CI66" s="1188"/>
      <c r="CJ66" s="1188"/>
      <c r="CK66" s="1188"/>
      <c r="CL66" s="1188"/>
      <c r="CM66" s="1188"/>
      <c r="CN66" s="1188"/>
      <c r="CO66" s="1188"/>
      <c r="CP66" s="1188"/>
      <c r="CQ66" s="1188"/>
      <c r="CR66" s="1188"/>
      <c r="CS66" s="1188"/>
      <c r="CT66" s="1188"/>
      <c r="CU66" s="1188"/>
      <c r="CV66" s="1188"/>
      <c r="CW66" s="1188"/>
      <c r="CX66" s="1188"/>
      <c r="CY66" s="1188"/>
      <c r="CZ66" s="1188"/>
      <c r="DA66" s="1188"/>
      <c r="DB66" s="1188"/>
      <c r="DC66" s="1189"/>
    </row>
    <row r="67" spans="2:107" x14ac:dyDescent="0.15">
      <c r="B67" s="247"/>
      <c r="AN67" s="1187"/>
      <c r="AO67" s="1188"/>
      <c r="AP67" s="1188"/>
      <c r="AQ67" s="1188"/>
      <c r="AR67" s="1188"/>
      <c r="AS67" s="1188"/>
      <c r="AT67" s="1188"/>
      <c r="AU67" s="1188"/>
      <c r="AV67" s="1188"/>
      <c r="AW67" s="1188"/>
      <c r="AX67" s="1188"/>
      <c r="AY67" s="1188"/>
      <c r="AZ67" s="1188"/>
      <c r="BA67" s="1188"/>
      <c r="BB67" s="1188"/>
      <c r="BC67" s="1188"/>
      <c r="BD67" s="1188"/>
      <c r="BE67" s="1188"/>
      <c r="BF67" s="1188"/>
      <c r="BG67" s="1188"/>
      <c r="BH67" s="1188"/>
      <c r="BI67" s="1188"/>
      <c r="BJ67" s="1188"/>
      <c r="BK67" s="1188"/>
      <c r="BL67" s="1188"/>
      <c r="BM67" s="1188"/>
      <c r="BN67" s="1188"/>
      <c r="BO67" s="1188"/>
      <c r="BP67" s="1188"/>
      <c r="BQ67" s="1188"/>
      <c r="BR67" s="1188"/>
      <c r="BS67" s="1188"/>
      <c r="BT67" s="1188"/>
      <c r="BU67" s="1188"/>
      <c r="BV67" s="1188"/>
      <c r="BW67" s="1188"/>
      <c r="BX67" s="1188"/>
      <c r="BY67" s="1188"/>
      <c r="BZ67" s="1188"/>
      <c r="CA67" s="1188"/>
      <c r="CB67" s="1188"/>
      <c r="CC67" s="1188"/>
      <c r="CD67" s="1188"/>
      <c r="CE67" s="1188"/>
      <c r="CF67" s="1188"/>
      <c r="CG67" s="1188"/>
      <c r="CH67" s="1188"/>
      <c r="CI67" s="1188"/>
      <c r="CJ67" s="1188"/>
      <c r="CK67" s="1188"/>
      <c r="CL67" s="1188"/>
      <c r="CM67" s="1188"/>
      <c r="CN67" s="1188"/>
      <c r="CO67" s="1188"/>
      <c r="CP67" s="1188"/>
      <c r="CQ67" s="1188"/>
      <c r="CR67" s="1188"/>
      <c r="CS67" s="1188"/>
      <c r="CT67" s="1188"/>
      <c r="CU67" s="1188"/>
      <c r="CV67" s="1188"/>
      <c r="CW67" s="1188"/>
      <c r="CX67" s="1188"/>
      <c r="CY67" s="1188"/>
      <c r="CZ67" s="1188"/>
      <c r="DA67" s="1188"/>
      <c r="DB67" s="1188"/>
      <c r="DC67" s="1189"/>
    </row>
    <row r="68" spans="2:107" x14ac:dyDescent="0.15">
      <c r="B68" s="247"/>
      <c r="AN68" s="1187"/>
      <c r="AO68" s="1188"/>
      <c r="AP68" s="1188"/>
      <c r="AQ68" s="1188"/>
      <c r="AR68" s="1188"/>
      <c r="AS68" s="1188"/>
      <c r="AT68" s="1188"/>
      <c r="AU68" s="1188"/>
      <c r="AV68" s="1188"/>
      <c r="AW68" s="1188"/>
      <c r="AX68" s="1188"/>
      <c r="AY68" s="1188"/>
      <c r="AZ68" s="1188"/>
      <c r="BA68" s="1188"/>
      <c r="BB68" s="1188"/>
      <c r="BC68" s="1188"/>
      <c r="BD68" s="1188"/>
      <c r="BE68" s="1188"/>
      <c r="BF68" s="1188"/>
      <c r="BG68" s="1188"/>
      <c r="BH68" s="1188"/>
      <c r="BI68" s="1188"/>
      <c r="BJ68" s="1188"/>
      <c r="BK68" s="1188"/>
      <c r="BL68" s="1188"/>
      <c r="BM68" s="1188"/>
      <c r="BN68" s="1188"/>
      <c r="BO68" s="1188"/>
      <c r="BP68" s="1188"/>
      <c r="BQ68" s="1188"/>
      <c r="BR68" s="1188"/>
      <c r="BS68" s="1188"/>
      <c r="BT68" s="1188"/>
      <c r="BU68" s="1188"/>
      <c r="BV68" s="1188"/>
      <c r="BW68" s="1188"/>
      <c r="BX68" s="1188"/>
      <c r="BY68" s="1188"/>
      <c r="BZ68" s="1188"/>
      <c r="CA68" s="1188"/>
      <c r="CB68" s="1188"/>
      <c r="CC68" s="1188"/>
      <c r="CD68" s="1188"/>
      <c r="CE68" s="1188"/>
      <c r="CF68" s="1188"/>
      <c r="CG68" s="1188"/>
      <c r="CH68" s="1188"/>
      <c r="CI68" s="1188"/>
      <c r="CJ68" s="1188"/>
      <c r="CK68" s="1188"/>
      <c r="CL68" s="1188"/>
      <c r="CM68" s="1188"/>
      <c r="CN68" s="1188"/>
      <c r="CO68" s="1188"/>
      <c r="CP68" s="1188"/>
      <c r="CQ68" s="1188"/>
      <c r="CR68" s="1188"/>
      <c r="CS68" s="1188"/>
      <c r="CT68" s="1188"/>
      <c r="CU68" s="1188"/>
      <c r="CV68" s="1188"/>
      <c r="CW68" s="1188"/>
      <c r="CX68" s="1188"/>
      <c r="CY68" s="1188"/>
      <c r="CZ68" s="1188"/>
      <c r="DA68" s="1188"/>
      <c r="DB68" s="1188"/>
      <c r="DC68" s="1189"/>
    </row>
    <row r="69" spans="2:107" x14ac:dyDescent="0.15">
      <c r="B69" s="247"/>
      <c r="AN69" s="1190"/>
      <c r="AO69" s="1191"/>
      <c r="AP69" s="1191"/>
      <c r="AQ69" s="1191"/>
      <c r="AR69" s="1191"/>
      <c r="AS69" s="1191"/>
      <c r="AT69" s="1191"/>
      <c r="AU69" s="1191"/>
      <c r="AV69" s="1191"/>
      <c r="AW69" s="1191"/>
      <c r="AX69" s="1191"/>
      <c r="AY69" s="1191"/>
      <c r="AZ69" s="1191"/>
      <c r="BA69" s="1191"/>
      <c r="BB69" s="1191"/>
      <c r="BC69" s="1191"/>
      <c r="BD69" s="1191"/>
      <c r="BE69" s="1191"/>
      <c r="BF69" s="1191"/>
      <c r="BG69" s="1191"/>
      <c r="BH69" s="1191"/>
      <c r="BI69" s="1191"/>
      <c r="BJ69" s="1191"/>
      <c r="BK69" s="1191"/>
      <c r="BL69" s="1191"/>
      <c r="BM69" s="1191"/>
      <c r="BN69" s="1191"/>
      <c r="BO69" s="1191"/>
      <c r="BP69" s="1191"/>
      <c r="BQ69" s="1191"/>
      <c r="BR69" s="1191"/>
      <c r="BS69" s="1191"/>
      <c r="BT69" s="1191"/>
      <c r="BU69" s="1191"/>
      <c r="BV69" s="1191"/>
      <c r="BW69" s="1191"/>
      <c r="BX69" s="1191"/>
      <c r="BY69" s="1191"/>
      <c r="BZ69" s="1191"/>
      <c r="CA69" s="1191"/>
      <c r="CB69" s="1191"/>
      <c r="CC69" s="1191"/>
      <c r="CD69" s="1191"/>
      <c r="CE69" s="1191"/>
      <c r="CF69" s="1191"/>
      <c r="CG69" s="1191"/>
      <c r="CH69" s="1191"/>
      <c r="CI69" s="1191"/>
      <c r="CJ69" s="1191"/>
      <c r="CK69" s="1191"/>
      <c r="CL69" s="1191"/>
      <c r="CM69" s="1191"/>
      <c r="CN69" s="1191"/>
      <c r="CO69" s="1191"/>
      <c r="CP69" s="1191"/>
      <c r="CQ69" s="1191"/>
      <c r="CR69" s="1191"/>
      <c r="CS69" s="1191"/>
      <c r="CT69" s="1191"/>
      <c r="CU69" s="1191"/>
      <c r="CV69" s="1191"/>
      <c r="CW69" s="1191"/>
      <c r="CX69" s="1191"/>
      <c r="CY69" s="1191"/>
      <c r="CZ69" s="1191"/>
      <c r="DA69" s="1191"/>
      <c r="DB69" s="1191"/>
      <c r="DC69" s="1192"/>
    </row>
    <row r="70" spans="2:107" x14ac:dyDescent="0.15">
      <c r="B70" s="247"/>
      <c r="H70" s="351"/>
      <c r="I70" s="351"/>
      <c r="J70" s="352"/>
      <c r="K70" s="352"/>
      <c r="L70" s="353"/>
      <c r="M70" s="352"/>
      <c r="N70" s="353"/>
      <c r="AN70" s="339"/>
      <c r="AO70" s="339"/>
      <c r="AP70" s="339"/>
      <c r="AZ70" s="339"/>
      <c r="BA70" s="339"/>
      <c r="BB70" s="339"/>
      <c r="BL70" s="339"/>
      <c r="BM70" s="339"/>
      <c r="BN70" s="339"/>
      <c r="BX70" s="339"/>
      <c r="BY70" s="339"/>
      <c r="BZ70" s="339"/>
      <c r="CJ70" s="339"/>
      <c r="CK70" s="339"/>
      <c r="CL70" s="339"/>
      <c r="CV70" s="339"/>
      <c r="CW70" s="339"/>
      <c r="CX70" s="339"/>
    </row>
    <row r="71" spans="2:107" x14ac:dyDescent="0.15">
      <c r="B71" s="247"/>
      <c r="G71" s="354"/>
      <c r="I71" s="355"/>
      <c r="J71" s="352"/>
      <c r="K71" s="352"/>
      <c r="L71" s="353"/>
      <c r="M71" s="352"/>
      <c r="N71" s="353"/>
      <c r="AM71" s="354"/>
      <c r="AN71" s="243" t="s">
        <v>577</v>
      </c>
    </row>
    <row r="72" spans="2:107" x14ac:dyDescent="0.15">
      <c r="B72" s="247"/>
      <c r="G72" s="1176"/>
      <c r="H72" s="1176"/>
      <c r="I72" s="1176"/>
      <c r="J72" s="1176"/>
      <c r="K72" s="340"/>
      <c r="L72" s="340"/>
      <c r="M72" s="341"/>
      <c r="N72" s="341"/>
      <c r="AN72" s="1195"/>
      <c r="AO72" s="1196"/>
      <c r="AP72" s="1196"/>
      <c r="AQ72" s="1196"/>
      <c r="AR72" s="1196"/>
      <c r="AS72" s="1196"/>
      <c r="AT72" s="1196"/>
      <c r="AU72" s="1196"/>
      <c r="AV72" s="1196"/>
      <c r="AW72" s="1196"/>
      <c r="AX72" s="1196"/>
      <c r="AY72" s="1196"/>
      <c r="AZ72" s="1196"/>
      <c r="BA72" s="1196"/>
      <c r="BB72" s="1196"/>
      <c r="BC72" s="1196"/>
      <c r="BD72" s="1196"/>
      <c r="BE72" s="1196"/>
      <c r="BF72" s="1196"/>
      <c r="BG72" s="1196"/>
      <c r="BH72" s="1196"/>
      <c r="BI72" s="1196"/>
      <c r="BJ72" s="1196"/>
      <c r="BK72" s="1196"/>
      <c r="BL72" s="1196"/>
      <c r="BM72" s="1196"/>
      <c r="BN72" s="1196"/>
      <c r="BO72" s="1197"/>
      <c r="BP72" s="1182" t="s">
        <v>551</v>
      </c>
      <c r="BQ72" s="1182"/>
      <c r="BR72" s="1182"/>
      <c r="BS72" s="1182"/>
      <c r="BT72" s="1182"/>
      <c r="BU72" s="1182"/>
      <c r="BV72" s="1182"/>
      <c r="BW72" s="1182"/>
      <c r="BX72" s="1182" t="s">
        <v>552</v>
      </c>
      <c r="BY72" s="1182"/>
      <c r="BZ72" s="1182"/>
      <c r="CA72" s="1182"/>
      <c r="CB72" s="1182"/>
      <c r="CC72" s="1182"/>
      <c r="CD72" s="1182"/>
      <c r="CE72" s="1182"/>
      <c r="CF72" s="1182" t="s">
        <v>553</v>
      </c>
      <c r="CG72" s="1182"/>
      <c r="CH72" s="1182"/>
      <c r="CI72" s="1182"/>
      <c r="CJ72" s="1182"/>
      <c r="CK72" s="1182"/>
      <c r="CL72" s="1182"/>
      <c r="CM72" s="1182"/>
      <c r="CN72" s="1182" t="s">
        <v>554</v>
      </c>
      <c r="CO72" s="1182"/>
      <c r="CP72" s="1182"/>
      <c r="CQ72" s="1182"/>
      <c r="CR72" s="1182"/>
      <c r="CS72" s="1182"/>
      <c r="CT72" s="1182"/>
      <c r="CU72" s="1182"/>
      <c r="CV72" s="1182" t="s">
        <v>555</v>
      </c>
      <c r="CW72" s="1182"/>
      <c r="CX72" s="1182"/>
      <c r="CY72" s="1182"/>
      <c r="CZ72" s="1182"/>
      <c r="DA72" s="1182"/>
      <c r="DB72" s="1182"/>
      <c r="DC72" s="1182"/>
    </row>
    <row r="73" spans="2:107" x14ac:dyDescent="0.15">
      <c r="B73" s="247"/>
      <c r="G73" s="1194"/>
      <c r="H73" s="1194"/>
      <c r="I73" s="1194"/>
      <c r="J73" s="1194"/>
      <c r="K73" s="1177"/>
      <c r="L73" s="1177"/>
      <c r="M73" s="1177"/>
      <c r="N73" s="1177"/>
      <c r="AM73" s="339"/>
      <c r="AN73" s="1181" t="s">
        <v>578</v>
      </c>
      <c r="AO73" s="1181"/>
      <c r="AP73" s="1181"/>
      <c r="AQ73" s="1181"/>
      <c r="AR73" s="1181"/>
      <c r="AS73" s="1181"/>
      <c r="AT73" s="1181"/>
      <c r="AU73" s="1181"/>
      <c r="AV73" s="1181"/>
      <c r="AW73" s="1181"/>
      <c r="AX73" s="1181"/>
      <c r="AY73" s="1181"/>
      <c r="AZ73" s="1181"/>
      <c r="BA73" s="1181"/>
      <c r="BB73" s="1181" t="s">
        <v>579</v>
      </c>
      <c r="BC73" s="1181"/>
      <c r="BD73" s="1181"/>
      <c r="BE73" s="1181"/>
      <c r="BF73" s="1181"/>
      <c r="BG73" s="1181"/>
      <c r="BH73" s="1181"/>
      <c r="BI73" s="1181"/>
      <c r="BJ73" s="1181"/>
      <c r="BK73" s="1181"/>
      <c r="BL73" s="1181"/>
      <c r="BM73" s="1181"/>
      <c r="BN73" s="1181"/>
      <c r="BO73" s="1181"/>
      <c r="BP73" s="1178">
        <v>86.6</v>
      </c>
      <c r="BQ73" s="1178"/>
      <c r="BR73" s="1178"/>
      <c r="BS73" s="1178"/>
      <c r="BT73" s="1178"/>
      <c r="BU73" s="1178"/>
      <c r="BV73" s="1178"/>
      <c r="BW73" s="1178"/>
      <c r="BX73" s="1178">
        <v>52.5</v>
      </c>
      <c r="BY73" s="1178"/>
      <c r="BZ73" s="1178"/>
      <c r="CA73" s="1178"/>
      <c r="CB73" s="1178"/>
      <c r="CC73" s="1178"/>
      <c r="CD73" s="1178"/>
      <c r="CE73" s="1178"/>
      <c r="CF73" s="1178">
        <v>30.6</v>
      </c>
      <c r="CG73" s="1178"/>
      <c r="CH73" s="1178"/>
      <c r="CI73" s="1178"/>
      <c r="CJ73" s="1178"/>
      <c r="CK73" s="1178"/>
      <c r="CL73" s="1178"/>
      <c r="CM73" s="1178"/>
      <c r="CN73" s="1178">
        <v>1.9</v>
      </c>
      <c r="CO73" s="1178"/>
      <c r="CP73" s="1178"/>
      <c r="CQ73" s="1178"/>
      <c r="CR73" s="1178"/>
      <c r="CS73" s="1178"/>
      <c r="CT73" s="1178"/>
      <c r="CU73" s="1178"/>
      <c r="CV73" s="1178"/>
      <c r="CW73" s="1178"/>
      <c r="CX73" s="1178"/>
      <c r="CY73" s="1178"/>
      <c r="CZ73" s="1178"/>
      <c r="DA73" s="1178"/>
      <c r="DB73" s="1178"/>
      <c r="DC73" s="1178"/>
    </row>
    <row r="74" spans="2:107" x14ac:dyDescent="0.15">
      <c r="B74" s="247"/>
      <c r="G74" s="1194"/>
      <c r="H74" s="1194"/>
      <c r="I74" s="1194"/>
      <c r="J74" s="1194"/>
      <c r="K74" s="1177"/>
      <c r="L74" s="1177"/>
      <c r="M74" s="1177"/>
      <c r="N74" s="1177"/>
      <c r="AM74" s="339"/>
      <c r="AN74" s="1181"/>
      <c r="AO74" s="1181"/>
      <c r="AP74" s="1181"/>
      <c r="AQ74" s="1181"/>
      <c r="AR74" s="1181"/>
      <c r="AS74" s="1181"/>
      <c r="AT74" s="1181"/>
      <c r="AU74" s="1181"/>
      <c r="AV74" s="1181"/>
      <c r="AW74" s="1181"/>
      <c r="AX74" s="1181"/>
      <c r="AY74" s="1181"/>
      <c r="AZ74" s="1181"/>
      <c r="BA74" s="1181"/>
      <c r="BB74" s="1181"/>
      <c r="BC74" s="1181"/>
      <c r="BD74" s="1181"/>
      <c r="BE74" s="1181"/>
      <c r="BF74" s="1181"/>
      <c r="BG74" s="1181"/>
      <c r="BH74" s="1181"/>
      <c r="BI74" s="1181"/>
      <c r="BJ74" s="1181"/>
      <c r="BK74" s="1181"/>
      <c r="BL74" s="1181"/>
      <c r="BM74" s="1181"/>
      <c r="BN74" s="1181"/>
      <c r="BO74" s="1181"/>
      <c r="BP74" s="1178"/>
      <c r="BQ74" s="1178"/>
      <c r="BR74" s="1178"/>
      <c r="BS74" s="1178"/>
      <c r="BT74" s="1178"/>
      <c r="BU74" s="1178"/>
      <c r="BV74" s="1178"/>
      <c r="BW74" s="1178"/>
      <c r="BX74" s="1178"/>
      <c r="BY74" s="1178"/>
      <c r="BZ74" s="1178"/>
      <c r="CA74" s="1178"/>
      <c r="CB74" s="1178"/>
      <c r="CC74" s="1178"/>
      <c r="CD74" s="1178"/>
      <c r="CE74" s="1178"/>
      <c r="CF74" s="1178"/>
      <c r="CG74" s="1178"/>
      <c r="CH74" s="1178"/>
      <c r="CI74" s="1178"/>
      <c r="CJ74" s="1178"/>
      <c r="CK74" s="1178"/>
      <c r="CL74" s="1178"/>
      <c r="CM74" s="1178"/>
      <c r="CN74" s="1178"/>
      <c r="CO74" s="1178"/>
      <c r="CP74" s="1178"/>
      <c r="CQ74" s="1178"/>
      <c r="CR74" s="1178"/>
      <c r="CS74" s="1178"/>
      <c r="CT74" s="1178"/>
      <c r="CU74" s="1178"/>
      <c r="CV74" s="1178"/>
      <c r="CW74" s="1178"/>
      <c r="CX74" s="1178"/>
      <c r="CY74" s="1178"/>
      <c r="CZ74" s="1178"/>
      <c r="DA74" s="1178"/>
      <c r="DB74" s="1178"/>
      <c r="DC74" s="1178"/>
    </row>
    <row r="75" spans="2:107" x14ac:dyDescent="0.15">
      <c r="B75" s="247"/>
      <c r="G75" s="1194"/>
      <c r="H75" s="1194"/>
      <c r="I75" s="1176"/>
      <c r="J75" s="1176"/>
      <c r="K75" s="1183"/>
      <c r="L75" s="1183"/>
      <c r="M75" s="1183"/>
      <c r="N75" s="1183"/>
      <c r="AM75" s="339"/>
      <c r="AN75" s="1181"/>
      <c r="AO75" s="1181"/>
      <c r="AP75" s="1181"/>
      <c r="AQ75" s="1181"/>
      <c r="AR75" s="1181"/>
      <c r="AS75" s="1181"/>
      <c r="AT75" s="1181"/>
      <c r="AU75" s="1181"/>
      <c r="AV75" s="1181"/>
      <c r="AW75" s="1181"/>
      <c r="AX75" s="1181"/>
      <c r="AY75" s="1181"/>
      <c r="AZ75" s="1181"/>
      <c r="BA75" s="1181"/>
      <c r="BB75" s="1181" t="s">
        <v>584</v>
      </c>
      <c r="BC75" s="1181"/>
      <c r="BD75" s="1181"/>
      <c r="BE75" s="1181"/>
      <c r="BF75" s="1181"/>
      <c r="BG75" s="1181"/>
      <c r="BH75" s="1181"/>
      <c r="BI75" s="1181"/>
      <c r="BJ75" s="1181"/>
      <c r="BK75" s="1181"/>
      <c r="BL75" s="1181"/>
      <c r="BM75" s="1181"/>
      <c r="BN75" s="1181"/>
      <c r="BO75" s="1181"/>
      <c r="BP75" s="1178">
        <v>15.5</v>
      </c>
      <c r="BQ75" s="1178"/>
      <c r="BR75" s="1178"/>
      <c r="BS75" s="1178"/>
      <c r="BT75" s="1178"/>
      <c r="BU75" s="1178"/>
      <c r="BV75" s="1178"/>
      <c r="BW75" s="1178"/>
      <c r="BX75" s="1178">
        <v>15.8</v>
      </c>
      <c r="BY75" s="1178"/>
      <c r="BZ75" s="1178"/>
      <c r="CA75" s="1178"/>
      <c r="CB75" s="1178"/>
      <c r="CC75" s="1178"/>
      <c r="CD75" s="1178"/>
      <c r="CE75" s="1178"/>
      <c r="CF75" s="1178">
        <v>15.2</v>
      </c>
      <c r="CG75" s="1178"/>
      <c r="CH75" s="1178"/>
      <c r="CI75" s="1178"/>
      <c r="CJ75" s="1178"/>
      <c r="CK75" s="1178"/>
      <c r="CL75" s="1178"/>
      <c r="CM75" s="1178"/>
      <c r="CN75" s="1178">
        <v>13.7</v>
      </c>
      <c r="CO75" s="1178"/>
      <c r="CP75" s="1178"/>
      <c r="CQ75" s="1178"/>
      <c r="CR75" s="1178"/>
      <c r="CS75" s="1178"/>
      <c r="CT75" s="1178"/>
      <c r="CU75" s="1178"/>
      <c r="CV75" s="1178">
        <v>12.7</v>
      </c>
      <c r="CW75" s="1178"/>
      <c r="CX75" s="1178"/>
      <c r="CY75" s="1178"/>
      <c r="CZ75" s="1178"/>
      <c r="DA75" s="1178"/>
      <c r="DB75" s="1178"/>
      <c r="DC75" s="1178"/>
    </row>
    <row r="76" spans="2:107" x14ac:dyDescent="0.15">
      <c r="B76" s="247"/>
      <c r="G76" s="1194"/>
      <c r="H76" s="1194"/>
      <c r="I76" s="1176"/>
      <c r="J76" s="1176"/>
      <c r="K76" s="1183"/>
      <c r="L76" s="1183"/>
      <c r="M76" s="1183"/>
      <c r="N76" s="1183"/>
      <c r="AM76" s="339"/>
      <c r="AN76" s="1181"/>
      <c r="AO76" s="1181"/>
      <c r="AP76" s="1181"/>
      <c r="AQ76" s="1181"/>
      <c r="AR76" s="1181"/>
      <c r="AS76" s="1181"/>
      <c r="AT76" s="1181"/>
      <c r="AU76" s="1181"/>
      <c r="AV76" s="1181"/>
      <c r="AW76" s="1181"/>
      <c r="AX76" s="1181"/>
      <c r="AY76" s="1181"/>
      <c r="AZ76" s="1181"/>
      <c r="BA76" s="1181"/>
      <c r="BB76" s="1181"/>
      <c r="BC76" s="1181"/>
      <c r="BD76" s="1181"/>
      <c r="BE76" s="1181"/>
      <c r="BF76" s="1181"/>
      <c r="BG76" s="1181"/>
      <c r="BH76" s="1181"/>
      <c r="BI76" s="1181"/>
      <c r="BJ76" s="1181"/>
      <c r="BK76" s="1181"/>
      <c r="BL76" s="1181"/>
      <c r="BM76" s="1181"/>
      <c r="BN76" s="1181"/>
      <c r="BO76" s="1181"/>
      <c r="BP76" s="1178"/>
      <c r="BQ76" s="1178"/>
      <c r="BR76" s="1178"/>
      <c r="BS76" s="1178"/>
      <c r="BT76" s="1178"/>
      <c r="BU76" s="1178"/>
      <c r="BV76" s="1178"/>
      <c r="BW76" s="1178"/>
      <c r="BX76" s="1178"/>
      <c r="BY76" s="1178"/>
      <c r="BZ76" s="1178"/>
      <c r="CA76" s="1178"/>
      <c r="CB76" s="1178"/>
      <c r="CC76" s="1178"/>
      <c r="CD76" s="1178"/>
      <c r="CE76" s="1178"/>
      <c r="CF76" s="1178"/>
      <c r="CG76" s="1178"/>
      <c r="CH76" s="1178"/>
      <c r="CI76" s="1178"/>
      <c r="CJ76" s="1178"/>
      <c r="CK76" s="1178"/>
      <c r="CL76" s="1178"/>
      <c r="CM76" s="1178"/>
      <c r="CN76" s="1178"/>
      <c r="CO76" s="1178"/>
      <c r="CP76" s="1178"/>
      <c r="CQ76" s="1178"/>
      <c r="CR76" s="1178"/>
      <c r="CS76" s="1178"/>
      <c r="CT76" s="1178"/>
      <c r="CU76" s="1178"/>
      <c r="CV76" s="1178"/>
      <c r="CW76" s="1178"/>
      <c r="CX76" s="1178"/>
      <c r="CY76" s="1178"/>
      <c r="CZ76" s="1178"/>
      <c r="DA76" s="1178"/>
      <c r="DB76" s="1178"/>
      <c r="DC76" s="1178"/>
    </row>
    <row r="77" spans="2:107" x14ac:dyDescent="0.15">
      <c r="B77" s="247"/>
      <c r="G77" s="1176"/>
      <c r="H77" s="1176"/>
      <c r="I77" s="1176"/>
      <c r="J77" s="1176"/>
      <c r="K77" s="1177"/>
      <c r="L77" s="1177"/>
      <c r="M77" s="1177"/>
      <c r="N77" s="1177"/>
      <c r="AN77" s="1182" t="s">
        <v>581</v>
      </c>
      <c r="AO77" s="1182"/>
      <c r="AP77" s="1182"/>
      <c r="AQ77" s="1182"/>
      <c r="AR77" s="1182"/>
      <c r="AS77" s="1182"/>
      <c r="AT77" s="1182"/>
      <c r="AU77" s="1182"/>
      <c r="AV77" s="1182"/>
      <c r="AW77" s="1182"/>
      <c r="AX77" s="1182"/>
      <c r="AY77" s="1182"/>
      <c r="AZ77" s="1182"/>
      <c r="BA77" s="1182"/>
      <c r="BB77" s="1181" t="s">
        <v>579</v>
      </c>
      <c r="BC77" s="1181"/>
      <c r="BD77" s="1181"/>
      <c r="BE77" s="1181"/>
      <c r="BF77" s="1181"/>
      <c r="BG77" s="1181"/>
      <c r="BH77" s="1181"/>
      <c r="BI77" s="1181"/>
      <c r="BJ77" s="1181"/>
      <c r="BK77" s="1181"/>
      <c r="BL77" s="1181"/>
      <c r="BM77" s="1181"/>
      <c r="BN77" s="1181"/>
      <c r="BO77" s="1181"/>
      <c r="BP77" s="1178">
        <v>0</v>
      </c>
      <c r="BQ77" s="1178"/>
      <c r="BR77" s="1178"/>
      <c r="BS77" s="1178"/>
      <c r="BT77" s="1178"/>
      <c r="BU77" s="1178"/>
      <c r="BV77" s="1178"/>
      <c r="BW77" s="1178"/>
      <c r="BX77" s="1178">
        <v>0</v>
      </c>
      <c r="BY77" s="1178"/>
      <c r="BZ77" s="1178"/>
      <c r="CA77" s="1178"/>
      <c r="CB77" s="1178"/>
      <c r="CC77" s="1178"/>
      <c r="CD77" s="1178"/>
      <c r="CE77" s="1178"/>
      <c r="CF77" s="1178">
        <v>0</v>
      </c>
      <c r="CG77" s="1178"/>
      <c r="CH77" s="1178"/>
      <c r="CI77" s="1178"/>
      <c r="CJ77" s="1178"/>
      <c r="CK77" s="1178"/>
      <c r="CL77" s="1178"/>
      <c r="CM77" s="1178"/>
      <c r="CN77" s="1178">
        <v>0</v>
      </c>
      <c r="CO77" s="1178"/>
      <c r="CP77" s="1178"/>
      <c r="CQ77" s="1178"/>
      <c r="CR77" s="1178"/>
      <c r="CS77" s="1178"/>
      <c r="CT77" s="1178"/>
      <c r="CU77" s="1178"/>
      <c r="CV77" s="1178">
        <v>0</v>
      </c>
      <c r="CW77" s="1178"/>
      <c r="CX77" s="1178"/>
      <c r="CY77" s="1178"/>
      <c r="CZ77" s="1178"/>
      <c r="DA77" s="1178"/>
      <c r="DB77" s="1178"/>
      <c r="DC77" s="1178"/>
    </row>
    <row r="78" spans="2:107" x14ac:dyDescent="0.15">
      <c r="B78" s="247"/>
      <c r="G78" s="1176"/>
      <c r="H78" s="1176"/>
      <c r="I78" s="1176"/>
      <c r="J78" s="1176"/>
      <c r="K78" s="1177"/>
      <c r="L78" s="1177"/>
      <c r="M78" s="1177"/>
      <c r="N78" s="1177"/>
      <c r="AN78" s="1182"/>
      <c r="AO78" s="1182"/>
      <c r="AP78" s="1182"/>
      <c r="AQ78" s="1182"/>
      <c r="AR78" s="1182"/>
      <c r="AS78" s="1182"/>
      <c r="AT78" s="1182"/>
      <c r="AU78" s="1182"/>
      <c r="AV78" s="1182"/>
      <c r="AW78" s="1182"/>
      <c r="AX78" s="1182"/>
      <c r="AY78" s="1182"/>
      <c r="AZ78" s="1182"/>
      <c r="BA78" s="1182"/>
      <c r="BB78" s="1181"/>
      <c r="BC78" s="1181"/>
      <c r="BD78" s="1181"/>
      <c r="BE78" s="1181"/>
      <c r="BF78" s="1181"/>
      <c r="BG78" s="1181"/>
      <c r="BH78" s="1181"/>
      <c r="BI78" s="1181"/>
      <c r="BJ78" s="1181"/>
      <c r="BK78" s="1181"/>
      <c r="BL78" s="1181"/>
      <c r="BM78" s="1181"/>
      <c r="BN78" s="1181"/>
      <c r="BO78" s="1181"/>
      <c r="BP78" s="1178"/>
      <c r="BQ78" s="1178"/>
      <c r="BR78" s="1178"/>
      <c r="BS78" s="1178"/>
      <c r="BT78" s="1178"/>
      <c r="BU78" s="1178"/>
      <c r="BV78" s="1178"/>
      <c r="BW78" s="1178"/>
      <c r="BX78" s="1178"/>
      <c r="BY78" s="1178"/>
      <c r="BZ78" s="1178"/>
      <c r="CA78" s="1178"/>
      <c r="CB78" s="1178"/>
      <c r="CC78" s="1178"/>
      <c r="CD78" s="1178"/>
      <c r="CE78" s="1178"/>
      <c r="CF78" s="1178"/>
      <c r="CG78" s="1178"/>
      <c r="CH78" s="1178"/>
      <c r="CI78" s="1178"/>
      <c r="CJ78" s="1178"/>
      <c r="CK78" s="1178"/>
      <c r="CL78" s="1178"/>
      <c r="CM78" s="1178"/>
      <c r="CN78" s="1178"/>
      <c r="CO78" s="1178"/>
      <c r="CP78" s="1178"/>
      <c r="CQ78" s="1178"/>
      <c r="CR78" s="1178"/>
      <c r="CS78" s="1178"/>
      <c r="CT78" s="1178"/>
      <c r="CU78" s="1178"/>
      <c r="CV78" s="1178"/>
      <c r="CW78" s="1178"/>
      <c r="CX78" s="1178"/>
      <c r="CY78" s="1178"/>
      <c r="CZ78" s="1178"/>
      <c r="DA78" s="1178"/>
      <c r="DB78" s="1178"/>
      <c r="DC78" s="1178"/>
    </row>
    <row r="79" spans="2:107" x14ac:dyDescent="0.15">
      <c r="B79" s="247"/>
      <c r="G79" s="1176"/>
      <c r="H79" s="1176"/>
      <c r="I79" s="1179"/>
      <c r="J79" s="1179"/>
      <c r="K79" s="1180"/>
      <c r="L79" s="1180"/>
      <c r="M79" s="1180"/>
      <c r="N79" s="1180"/>
      <c r="AN79" s="1182"/>
      <c r="AO79" s="1182"/>
      <c r="AP79" s="1182"/>
      <c r="AQ79" s="1182"/>
      <c r="AR79" s="1182"/>
      <c r="AS79" s="1182"/>
      <c r="AT79" s="1182"/>
      <c r="AU79" s="1182"/>
      <c r="AV79" s="1182"/>
      <c r="AW79" s="1182"/>
      <c r="AX79" s="1182"/>
      <c r="AY79" s="1182"/>
      <c r="AZ79" s="1182"/>
      <c r="BA79" s="1182"/>
      <c r="BB79" s="1181" t="s">
        <v>584</v>
      </c>
      <c r="BC79" s="1181"/>
      <c r="BD79" s="1181"/>
      <c r="BE79" s="1181"/>
      <c r="BF79" s="1181"/>
      <c r="BG79" s="1181"/>
      <c r="BH79" s="1181"/>
      <c r="BI79" s="1181"/>
      <c r="BJ79" s="1181"/>
      <c r="BK79" s="1181"/>
      <c r="BL79" s="1181"/>
      <c r="BM79" s="1181"/>
      <c r="BN79" s="1181"/>
      <c r="BO79" s="1181"/>
      <c r="BP79" s="1178">
        <v>7.9</v>
      </c>
      <c r="BQ79" s="1178"/>
      <c r="BR79" s="1178"/>
      <c r="BS79" s="1178"/>
      <c r="BT79" s="1178"/>
      <c r="BU79" s="1178"/>
      <c r="BV79" s="1178"/>
      <c r="BW79" s="1178"/>
      <c r="BX79" s="1178">
        <v>6.9</v>
      </c>
      <c r="BY79" s="1178"/>
      <c r="BZ79" s="1178"/>
      <c r="CA79" s="1178"/>
      <c r="CB79" s="1178"/>
      <c r="CC79" s="1178"/>
      <c r="CD79" s="1178"/>
      <c r="CE79" s="1178"/>
      <c r="CF79" s="1178">
        <v>7.2</v>
      </c>
      <c r="CG79" s="1178"/>
      <c r="CH79" s="1178"/>
      <c r="CI79" s="1178"/>
      <c r="CJ79" s="1178"/>
      <c r="CK79" s="1178"/>
      <c r="CL79" s="1178"/>
      <c r="CM79" s="1178"/>
      <c r="CN79" s="1178">
        <v>7.4</v>
      </c>
      <c r="CO79" s="1178"/>
      <c r="CP79" s="1178"/>
      <c r="CQ79" s="1178"/>
      <c r="CR79" s="1178"/>
      <c r="CS79" s="1178"/>
      <c r="CT79" s="1178"/>
      <c r="CU79" s="1178"/>
      <c r="CV79" s="1178">
        <v>7.1</v>
      </c>
      <c r="CW79" s="1178"/>
      <c r="CX79" s="1178"/>
      <c r="CY79" s="1178"/>
      <c r="CZ79" s="1178"/>
      <c r="DA79" s="1178"/>
      <c r="DB79" s="1178"/>
      <c r="DC79" s="1178"/>
    </row>
    <row r="80" spans="2:107" x14ac:dyDescent="0.15">
      <c r="B80" s="247"/>
      <c r="G80" s="1176"/>
      <c r="H80" s="1176"/>
      <c r="I80" s="1179"/>
      <c r="J80" s="1179"/>
      <c r="K80" s="1180"/>
      <c r="L80" s="1180"/>
      <c r="M80" s="1180"/>
      <c r="N80" s="1180"/>
      <c r="AN80" s="1182"/>
      <c r="AO80" s="1182"/>
      <c r="AP80" s="1182"/>
      <c r="AQ80" s="1182"/>
      <c r="AR80" s="1182"/>
      <c r="AS80" s="1182"/>
      <c r="AT80" s="1182"/>
      <c r="AU80" s="1182"/>
      <c r="AV80" s="1182"/>
      <c r="AW80" s="1182"/>
      <c r="AX80" s="1182"/>
      <c r="AY80" s="1182"/>
      <c r="AZ80" s="1182"/>
      <c r="BA80" s="1182"/>
      <c r="BB80" s="1181"/>
      <c r="BC80" s="1181"/>
      <c r="BD80" s="1181"/>
      <c r="BE80" s="1181"/>
      <c r="BF80" s="1181"/>
      <c r="BG80" s="1181"/>
      <c r="BH80" s="1181"/>
      <c r="BI80" s="1181"/>
      <c r="BJ80" s="1181"/>
      <c r="BK80" s="1181"/>
      <c r="BL80" s="1181"/>
      <c r="BM80" s="1181"/>
      <c r="BN80" s="1181"/>
      <c r="BO80" s="1181"/>
      <c r="BP80" s="1178"/>
      <c r="BQ80" s="1178"/>
      <c r="BR80" s="1178"/>
      <c r="BS80" s="1178"/>
      <c r="BT80" s="1178"/>
      <c r="BU80" s="1178"/>
      <c r="BV80" s="1178"/>
      <c r="BW80" s="1178"/>
      <c r="BX80" s="1178"/>
      <c r="BY80" s="1178"/>
      <c r="BZ80" s="1178"/>
      <c r="CA80" s="1178"/>
      <c r="CB80" s="1178"/>
      <c r="CC80" s="1178"/>
      <c r="CD80" s="1178"/>
      <c r="CE80" s="1178"/>
      <c r="CF80" s="1178"/>
      <c r="CG80" s="1178"/>
      <c r="CH80" s="1178"/>
      <c r="CI80" s="1178"/>
      <c r="CJ80" s="1178"/>
      <c r="CK80" s="1178"/>
      <c r="CL80" s="1178"/>
      <c r="CM80" s="1178"/>
      <c r="CN80" s="1178"/>
      <c r="CO80" s="1178"/>
      <c r="CP80" s="1178"/>
      <c r="CQ80" s="1178"/>
      <c r="CR80" s="1178"/>
      <c r="CS80" s="1178"/>
      <c r="CT80" s="1178"/>
      <c r="CU80" s="1178"/>
      <c r="CV80" s="1178"/>
      <c r="CW80" s="1178"/>
      <c r="CX80" s="1178"/>
      <c r="CY80" s="1178"/>
      <c r="CZ80" s="1178"/>
      <c r="DA80" s="1178"/>
      <c r="DB80" s="1178"/>
      <c r="DC80" s="1178"/>
    </row>
    <row r="81" spans="2:109" x14ac:dyDescent="0.15">
      <c r="B81" s="247"/>
    </row>
    <row r="82" spans="2:109" ht="17.25" x14ac:dyDescent="0.15">
      <c r="B82" s="247"/>
      <c r="K82" s="356"/>
      <c r="L82" s="356"/>
      <c r="M82" s="356"/>
      <c r="N82" s="356"/>
      <c r="AQ82" s="356"/>
      <c r="AR82" s="356"/>
      <c r="AS82" s="356"/>
      <c r="AT82" s="356"/>
      <c r="BC82" s="356"/>
      <c r="BD82" s="356"/>
      <c r="BE82" s="356"/>
      <c r="BF82" s="356"/>
      <c r="BO82" s="356"/>
      <c r="BP82" s="356"/>
      <c r="BQ82" s="356"/>
      <c r="BR82" s="356"/>
      <c r="CA82" s="356"/>
      <c r="CB82" s="356"/>
      <c r="CC82" s="356"/>
      <c r="CD82" s="356"/>
      <c r="CM82" s="356"/>
      <c r="CN82" s="356"/>
      <c r="CO82" s="356"/>
      <c r="CP82" s="356"/>
      <c r="CY82" s="356"/>
      <c r="CZ82" s="356"/>
      <c r="DA82" s="356"/>
      <c r="DB82" s="356"/>
      <c r="DC82" s="356"/>
    </row>
    <row r="83" spans="2:109" x14ac:dyDescent="0.15">
      <c r="B83" s="32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329"/>
    </row>
    <row r="84" spans="2:109" x14ac:dyDescent="0.15">
      <c r="DD84" s="243"/>
      <c r="DE84" s="243"/>
    </row>
    <row r="85" spans="2:109" x14ac:dyDescent="0.15">
      <c r="DD85" s="243"/>
      <c r="DE85" s="243"/>
    </row>
    <row r="86" spans="2:109" hidden="1" x14ac:dyDescent="0.15">
      <c r="DD86" s="243"/>
      <c r="DE86" s="243"/>
    </row>
    <row r="87" spans="2:109" hidden="1" x14ac:dyDescent="0.15">
      <c r="K87" s="357"/>
      <c r="AQ87" s="357"/>
      <c r="BC87" s="357"/>
      <c r="BO87" s="357"/>
      <c r="CA87" s="357"/>
      <c r="CM87" s="357"/>
      <c r="CY87" s="357"/>
      <c r="DD87" s="243"/>
      <c r="DE87" s="243"/>
    </row>
    <row r="88" spans="2:109" hidden="1" x14ac:dyDescent="0.15">
      <c r="DD88" s="243"/>
      <c r="DE88" s="243"/>
    </row>
    <row r="89" spans="2:109" hidden="1" x14ac:dyDescent="0.15">
      <c r="DD89" s="243"/>
      <c r="DE89" s="243"/>
    </row>
    <row r="90" spans="2:109" hidden="1" x14ac:dyDescent="0.15">
      <c r="DD90" s="243"/>
      <c r="DE90" s="243"/>
    </row>
    <row r="91" spans="2:109" hidden="1" x14ac:dyDescent="0.15">
      <c r="DD91" s="243"/>
      <c r="DE91" s="243"/>
    </row>
    <row r="92" spans="2:109" ht="13.5" hidden="1" customHeight="1" x14ac:dyDescent="0.15">
      <c r="DD92" s="243"/>
      <c r="DE92" s="243"/>
    </row>
    <row r="93" spans="2:109" ht="13.5" hidden="1" customHeight="1" x14ac:dyDescent="0.15">
      <c r="DD93" s="243"/>
      <c r="DE93" s="243"/>
    </row>
    <row r="94" spans="2:109" ht="13.5" hidden="1" customHeight="1" x14ac:dyDescent="0.15">
      <c r="DD94" s="243"/>
      <c r="DE94" s="243"/>
    </row>
    <row r="95" spans="2:109" ht="13.5" hidden="1" customHeight="1" x14ac:dyDescent="0.15">
      <c r="DD95" s="243"/>
      <c r="DE95" s="243"/>
    </row>
    <row r="96" spans="2:109" ht="13.5" hidden="1" customHeight="1" x14ac:dyDescent="0.15">
      <c r="DD96" s="243"/>
      <c r="DE96" s="243"/>
    </row>
    <row r="97" spans="108:109" ht="13.5" hidden="1" customHeight="1" x14ac:dyDescent="0.15">
      <c r="DD97" s="243"/>
      <c r="DE97" s="243"/>
    </row>
    <row r="98" spans="108:109" ht="13.5" hidden="1" customHeight="1" x14ac:dyDescent="0.15">
      <c r="DD98" s="243"/>
      <c r="DE98" s="243"/>
    </row>
    <row r="99" spans="108:109" ht="13.5" hidden="1" customHeight="1" x14ac:dyDescent="0.15">
      <c r="DD99" s="243"/>
      <c r="DE99" s="243"/>
    </row>
    <row r="100" spans="108:109" ht="13.5" hidden="1" customHeight="1" x14ac:dyDescent="0.15">
      <c r="DD100" s="243"/>
      <c r="DE100" s="243"/>
    </row>
    <row r="101" spans="108:109" ht="13.5" hidden="1" customHeight="1" x14ac:dyDescent="0.15">
      <c r="DD101" s="243"/>
      <c r="DE101" s="243"/>
    </row>
    <row r="102" spans="108:109" ht="13.5" hidden="1" customHeight="1" x14ac:dyDescent="0.15">
      <c r="DD102" s="243"/>
      <c r="DE102" s="243"/>
    </row>
    <row r="103" spans="108:109" ht="13.5" hidden="1" customHeight="1" x14ac:dyDescent="0.15">
      <c r="DD103" s="243"/>
      <c r="DE103" s="243"/>
    </row>
    <row r="104" spans="108:109" ht="13.5" hidden="1" customHeight="1" x14ac:dyDescent="0.15">
      <c r="DD104" s="243"/>
      <c r="DE104" s="243"/>
    </row>
    <row r="105" spans="108:109" ht="13.5" hidden="1" customHeight="1" x14ac:dyDescent="0.15">
      <c r="DD105" s="243"/>
      <c r="DE105" s="243"/>
    </row>
    <row r="106" spans="108:109" ht="13.5" hidden="1" customHeight="1" x14ac:dyDescent="0.15">
      <c r="DD106" s="243"/>
      <c r="DE106" s="243"/>
    </row>
    <row r="107" spans="108:109" ht="13.5" hidden="1" customHeight="1" x14ac:dyDescent="0.15">
      <c r="DD107" s="243"/>
      <c r="DE107" s="243"/>
    </row>
    <row r="108" spans="108:109" ht="13.5" hidden="1" customHeight="1" x14ac:dyDescent="0.15">
      <c r="DD108" s="243"/>
      <c r="DE108" s="243"/>
    </row>
    <row r="109" spans="108:109" ht="13.5" hidden="1" customHeight="1" x14ac:dyDescent="0.15">
      <c r="DD109" s="243"/>
      <c r="DE109" s="243"/>
    </row>
    <row r="110" spans="108:109" ht="13.5" hidden="1" customHeight="1" x14ac:dyDescent="0.15">
      <c r="DD110" s="243"/>
      <c r="DE110" s="243"/>
    </row>
    <row r="111" spans="108:109" ht="13.5" hidden="1" customHeight="1" x14ac:dyDescent="0.15">
      <c r="DD111" s="243"/>
      <c r="DE111" s="243"/>
    </row>
    <row r="112" spans="108:109" ht="13.5" hidden="1" customHeight="1" x14ac:dyDescent="0.15">
      <c r="DD112" s="243"/>
      <c r="DE112" s="243"/>
    </row>
    <row r="113" spans="108:109" ht="13.5" hidden="1" customHeight="1" x14ac:dyDescent="0.15">
      <c r="DD113" s="243"/>
      <c r="DE113" s="243"/>
    </row>
    <row r="114" spans="108:109" ht="13.5" hidden="1" customHeight="1" x14ac:dyDescent="0.15">
      <c r="DD114" s="243"/>
      <c r="DE114" s="243"/>
    </row>
    <row r="115" spans="108:109" ht="13.5" hidden="1" customHeight="1" x14ac:dyDescent="0.15">
      <c r="DD115" s="243"/>
      <c r="DE115" s="243"/>
    </row>
    <row r="116" spans="108:109" ht="13.5" hidden="1" customHeight="1" x14ac:dyDescent="0.15">
      <c r="DD116" s="243"/>
      <c r="DE116" s="243"/>
    </row>
    <row r="117" spans="108:109" ht="13.5" hidden="1" customHeight="1" x14ac:dyDescent="0.15">
      <c r="DD117" s="243"/>
      <c r="DE117" s="243"/>
    </row>
    <row r="118" spans="108:109" ht="13.5" hidden="1" customHeight="1" x14ac:dyDescent="0.15">
      <c r="DD118" s="243"/>
      <c r="DE118" s="243"/>
    </row>
    <row r="119" spans="108:109" ht="13.5" hidden="1" customHeight="1" x14ac:dyDescent="0.15">
      <c r="DD119" s="243"/>
      <c r="DE119" s="243"/>
    </row>
    <row r="120" spans="108:109" ht="13.5" hidden="1" customHeight="1" x14ac:dyDescent="0.15">
      <c r="DD120" s="243"/>
      <c r="DE120" s="243"/>
    </row>
    <row r="121" spans="108:109" ht="13.5" hidden="1" customHeight="1" x14ac:dyDescent="0.15">
      <c r="DD121" s="243"/>
      <c r="DE121" s="243"/>
    </row>
    <row r="122" spans="108:109" ht="13.5" hidden="1" customHeight="1" x14ac:dyDescent="0.15">
      <c r="DD122" s="243"/>
      <c r="DE122" s="243"/>
    </row>
    <row r="123" spans="108:109" ht="13.5" hidden="1" customHeight="1" x14ac:dyDescent="0.15">
      <c r="DD123" s="243"/>
      <c r="DE123" s="243"/>
    </row>
    <row r="124" spans="108:109" ht="13.5" hidden="1" customHeight="1" x14ac:dyDescent="0.15">
      <c r="DD124" s="243"/>
      <c r="DE124" s="243"/>
    </row>
    <row r="125" spans="108:109" ht="13.5" hidden="1" customHeight="1" x14ac:dyDescent="0.15">
      <c r="DD125" s="243"/>
      <c r="DE125" s="243"/>
    </row>
    <row r="126" spans="108:109" ht="13.5" hidden="1" customHeight="1" x14ac:dyDescent="0.15">
      <c r="DD126" s="243"/>
      <c r="DE126" s="243"/>
    </row>
    <row r="127" spans="108:109" ht="13.5" hidden="1" customHeight="1" x14ac:dyDescent="0.15">
      <c r="DD127" s="243"/>
      <c r="DE127" s="243"/>
    </row>
    <row r="128" spans="108:109" ht="13.5" hidden="1" customHeight="1" x14ac:dyDescent="0.15">
      <c r="DD128" s="243"/>
      <c r="DE128" s="243"/>
    </row>
    <row r="129" spans="108:109" ht="13.5" hidden="1" customHeight="1" x14ac:dyDescent="0.15">
      <c r="DD129" s="243"/>
      <c r="DE129" s="243"/>
    </row>
    <row r="130" spans="108:109" ht="13.5" hidden="1" customHeight="1" x14ac:dyDescent="0.15">
      <c r="DD130" s="243"/>
      <c r="DE130" s="243"/>
    </row>
    <row r="131" spans="108:109" ht="13.5" hidden="1" customHeight="1" x14ac:dyDescent="0.15">
      <c r="DD131" s="243"/>
      <c r="DE131" s="243"/>
    </row>
    <row r="132" spans="108:109" ht="13.5" hidden="1" customHeight="1" x14ac:dyDescent="0.15">
      <c r="DD132" s="243"/>
      <c r="DE132" s="243"/>
    </row>
    <row r="133" spans="108:109" ht="13.5" hidden="1" customHeight="1" x14ac:dyDescent="0.15">
      <c r="DD133" s="243"/>
      <c r="DE133" s="243"/>
    </row>
    <row r="134" spans="108:109" ht="13.5" hidden="1" customHeight="1" x14ac:dyDescent="0.15">
      <c r="DD134" s="243"/>
      <c r="DE134" s="243"/>
    </row>
    <row r="135" spans="108:109" ht="13.5" hidden="1" customHeight="1" x14ac:dyDescent="0.15">
      <c r="DD135" s="243"/>
      <c r="DE135" s="243"/>
    </row>
    <row r="136" spans="108:109" ht="13.5" hidden="1" customHeight="1" x14ac:dyDescent="0.15">
      <c r="DD136" s="243"/>
      <c r="DE136" s="243"/>
    </row>
    <row r="137" spans="108:109" ht="13.5" hidden="1" customHeight="1" x14ac:dyDescent="0.15">
      <c r="DD137" s="243"/>
      <c r="DE137" s="243"/>
    </row>
    <row r="138" spans="108:109" ht="13.5" hidden="1" customHeight="1" x14ac:dyDescent="0.15">
      <c r="DD138" s="243"/>
      <c r="DE138" s="243"/>
    </row>
    <row r="139" spans="108:109" ht="13.5" hidden="1" customHeight="1" x14ac:dyDescent="0.15">
      <c r="DD139" s="243"/>
      <c r="DE139" s="243"/>
    </row>
    <row r="140" spans="108:109" ht="13.5" hidden="1" customHeight="1" x14ac:dyDescent="0.15">
      <c r="DD140" s="243"/>
      <c r="DE140" s="243"/>
    </row>
    <row r="141" spans="108:109" ht="13.5" hidden="1" customHeight="1" x14ac:dyDescent="0.15">
      <c r="DD141" s="243"/>
      <c r="DE141" s="243"/>
    </row>
    <row r="142" spans="108:109" ht="13.5" hidden="1" customHeight="1" x14ac:dyDescent="0.15">
      <c r="DD142" s="243"/>
      <c r="DE142" s="243"/>
    </row>
    <row r="143" spans="108:109" ht="13.5" hidden="1" customHeight="1" x14ac:dyDescent="0.15">
      <c r="DD143" s="243"/>
      <c r="DE143" s="243"/>
    </row>
    <row r="144" spans="108:109" ht="13.5" hidden="1" customHeight="1" x14ac:dyDescent="0.15">
      <c r="DD144" s="243"/>
      <c r="DE144" s="243"/>
    </row>
    <row r="145" spans="108:109" ht="13.5" hidden="1" customHeight="1" x14ac:dyDescent="0.15">
      <c r="DD145" s="243"/>
      <c r="DE145" s="243"/>
    </row>
    <row r="146" spans="108:109" ht="13.5" hidden="1" customHeight="1" x14ac:dyDescent="0.15">
      <c r="DD146" s="243"/>
      <c r="DE146" s="243"/>
    </row>
    <row r="147" spans="108:109" ht="13.5" hidden="1" customHeight="1" x14ac:dyDescent="0.15">
      <c r="DD147" s="243"/>
      <c r="DE147" s="243"/>
    </row>
    <row r="148" spans="108:109" ht="13.5" hidden="1" customHeight="1" x14ac:dyDescent="0.15">
      <c r="DD148" s="243"/>
      <c r="DE148" s="243"/>
    </row>
    <row r="149" spans="108:109" ht="13.5" hidden="1" customHeight="1" x14ac:dyDescent="0.15">
      <c r="DD149" s="243"/>
      <c r="DE149" s="243"/>
    </row>
    <row r="150" spans="108:109" ht="13.5" hidden="1" customHeight="1" x14ac:dyDescent="0.15">
      <c r="DD150" s="243"/>
      <c r="DE150" s="243"/>
    </row>
    <row r="151" spans="108:109" ht="13.5" hidden="1" customHeight="1" x14ac:dyDescent="0.15">
      <c r="DD151" s="243"/>
      <c r="DE151" s="243"/>
    </row>
    <row r="152" spans="108:109" ht="13.5" hidden="1" customHeight="1" x14ac:dyDescent="0.15">
      <c r="DD152" s="243"/>
      <c r="DE152" s="243"/>
    </row>
    <row r="153" spans="108:109" ht="13.5" hidden="1" customHeight="1" x14ac:dyDescent="0.15">
      <c r="DD153" s="243"/>
      <c r="DE153" s="243"/>
    </row>
    <row r="154" spans="108:109" ht="13.5" hidden="1" customHeight="1" x14ac:dyDescent="0.15">
      <c r="DD154" s="243"/>
      <c r="DE154" s="243"/>
    </row>
    <row r="155" spans="108:109" ht="13.5" hidden="1" customHeight="1" x14ac:dyDescent="0.15">
      <c r="DD155" s="243"/>
      <c r="DE155" s="243"/>
    </row>
    <row r="156" spans="108:109" ht="13.5" hidden="1" customHeight="1" x14ac:dyDescent="0.15">
      <c r="DD156" s="243"/>
      <c r="DE156" s="243"/>
    </row>
    <row r="157" spans="108:109" ht="13.5" hidden="1" customHeight="1" x14ac:dyDescent="0.15">
      <c r="DD157" s="243"/>
      <c r="DE157" s="243"/>
    </row>
    <row r="158" spans="108:109" ht="13.5" hidden="1" customHeight="1" x14ac:dyDescent="0.15">
      <c r="DD158" s="243"/>
      <c r="DE158" s="243"/>
    </row>
    <row r="159" spans="108:109" ht="13.5" hidden="1" customHeight="1" x14ac:dyDescent="0.15">
      <c r="DD159" s="243"/>
      <c r="DE159" s="243"/>
    </row>
    <row r="160" spans="108:109" ht="13.5" hidden="1" customHeight="1" x14ac:dyDescent="0.15">
      <c r="DD160" s="243"/>
      <c r="DE160" s="24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Y5PWkNzVeVbnNZSGEsKgQwCY6NhO+map4YtP82JKe52QzvlES+ipGqXOBYLb1nx75P1Mu8RJyKRuyIvm9ykuA==" saltValue="MUPyimIJBJ+on1n7U3kk0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FdOZ/uGnut0C+FWV7Z9nLE4DVS14bIAneCvpqsq3MQt5sHx/Y6s7tBZyOWPlyyPdb32+NOmN4hSSxkBgrW2Xg==" saltValue="wtVjaO2tvq9rcujj0cxMgw==" spinCount="100000" sheet="1" objects="1" scenarios="1"/>
  <dataConsolidate/>
  <phoneticPr fontId="2"/>
  <printOptions horizontalCentered="1" verticalCentered="1"/>
  <pageMargins left="0" right="0" top="0.19685039370078741" bottom="0" header="0.39370078740157483" footer="0"/>
  <pageSetup paperSize="9" scale="36" orientation="landscape"/>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Pa/8KE+2nCFiU3545coew1uwVMPk2QtdHunYpKUvdj1/R7fpeB7r2liaxHjCAW6bQdyqnZVc2YGvtm92z6tyw==" saltValue="4xWUnM2ofSxdlo8UFNLhfg==" spinCount="100000" sheet="1" objects="1" scenarios="1"/>
  <dataConsolidate/>
  <phoneticPr fontId="2"/>
  <printOptions horizontalCentered="1" verticalCentered="1"/>
  <pageMargins left="0" right="0" top="0.19685039370078741" bottom="0" header="0.39370078740157483" footer="0"/>
  <pageSetup paperSize="9" scale="36" orientation="landscape"/>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47</v>
      </c>
      <c r="E2" s="132"/>
      <c r="F2" s="133" t="s">
        <v>548</v>
      </c>
      <c r="G2" s="134"/>
      <c r="H2" s="135"/>
    </row>
    <row r="3" spans="1:8" x14ac:dyDescent="0.15">
      <c r="A3" s="131" t="s">
        <v>541</v>
      </c>
      <c r="B3" s="136"/>
      <c r="C3" s="137"/>
      <c r="D3" s="138">
        <v>163565</v>
      </c>
      <c r="E3" s="139"/>
      <c r="F3" s="140">
        <v>263041</v>
      </c>
      <c r="G3" s="141"/>
      <c r="H3" s="142"/>
    </row>
    <row r="4" spans="1:8" x14ac:dyDescent="0.15">
      <c r="A4" s="143"/>
      <c r="B4" s="144"/>
      <c r="C4" s="145"/>
      <c r="D4" s="146">
        <v>68814</v>
      </c>
      <c r="E4" s="147"/>
      <c r="F4" s="148">
        <v>103171</v>
      </c>
      <c r="G4" s="149"/>
      <c r="H4" s="150"/>
    </row>
    <row r="5" spans="1:8" x14ac:dyDescent="0.15">
      <c r="A5" s="131" t="s">
        <v>543</v>
      </c>
      <c r="B5" s="136"/>
      <c r="C5" s="137"/>
      <c r="D5" s="138">
        <v>304446</v>
      </c>
      <c r="E5" s="139"/>
      <c r="F5" s="140">
        <v>272886</v>
      </c>
      <c r="G5" s="141"/>
      <c r="H5" s="142"/>
    </row>
    <row r="6" spans="1:8" x14ac:dyDescent="0.15">
      <c r="A6" s="143"/>
      <c r="B6" s="144"/>
      <c r="C6" s="145"/>
      <c r="D6" s="146">
        <v>56862</v>
      </c>
      <c r="E6" s="147"/>
      <c r="F6" s="148">
        <v>125724</v>
      </c>
      <c r="G6" s="149"/>
      <c r="H6" s="150"/>
    </row>
    <row r="7" spans="1:8" x14ac:dyDescent="0.15">
      <c r="A7" s="131" t="s">
        <v>544</v>
      </c>
      <c r="B7" s="136"/>
      <c r="C7" s="137"/>
      <c r="D7" s="138">
        <v>569354</v>
      </c>
      <c r="E7" s="139"/>
      <c r="F7" s="140">
        <v>245039</v>
      </c>
      <c r="G7" s="141"/>
      <c r="H7" s="142"/>
    </row>
    <row r="8" spans="1:8" x14ac:dyDescent="0.15">
      <c r="A8" s="143"/>
      <c r="B8" s="144"/>
      <c r="C8" s="145"/>
      <c r="D8" s="146">
        <v>79473</v>
      </c>
      <c r="E8" s="147"/>
      <c r="F8" s="148">
        <v>108922</v>
      </c>
      <c r="G8" s="149"/>
      <c r="H8" s="150"/>
    </row>
    <row r="9" spans="1:8" x14ac:dyDescent="0.15">
      <c r="A9" s="131" t="s">
        <v>545</v>
      </c>
      <c r="B9" s="136"/>
      <c r="C9" s="137"/>
      <c r="D9" s="138">
        <v>79689</v>
      </c>
      <c r="E9" s="139"/>
      <c r="F9" s="140">
        <v>291945</v>
      </c>
      <c r="G9" s="141"/>
      <c r="H9" s="142"/>
    </row>
    <row r="10" spans="1:8" x14ac:dyDescent="0.15">
      <c r="A10" s="143"/>
      <c r="B10" s="144"/>
      <c r="C10" s="145"/>
      <c r="D10" s="146">
        <v>29636</v>
      </c>
      <c r="E10" s="147"/>
      <c r="F10" s="148">
        <v>127651</v>
      </c>
      <c r="G10" s="149"/>
      <c r="H10" s="150"/>
    </row>
    <row r="11" spans="1:8" x14ac:dyDescent="0.15">
      <c r="A11" s="131" t="s">
        <v>546</v>
      </c>
      <c r="B11" s="136"/>
      <c r="C11" s="137"/>
      <c r="D11" s="138">
        <v>108943</v>
      </c>
      <c r="E11" s="139"/>
      <c r="F11" s="140">
        <v>291173</v>
      </c>
      <c r="G11" s="141"/>
      <c r="H11" s="142"/>
    </row>
    <row r="12" spans="1:8" x14ac:dyDescent="0.15">
      <c r="A12" s="143"/>
      <c r="B12" s="144"/>
      <c r="C12" s="151"/>
      <c r="D12" s="146">
        <v>59173</v>
      </c>
      <c r="E12" s="147"/>
      <c r="F12" s="148">
        <v>119071</v>
      </c>
      <c r="G12" s="149"/>
      <c r="H12" s="150"/>
    </row>
    <row r="13" spans="1:8" x14ac:dyDescent="0.15">
      <c r="A13" s="131"/>
      <c r="B13" s="136"/>
      <c r="C13" s="137"/>
      <c r="D13" s="138">
        <v>245199</v>
      </c>
      <c r="E13" s="139"/>
      <c r="F13" s="140">
        <v>272817</v>
      </c>
      <c r="G13" s="152"/>
      <c r="H13" s="142"/>
    </row>
    <row r="14" spans="1:8" x14ac:dyDescent="0.15">
      <c r="A14" s="143"/>
      <c r="B14" s="144"/>
      <c r="C14" s="145"/>
      <c r="D14" s="146">
        <v>58792</v>
      </c>
      <c r="E14" s="147"/>
      <c r="F14" s="148">
        <v>116908</v>
      </c>
      <c r="G14" s="149"/>
      <c r="H14" s="150"/>
    </row>
    <row r="17" spans="1:11" x14ac:dyDescent="0.15">
      <c r="A17" s="127" t="s">
        <v>48</v>
      </c>
    </row>
    <row r="18" spans="1:11" x14ac:dyDescent="0.15">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x14ac:dyDescent="0.15">
      <c r="A19" s="153" t="s">
        <v>49</v>
      </c>
      <c r="B19" s="153">
        <f>ROUND(VALUE(SUBSTITUTE(実質収支比率等に係る経年分析!F$48,"▲","-")),2)</f>
        <v>4.8899999999999997</v>
      </c>
      <c r="C19" s="153">
        <f>ROUND(VALUE(SUBSTITUTE(実質収支比率等に係る経年分析!G$48,"▲","-")),2)</f>
        <v>4.09</v>
      </c>
      <c r="D19" s="153">
        <f>ROUND(VALUE(SUBSTITUTE(実質収支比率等に係る経年分析!H$48,"▲","-")),2)</f>
        <v>6.21</v>
      </c>
      <c r="E19" s="153">
        <f>ROUND(VALUE(SUBSTITUTE(実質収支比率等に係る経年分析!I$48,"▲","-")),2)</f>
        <v>6.08</v>
      </c>
      <c r="F19" s="153">
        <f>ROUND(VALUE(SUBSTITUTE(実質収支比率等に係る経年分析!J$48,"▲","-")),2)</f>
        <v>4.91</v>
      </c>
    </row>
    <row r="20" spans="1:11" x14ac:dyDescent="0.15">
      <c r="A20" s="153" t="s">
        <v>50</v>
      </c>
      <c r="B20" s="153">
        <f>ROUND(VALUE(SUBSTITUTE(実質収支比率等に係る経年分析!F$47,"▲","-")),2)</f>
        <v>2.14</v>
      </c>
      <c r="C20" s="153">
        <f>ROUND(VALUE(SUBSTITUTE(実質収支比率等に係る経年分析!G$47,"▲","-")),2)</f>
        <v>5.0599999999999996</v>
      </c>
      <c r="D20" s="153">
        <f>ROUND(VALUE(SUBSTITUTE(実質収支比率等に係る経年分析!H$47,"▲","-")),2)</f>
        <v>14.11</v>
      </c>
      <c r="E20" s="153">
        <f>ROUND(VALUE(SUBSTITUTE(実質収支比率等に係る経年分析!I$47,"▲","-")),2)</f>
        <v>29.76</v>
      </c>
      <c r="F20" s="153">
        <f>ROUND(VALUE(SUBSTITUTE(実質収支比率等に係る経年分析!J$47,"▲","-")),2)</f>
        <v>26.57</v>
      </c>
    </row>
    <row r="21" spans="1:11" x14ac:dyDescent="0.15">
      <c r="A21" s="153" t="s">
        <v>51</v>
      </c>
      <c r="B21" s="153">
        <f>IF(ISNUMBER(VALUE(SUBSTITUTE(実質収支比率等に係る経年分析!F$49,"▲","-"))),ROUND(VALUE(SUBSTITUTE(実質収支比率等に係る経年分析!F$49,"▲","-")),2),NA())</f>
        <v>0</v>
      </c>
      <c r="C21" s="153">
        <f>IF(ISNUMBER(VALUE(SUBSTITUTE(実質収支比率等に係る経年分析!G$49,"▲","-"))),ROUND(VALUE(SUBSTITUTE(実質収支比率等に係る経年分析!G$49,"▲","-")),2),NA())</f>
        <v>-0.44</v>
      </c>
      <c r="D21" s="153">
        <f>IF(ISNUMBER(VALUE(SUBSTITUTE(実質収支比率等に係る経年分析!H$49,"▲","-"))),ROUND(VALUE(SUBSTITUTE(実質収支比率等に係る経年分析!H$49,"▲","-")),2),NA())</f>
        <v>9.8000000000000007</v>
      </c>
      <c r="E21" s="153">
        <f>IF(ISNUMBER(VALUE(SUBSTITUTE(実質収支比率等に係る経年分析!I$49,"▲","-"))),ROUND(VALUE(SUBSTITUTE(実質収支比率等に係る経年分析!I$49,"▲","-")),2),NA())</f>
        <v>11.93</v>
      </c>
      <c r="F21" s="153">
        <f>IF(ISNUMBER(VALUE(SUBSTITUTE(実質収支比率等に係る経年分析!J$49,"▲","-"))),ROUND(VALUE(SUBSTITUTE(実質収支比率等に係る経年分析!J$49,"▲","-")),2),NA())</f>
        <v>-9.9499999999999993</v>
      </c>
    </row>
    <row r="24" spans="1:11" x14ac:dyDescent="0.15">
      <c r="A24" s="127" t="s">
        <v>52</v>
      </c>
    </row>
    <row r="25" spans="1:11" x14ac:dyDescent="0.15">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x14ac:dyDescent="0.15">
      <c r="A26" s="154"/>
      <c r="B26" s="154" t="s">
        <v>53</v>
      </c>
      <c r="C26" s="154" t="s">
        <v>54</v>
      </c>
      <c r="D26" s="154" t="s">
        <v>53</v>
      </c>
      <c r="E26" s="154" t="s">
        <v>54</v>
      </c>
      <c r="F26" s="154" t="s">
        <v>53</v>
      </c>
      <c r="G26" s="154" t="s">
        <v>54</v>
      </c>
      <c r="H26" s="154" t="s">
        <v>53</v>
      </c>
      <c r="I26" s="154" t="s">
        <v>54</v>
      </c>
      <c r="J26" s="154" t="s">
        <v>53</v>
      </c>
      <c r="K26" s="154" t="s">
        <v>54</v>
      </c>
    </row>
    <row r="27" spans="1:11" x14ac:dyDescent="0.15">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#VALUE!</v>
      </c>
      <c r="C27" s="154" t="e">
        <f>IF(ROUND(VALUE(SUBSTITUTE(連結実質赤字比率に係る赤字・黒字の構成分析!F$43,"▲", "-")), 2) &gt;= 0, ABS(ROUND(VALUE(SUBSTITUTE(連結実質赤字比率に係る赤字・黒字の構成分析!F$43,"▲", "-")), 2)), NA())</f>
        <v>#VALUE!</v>
      </c>
      <c r="D27" s="154" t="e">
        <f>IF(ROUND(VALUE(SUBSTITUTE(連結実質赤字比率に係る赤字・黒字の構成分析!G$43,"▲", "-")), 2) &lt; 0, ABS(ROUND(VALUE(SUBSTITUTE(連結実質赤字比率に係る赤字・黒字の構成分析!G$43,"▲", "-")), 2)), NA())</f>
        <v>#VALUE!</v>
      </c>
      <c r="E27" s="154" t="e">
        <f>IF(ROUND(VALUE(SUBSTITUTE(連結実質赤字比率に係る赤字・黒字の構成分析!G$43,"▲", "-")), 2) &gt;= 0, ABS(ROUND(VALUE(SUBSTITUTE(連結実質赤字比率に係る赤字・黒字の構成分析!G$43,"▲", "-")), 2)), NA())</f>
        <v>#VALUE!</v>
      </c>
      <c r="F27" s="154" t="e">
        <f>IF(ROUND(VALUE(SUBSTITUTE(連結実質赤字比率に係る赤字・黒字の構成分析!H$43,"▲", "-")), 2) &lt; 0, ABS(ROUND(VALUE(SUBSTITUTE(連結実質赤字比率に係る赤字・黒字の構成分析!H$43,"▲", "-")), 2)), NA())</f>
        <v>#VALUE!</v>
      </c>
      <c r="G27" s="154" t="e">
        <f>IF(ROUND(VALUE(SUBSTITUTE(連結実質赤字比率に係る赤字・黒字の構成分析!H$43,"▲", "-")), 2) &gt;= 0, ABS(ROUND(VALUE(SUBSTITUTE(連結実質赤字比率に係る赤字・黒字の構成分析!H$43,"▲", "-")), 2)), NA())</f>
        <v>#VALUE!</v>
      </c>
      <c r="H27" s="154" t="e">
        <f>IF(ROUND(VALUE(SUBSTITUTE(連結実質赤字比率に係る赤字・黒字の構成分析!I$43,"▲", "-")), 2) &lt; 0, ABS(ROUND(VALUE(SUBSTITUTE(連結実質赤字比率に係る赤字・黒字の構成分析!I$43,"▲", "-")), 2)), NA())</f>
        <v>#VALUE!</v>
      </c>
      <c r="I27" s="154" t="e">
        <f>IF(ROUND(VALUE(SUBSTITUTE(連結実質赤字比率に係る赤字・黒字の構成分析!I$43,"▲", "-")), 2) &gt;= 0, ABS(ROUND(VALUE(SUBSTITUTE(連結実質赤字比率に係る赤字・黒字の構成分析!I$43,"▲", "-")), 2)), NA())</f>
        <v>#VALUE!</v>
      </c>
      <c r="J27" s="154" t="e">
        <f>IF(ROUND(VALUE(SUBSTITUTE(連結実質赤字比率に係る赤字・黒字の構成分析!J$43,"▲", "-")), 2) &lt; 0, ABS(ROUND(VALUE(SUBSTITUTE(連結実質赤字比率に係る赤字・黒字の構成分析!J$43,"▲", "-")), 2)), NA())</f>
        <v>#VALUE!</v>
      </c>
      <c r="K27" s="154" t="e">
        <f>IF(ROUND(VALUE(SUBSTITUTE(連結実質赤字比率に係る赤字・黒字の構成分析!J$43,"▲", "-")), 2) &gt;= 0, ABS(ROUND(VALUE(SUBSTITUTE(連結実質赤字比率に係る赤字・黒字の構成分析!J$43,"▲", "-")), 2)), NA())</f>
        <v>#VALUE!</v>
      </c>
    </row>
    <row r="28" spans="1:11" x14ac:dyDescent="0.15">
      <c r="A28" s="154" t="str">
        <f>IF(連結実質赤字比率に係る赤字・黒字の構成分析!C$42="",NA(),連結実質赤字比率に係る赤字・黒字の構成分析!C$42)</f>
        <v>その他会計（赤字）</v>
      </c>
      <c r="B28" s="154" t="e">
        <f>IF(ROUND(VALUE(SUBSTITUTE(連結実質赤字比率に係る赤字・黒字の構成分析!F$42,"▲", "-")), 2) &lt; 0, ABS(ROUND(VALUE(SUBSTITUTE(連結実質赤字比率に係る赤字・黒字の構成分析!F$42,"▲", "-")), 2)), NA())</f>
        <v>#VALUE!</v>
      </c>
      <c r="C28" s="154" t="e">
        <f>IF(ROUND(VALUE(SUBSTITUTE(連結実質赤字比率に係る赤字・黒字の構成分析!F$42,"▲", "-")), 2) &gt;= 0, ABS(ROUND(VALUE(SUBSTITUTE(連結実質赤字比率に係る赤字・黒字の構成分析!F$42,"▲", "-")), 2)), NA())</f>
        <v>#VALUE!</v>
      </c>
      <c r="D28" s="154" t="e">
        <f>IF(ROUND(VALUE(SUBSTITUTE(連結実質赤字比率に係る赤字・黒字の構成分析!G$42,"▲", "-")), 2) &lt; 0, ABS(ROUND(VALUE(SUBSTITUTE(連結実質赤字比率に係る赤字・黒字の構成分析!G$42,"▲", "-")), 2)), NA())</f>
        <v>#VALUE!</v>
      </c>
      <c r="E28" s="154" t="e">
        <f>IF(ROUND(VALUE(SUBSTITUTE(連結実質赤字比率に係る赤字・黒字の構成分析!G$42,"▲", "-")), 2) &gt;= 0, ABS(ROUND(VALUE(SUBSTITUTE(連結実質赤字比率に係る赤字・黒字の構成分析!G$42,"▲", "-")), 2)), NA())</f>
        <v>#VALUE!</v>
      </c>
      <c r="F28" s="154" t="e">
        <f>IF(ROUND(VALUE(SUBSTITUTE(連結実質赤字比率に係る赤字・黒字の構成分析!H$42,"▲", "-")), 2) &lt; 0, ABS(ROUND(VALUE(SUBSTITUTE(連結実質赤字比率に係る赤字・黒字の構成分析!H$42,"▲", "-")), 2)), NA())</f>
        <v>#VALUE!</v>
      </c>
      <c r="G28" s="154" t="e">
        <f>IF(ROUND(VALUE(SUBSTITUTE(連結実質赤字比率に係る赤字・黒字の構成分析!H$42,"▲", "-")), 2) &gt;= 0, ABS(ROUND(VALUE(SUBSTITUTE(連結実質赤字比率に係る赤字・黒字の構成分析!H$42,"▲", "-")), 2)), NA())</f>
        <v>#VALUE!</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x14ac:dyDescent="0.15">
      <c r="A29" s="154" t="e">
        <f>IF(連結実質赤字比率に係る赤字・黒字の構成分析!C$41="",NA(),連結実質赤字比率に係る赤字・黒字の構成分析!C$41)</f>
        <v>#N/A</v>
      </c>
      <c r="B29" s="154" t="e">
        <f>IF(ROUND(VALUE(SUBSTITUTE(連結実質赤字比率に係る赤字・黒字の構成分析!F$41,"▲", "-")), 2) &lt; 0, ABS(ROUND(VALUE(SUBSTITUTE(連結実質赤字比率に係る赤字・黒字の構成分析!F$41,"▲", "-")), 2)), NA())</f>
        <v>#VALUE!</v>
      </c>
      <c r="C29" s="154" t="e">
        <f>IF(ROUND(VALUE(SUBSTITUTE(連結実質赤字比率に係る赤字・黒字の構成分析!F$41,"▲", "-")), 2) &gt;= 0, ABS(ROUND(VALUE(SUBSTITUTE(連結実質赤字比率に係る赤字・黒字の構成分析!F$41,"▲", "-")), 2)), NA())</f>
        <v>#VALUE!</v>
      </c>
      <c r="D29" s="154" t="e">
        <f>IF(ROUND(VALUE(SUBSTITUTE(連結実質赤字比率に係る赤字・黒字の構成分析!G$41,"▲", "-")), 2) &lt; 0, ABS(ROUND(VALUE(SUBSTITUTE(連結実質赤字比率に係る赤字・黒字の構成分析!G$41,"▲", "-")), 2)), NA())</f>
        <v>#VALUE!</v>
      </c>
      <c r="E29" s="154" t="e">
        <f>IF(ROUND(VALUE(SUBSTITUTE(連結実質赤字比率に係る赤字・黒字の構成分析!G$41,"▲", "-")), 2) &gt;= 0, ABS(ROUND(VALUE(SUBSTITUTE(連結実質赤字比率に係る赤字・黒字の構成分析!G$41,"▲", "-")), 2)), NA())</f>
        <v>#VALUE!</v>
      </c>
      <c r="F29" s="154" t="e">
        <f>IF(ROUND(VALUE(SUBSTITUTE(連結実質赤字比率に係る赤字・黒字の構成分析!H$41,"▲", "-")), 2) &lt; 0, ABS(ROUND(VALUE(SUBSTITUTE(連結実質赤字比率に係る赤字・黒字の構成分析!H$41,"▲", "-")), 2)), NA())</f>
        <v>#VALUE!</v>
      </c>
      <c r="G29" s="154" t="e">
        <f>IF(ROUND(VALUE(SUBSTITUTE(連結実質赤字比率に係る赤字・黒字の構成分析!H$41,"▲", "-")), 2) &gt;= 0, ABS(ROUND(VALUE(SUBSTITUTE(連結実質赤字比率に係る赤字・黒字の構成分析!H$41,"▲", "-")), 2)), NA())</f>
        <v>#VALUE!</v>
      </c>
      <c r="H29" s="154" t="e">
        <f>IF(ROUND(VALUE(SUBSTITUTE(連結実質赤字比率に係る赤字・黒字の構成分析!I$41,"▲", "-")), 2) &lt; 0, ABS(ROUND(VALUE(SUBSTITUTE(連結実質赤字比率に係る赤字・黒字の構成分析!I$41,"▲", "-")), 2)), NA())</f>
        <v>#VALUE!</v>
      </c>
      <c r="I29" s="154" t="e">
        <f>IF(ROUND(VALUE(SUBSTITUTE(連結実質赤字比率に係る赤字・黒字の構成分析!I$41,"▲", "-")), 2) &gt;= 0, ABS(ROUND(VALUE(SUBSTITUTE(連結実質赤字比率に係る赤字・黒字の構成分析!I$41,"▲", "-")), 2)), NA())</f>
        <v>#VALUE!</v>
      </c>
      <c r="J29" s="154" t="e">
        <f>IF(ROUND(VALUE(SUBSTITUTE(連結実質赤字比率に係る赤字・黒字の構成分析!J$41,"▲", "-")), 2) &lt; 0, ABS(ROUND(VALUE(SUBSTITUTE(連結実質赤字比率に係る赤字・黒字の構成分析!J$41,"▲", "-")), 2)), NA())</f>
        <v>#VALUE!</v>
      </c>
      <c r="K29" s="154" t="e">
        <f>IF(ROUND(VALUE(SUBSTITUTE(連結実質赤字比率に係る赤字・黒字の構成分析!J$41,"▲", "-")), 2) &gt;= 0, ABS(ROUND(VALUE(SUBSTITUTE(連結実質赤字比率に係る赤字・黒字の構成分析!J$41,"▲", "-")), 2)), NA())</f>
        <v>#VALUE!</v>
      </c>
    </row>
    <row r="30" spans="1:11" x14ac:dyDescent="0.15">
      <c r="A30" s="154" t="e">
        <f>IF(連結実質赤字比率に係る赤字・黒字の構成分析!C$40="",NA(),連結実質赤字比率に係る赤字・黒字の構成分析!C$40)</f>
        <v>#N/A</v>
      </c>
      <c r="B30" s="154" t="e">
        <f>IF(ROUND(VALUE(SUBSTITUTE(連結実質赤字比率に係る赤字・黒字の構成分析!F$40,"▲", "-")), 2) &lt; 0, ABS(ROUND(VALUE(SUBSTITUTE(連結実質赤字比率に係る赤字・黒字の構成分析!F$40,"▲", "-")), 2)), NA())</f>
        <v>#VALUE!</v>
      </c>
      <c r="C30" s="154" t="e">
        <f>IF(ROUND(VALUE(SUBSTITUTE(連結実質赤字比率に係る赤字・黒字の構成分析!F$40,"▲", "-")), 2) &gt;= 0, ABS(ROUND(VALUE(SUBSTITUTE(連結実質赤字比率に係る赤字・黒字の構成分析!F$40,"▲", "-")), 2)), NA())</f>
        <v>#VALUE!</v>
      </c>
      <c r="D30" s="154" t="e">
        <f>IF(ROUND(VALUE(SUBSTITUTE(連結実質赤字比率に係る赤字・黒字の構成分析!G$40,"▲", "-")), 2) &lt; 0, ABS(ROUND(VALUE(SUBSTITUTE(連結実質赤字比率に係る赤字・黒字の構成分析!G$40,"▲", "-")), 2)), NA())</f>
        <v>#VALUE!</v>
      </c>
      <c r="E30" s="154" t="e">
        <f>IF(ROUND(VALUE(SUBSTITUTE(連結実質赤字比率に係る赤字・黒字の構成分析!G$40,"▲", "-")), 2) &gt;= 0, ABS(ROUND(VALUE(SUBSTITUTE(連結実質赤字比率に係る赤字・黒字の構成分析!G$40,"▲", "-")), 2)), NA())</f>
        <v>#VALUE!</v>
      </c>
      <c r="F30" s="154" t="e">
        <f>IF(ROUND(VALUE(SUBSTITUTE(連結実質赤字比率に係る赤字・黒字の構成分析!H$40,"▲", "-")), 2) &lt; 0, ABS(ROUND(VALUE(SUBSTITUTE(連結実質赤字比率に係る赤字・黒字の構成分析!H$40,"▲", "-")), 2)), NA())</f>
        <v>#VALUE!</v>
      </c>
      <c r="G30" s="154" t="e">
        <f>IF(ROUND(VALUE(SUBSTITUTE(連結実質赤字比率に係る赤字・黒字の構成分析!H$40,"▲", "-")), 2) &gt;= 0, ABS(ROUND(VALUE(SUBSTITUTE(連結実質赤字比率に係る赤字・黒字の構成分析!H$40,"▲", "-")), 2)), NA())</f>
        <v>#VALUE!</v>
      </c>
      <c r="H30" s="154" t="e">
        <f>IF(ROUND(VALUE(SUBSTITUTE(連結実質赤字比率に係る赤字・黒字の構成分析!I$40,"▲", "-")), 2) &lt; 0, ABS(ROUND(VALUE(SUBSTITUTE(連結実質赤字比率に係る赤字・黒字の構成分析!I$40,"▲", "-")), 2)), NA())</f>
        <v>#VALUE!</v>
      </c>
      <c r="I30" s="154" t="e">
        <f>IF(ROUND(VALUE(SUBSTITUTE(連結実質赤字比率に係る赤字・黒字の構成分析!I$40,"▲", "-")), 2) &gt;= 0, ABS(ROUND(VALUE(SUBSTITUTE(連結実質赤字比率に係る赤字・黒字の構成分析!I$40,"▲", "-")), 2)), NA())</f>
        <v>#VALUE!</v>
      </c>
      <c r="J30" s="154" t="e">
        <f>IF(ROUND(VALUE(SUBSTITUTE(連結実質赤字比率に係る赤字・黒字の構成分析!J$40,"▲", "-")), 2) &lt; 0, ABS(ROUND(VALUE(SUBSTITUTE(連結実質赤字比率に係る赤字・黒字の構成分析!J$40,"▲", "-")), 2)), NA())</f>
        <v>#VALUE!</v>
      </c>
      <c r="K30" s="154" t="e">
        <f>IF(ROUND(VALUE(SUBSTITUTE(連結実質赤字比率に係る赤字・黒字の構成分析!J$40,"▲", "-")), 2) &gt;= 0, ABS(ROUND(VALUE(SUBSTITUTE(連結実質赤字比率に係る赤字・黒字の構成分析!J$40,"▲", "-")), 2)), NA())</f>
        <v>#VALUE!</v>
      </c>
    </row>
    <row r="31" spans="1:11" x14ac:dyDescent="0.15">
      <c r="A31" s="154" t="e">
        <f>IF(連結実質赤字比率に係る赤字・黒字の構成分析!C$39="",NA(),連結実質赤字比率に係る赤字・黒字の構成分析!C$39)</f>
        <v>#N/A</v>
      </c>
      <c r="B31" s="154" t="e">
        <f>IF(ROUND(VALUE(SUBSTITUTE(連結実質赤字比率に係る赤字・黒字の構成分析!F$39,"▲", "-")), 2) &lt; 0, ABS(ROUND(VALUE(SUBSTITUTE(連結実質赤字比率に係る赤字・黒字の構成分析!F$39,"▲", "-")), 2)), NA())</f>
        <v>#VALUE!</v>
      </c>
      <c r="C31" s="154" t="e">
        <f>IF(ROUND(VALUE(SUBSTITUTE(連結実質赤字比率に係る赤字・黒字の構成分析!F$39,"▲", "-")), 2) &gt;= 0, ABS(ROUND(VALUE(SUBSTITUTE(連結実質赤字比率に係る赤字・黒字の構成分析!F$39,"▲", "-")), 2)), NA())</f>
        <v>#VALUE!</v>
      </c>
      <c r="D31" s="154" t="e">
        <f>IF(ROUND(VALUE(SUBSTITUTE(連結実質赤字比率に係る赤字・黒字の構成分析!G$39,"▲", "-")), 2) &lt; 0, ABS(ROUND(VALUE(SUBSTITUTE(連結実質赤字比率に係る赤字・黒字の構成分析!G$39,"▲", "-")), 2)), NA())</f>
        <v>#VALUE!</v>
      </c>
      <c r="E31" s="154" t="e">
        <f>IF(ROUND(VALUE(SUBSTITUTE(連結実質赤字比率に係る赤字・黒字の構成分析!G$39,"▲", "-")), 2) &gt;= 0, ABS(ROUND(VALUE(SUBSTITUTE(連結実質赤字比率に係る赤字・黒字の構成分析!G$39,"▲", "-")), 2)), NA())</f>
        <v>#VALUE!</v>
      </c>
      <c r="F31" s="154" t="e">
        <f>IF(ROUND(VALUE(SUBSTITUTE(連結実質赤字比率に係る赤字・黒字の構成分析!H$39,"▲", "-")), 2) &lt; 0, ABS(ROUND(VALUE(SUBSTITUTE(連結実質赤字比率に係る赤字・黒字の構成分析!H$39,"▲", "-")), 2)), NA())</f>
        <v>#VALUE!</v>
      </c>
      <c r="G31" s="154" t="e">
        <f>IF(ROUND(VALUE(SUBSTITUTE(連結実質赤字比率に係る赤字・黒字の構成分析!H$39,"▲", "-")), 2) &gt;= 0, ABS(ROUND(VALUE(SUBSTITUTE(連結実質赤字比率に係る赤字・黒字の構成分析!H$39,"▲", "-")), 2)), NA())</f>
        <v>#VALUE!</v>
      </c>
      <c r="H31" s="154" t="e">
        <f>IF(ROUND(VALUE(SUBSTITUTE(連結実質赤字比率に係る赤字・黒字の構成分析!I$39,"▲", "-")), 2) &lt; 0, ABS(ROUND(VALUE(SUBSTITUTE(連結実質赤字比率に係る赤字・黒字の構成分析!I$39,"▲", "-")), 2)), NA())</f>
        <v>#VALUE!</v>
      </c>
      <c r="I31" s="154" t="e">
        <f>IF(ROUND(VALUE(SUBSTITUTE(連結実質赤字比率に係る赤字・黒字の構成分析!I$39,"▲", "-")), 2) &gt;= 0, ABS(ROUND(VALUE(SUBSTITUTE(連結実質赤字比率に係る赤字・黒字の構成分析!I$39,"▲", "-")), 2)), NA())</f>
        <v>#VALUE!</v>
      </c>
      <c r="J31" s="154" t="e">
        <f>IF(ROUND(VALUE(SUBSTITUTE(連結実質赤字比率に係る赤字・黒字の構成分析!J$39,"▲", "-")), 2) &lt; 0, ABS(ROUND(VALUE(SUBSTITUTE(連結実質赤字比率に係る赤字・黒字の構成分析!J$39,"▲", "-")), 2)), NA())</f>
        <v>#VALUE!</v>
      </c>
      <c r="K31" s="154" t="e">
        <f>IF(ROUND(VALUE(SUBSTITUTE(連結実質赤字比率に係る赤字・黒字の構成分析!J$39,"▲", "-")), 2) &gt;= 0, ABS(ROUND(VALUE(SUBSTITUTE(連結実質赤字比率に係る赤字・黒字の構成分析!J$39,"▲", "-")), 2)), NA())</f>
        <v>#VALUE!</v>
      </c>
    </row>
    <row r="32" spans="1:11" x14ac:dyDescent="0.15">
      <c r="A32" s="154" t="str">
        <f>IF(連結実質赤字比率に係る赤字・黒字の構成分析!C$38="",NA(),連結実質赤字比率に係る赤字・黒字の構成分析!C$38)</f>
        <v>後期高齢者医療特別会計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0</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0</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0</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v>
      </c>
    </row>
    <row r="33" spans="1:16" x14ac:dyDescent="0.15">
      <c r="A33" s="154" t="str">
        <f>IF(連結実質赤字比率に係る赤字・黒字の構成分析!C$37="",NA(),連結実質赤字比率に係る赤字・黒字の構成分析!C$37)</f>
        <v>簡易水道特別会計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0.06</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0.13</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0.08</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0.09</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0.1</v>
      </c>
    </row>
    <row r="34" spans="1:16" x14ac:dyDescent="0.15">
      <c r="A34" s="154" t="str">
        <f>IF(連結実質赤字比率に係る赤字・黒字の構成分析!C$36="",NA(),連結実質赤字比率に係る赤字・黒字の構成分析!C$36)</f>
        <v>国民健康保険特別会計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1.83</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1.75</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0.41</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0.04</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0.1</v>
      </c>
    </row>
    <row r="35" spans="1:16" x14ac:dyDescent="0.15">
      <c r="A35" s="154" t="str">
        <f>IF(連結実質赤字比率に係る赤字・黒字の構成分析!C$35="",NA(),連結実質赤字比率に係る赤字・黒字の構成分析!C$35)</f>
        <v>介護保険特別会計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2.23</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2.38</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0.26</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1.1399999999999999</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1.21</v>
      </c>
    </row>
    <row r="36" spans="1:16" x14ac:dyDescent="0.15">
      <c r="A36" s="154" t="str">
        <f>IF(連結実質赤字比率に係る赤字・黒字の構成分析!C$34="",NA(),連結実質赤字比率に係る赤字・黒字の構成分析!C$34)</f>
        <v>一般会計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4.88</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4.09</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6.21</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6.08</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4.91</v>
      </c>
    </row>
    <row r="39" spans="1:16" x14ac:dyDescent="0.15">
      <c r="A39" s="127" t="s">
        <v>55</v>
      </c>
    </row>
    <row r="40" spans="1:16" x14ac:dyDescent="0.15">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x14ac:dyDescent="0.15">
      <c r="A41" s="155"/>
      <c r="B41" s="155" t="s">
        <v>56</v>
      </c>
      <c r="C41" s="155"/>
      <c r="D41" s="155" t="s">
        <v>57</v>
      </c>
      <c r="E41" s="155" t="s">
        <v>56</v>
      </c>
      <c r="F41" s="155"/>
      <c r="G41" s="155" t="s">
        <v>57</v>
      </c>
      <c r="H41" s="155" t="s">
        <v>56</v>
      </c>
      <c r="I41" s="155"/>
      <c r="J41" s="155" t="s">
        <v>57</v>
      </c>
      <c r="K41" s="155" t="s">
        <v>56</v>
      </c>
      <c r="L41" s="155"/>
      <c r="M41" s="155" t="s">
        <v>57</v>
      </c>
      <c r="N41" s="155" t="s">
        <v>56</v>
      </c>
      <c r="O41" s="155"/>
      <c r="P41" s="155" t="s">
        <v>57</v>
      </c>
    </row>
    <row r="42" spans="1:16" x14ac:dyDescent="0.15">
      <c r="A42" s="155" t="s">
        <v>58</v>
      </c>
      <c r="B42" s="155"/>
      <c r="C42" s="155"/>
      <c r="D42" s="155">
        <f>'実質公債費比率（分子）の構造'!K$52</f>
        <v>307</v>
      </c>
      <c r="E42" s="155"/>
      <c r="F42" s="155"/>
      <c r="G42" s="155">
        <f>'実質公債費比率（分子）の構造'!L$52</f>
        <v>304</v>
      </c>
      <c r="H42" s="155"/>
      <c r="I42" s="155"/>
      <c r="J42" s="155">
        <f>'実質公債費比率（分子）の構造'!M$52</f>
        <v>288</v>
      </c>
      <c r="K42" s="155"/>
      <c r="L42" s="155"/>
      <c r="M42" s="155">
        <f>'実質公債費比率（分子）の構造'!N$52</f>
        <v>284</v>
      </c>
      <c r="N42" s="155"/>
      <c r="O42" s="155"/>
      <c r="P42" s="155">
        <f>'実質公債費比率（分子）の構造'!O$52</f>
        <v>256</v>
      </c>
    </row>
    <row r="43" spans="1:16" x14ac:dyDescent="0.15">
      <c r="A43" s="155" t="s">
        <v>59</v>
      </c>
      <c r="B43" s="155">
        <f>'実質公債費比率（分子）の構造'!K$51</f>
        <v>2</v>
      </c>
      <c r="C43" s="155"/>
      <c r="D43" s="155"/>
      <c r="E43" s="155">
        <f>'実質公債費比率（分子）の構造'!L$51</f>
        <v>2</v>
      </c>
      <c r="F43" s="155"/>
      <c r="G43" s="155"/>
      <c r="H43" s="155">
        <f>'実質公債費比率（分子）の構造'!M$51</f>
        <v>4</v>
      </c>
      <c r="I43" s="155"/>
      <c r="J43" s="155"/>
      <c r="K43" s="155">
        <f>'実質公債費比率（分子）の構造'!N$51</f>
        <v>0</v>
      </c>
      <c r="L43" s="155"/>
      <c r="M43" s="155"/>
      <c r="N43" s="155">
        <f>'実質公債費比率（分子）の構造'!O$51</f>
        <v>0</v>
      </c>
      <c r="O43" s="155"/>
      <c r="P43" s="155"/>
    </row>
    <row r="44" spans="1:16" x14ac:dyDescent="0.15">
      <c r="A44" s="155" t="s">
        <v>60</v>
      </c>
      <c r="B44" s="155" t="str">
        <f>'実質公債費比率（分子）の構造'!K$50</f>
        <v>-</v>
      </c>
      <c r="C44" s="155"/>
      <c r="D44" s="155"/>
      <c r="E44" s="155" t="str">
        <f>'実質公債費比率（分子）の構造'!L$50</f>
        <v>-</v>
      </c>
      <c r="F44" s="155"/>
      <c r="G44" s="155"/>
      <c r="H44" s="155" t="str">
        <f>'実質公債費比率（分子）の構造'!M$50</f>
        <v>-</v>
      </c>
      <c r="I44" s="155"/>
      <c r="J44" s="155"/>
      <c r="K44" s="155" t="str">
        <f>'実質公債費比率（分子）の構造'!N$50</f>
        <v>-</v>
      </c>
      <c r="L44" s="155"/>
      <c r="M44" s="155"/>
      <c r="N44" s="155" t="str">
        <f>'実質公債費比率（分子）の構造'!O$50</f>
        <v>-</v>
      </c>
      <c r="O44" s="155"/>
      <c r="P44" s="155"/>
    </row>
    <row r="45" spans="1:16" x14ac:dyDescent="0.15">
      <c r="A45" s="155" t="s">
        <v>61</v>
      </c>
      <c r="B45" s="155">
        <f>'実質公債費比率（分子）の構造'!K$49</f>
        <v>46</v>
      </c>
      <c r="C45" s="155"/>
      <c r="D45" s="155"/>
      <c r="E45" s="155">
        <f>'実質公債費比率（分子）の構造'!L$49</f>
        <v>48</v>
      </c>
      <c r="F45" s="155"/>
      <c r="G45" s="155"/>
      <c r="H45" s="155">
        <f>'実質公債費比率（分子）の構造'!M$49</f>
        <v>57</v>
      </c>
      <c r="I45" s="155"/>
      <c r="J45" s="155"/>
      <c r="K45" s="155">
        <f>'実質公債費比率（分子）の構造'!N$49</f>
        <v>57</v>
      </c>
      <c r="L45" s="155"/>
      <c r="M45" s="155"/>
      <c r="N45" s="155">
        <f>'実質公債費比率（分子）の構造'!O$49</f>
        <v>57</v>
      </c>
      <c r="O45" s="155"/>
      <c r="P45" s="155"/>
    </row>
    <row r="46" spans="1:16" x14ac:dyDescent="0.15">
      <c r="A46" s="155" t="s">
        <v>62</v>
      </c>
      <c r="B46" s="155">
        <f>'実質公債費比率（分子）の構造'!K$48</f>
        <v>45</v>
      </c>
      <c r="C46" s="155"/>
      <c r="D46" s="155"/>
      <c r="E46" s="155">
        <f>'実質公債費比率（分子）の構造'!L$48</f>
        <v>40</v>
      </c>
      <c r="F46" s="155"/>
      <c r="G46" s="155"/>
      <c r="H46" s="155">
        <f>'実質公債費比率（分子）の構造'!M$48</f>
        <v>44</v>
      </c>
      <c r="I46" s="155"/>
      <c r="J46" s="155"/>
      <c r="K46" s="155">
        <f>'実質公債費比率（分子）の構造'!N$48</f>
        <v>32</v>
      </c>
      <c r="L46" s="155"/>
      <c r="M46" s="155"/>
      <c r="N46" s="155">
        <f>'実質公債費比率（分子）の構造'!O$48</f>
        <v>33</v>
      </c>
      <c r="O46" s="155"/>
      <c r="P46" s="155"/>
    </row>
    <row r="47" spans="1:16" x14ac:dyDescent="0.15">
      <c r="A47" s="155" t="s">
        <v>63</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x14ac:dyDescent="0.15">
      <c r="A48" s="155" t="s">
        <v>64</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x14ac:dyDescent="0.15">
      <c r="A49" s="155" t="s">
        <v>65</v>
      </c>
      <c r="B49" s="155">
        <f>'実質公債費比率（分子）の構造'!K$45</f>
        <v>396</v>
      </c>
      <c r="C49" s="155"/>
      <c r="D49" s="155"/>
      <c r="E49" s="155">
        <f>'実質公債費比率（分子）の構造'!L$45</f>
        <v>385</v>
      </c>
      <c r="F49" s="155"/>
      <c r="G49" s="155"/>
      <c r="H49" s="155">
        <f>'実質公債費比率（分子）の構造'!M$45</f>
        <v>352</v>
      </c>
      <c r="I49" s="155"/>
      <c r="J49" s="155"/>
      <c r="K49" s="155">
        <f>'実質公債費比率（分子）の構造'!N$45</f>
        <v>336</v>
      </c>
      <c r="L49" s="155"/>
      <c r="M49" s="155"/>
      <c r="N49" s="155">
        <f>'実質公債費比率（分子）の構造'!O$45</f>
        <v>314</v>
      </c>
      <c r="O49" s="155"/>
      <c r="P49" s="155"/>
    </row>
    <row r="50" spans="1:16" x14ac:dyDescent="0.15">
      <c r="A50" s="155" t="s">
        <v>66</v>
      </c>
      <c r="B50" s="155" t="e">
        <f>NA()</f>
        <v>#N/A</v>
      </c>
      <c r="C50" s="155">
        <f>IF(ISNUMBER('実質公債費比率（分子）の構造'!K$53),'実質公債費比率（分子）の構造'!K$53,NA())</f>
        <v>182</v>
      </c>
      <c r="D50" s="155" t="e">
        <f>NA()</f>
        <v>#N/A</v>
      </c>
      <c r="E50" s="155" t="e">
        <f>NA()</f>
        <v>#N/A</v>
      </c>
      <c r="F50" s="155">
        <f>IF(ISNUMBER('実質公債費比率（分子）の構造'!L$53),'実質公債費比率（分子）の構造'!L$53,NA())</f>
        <v>171</v>
      </c>
      <c r="G50" s="155" t="e">
        <f>NA()</f>
        <v>#N/A</v>
      </c>
      <c r="H50" s="155" t="e">
        <f>NA()</f>
        <v>#N/A</v>
      </c>
      <c r="I50" s="155">
        <f>IF(ISNUMBER('実質公債費比率（分子）の構造'!M$53),'実質公債費比率（分子）の構造'!M$53,NA())</f>
        <v>169</v>
      </c>
      <c r="J50" s="155" t="e">
        <f>NA()</f>
        <v>#N/A</v>
      </c>
      <c r="K50" s="155" t="e">
        <f>NA()</f>
        <v>#N/A</v>
      </c>
      <c r="L50" s="155">
        <f>IF(ISNUMBER('実質公債費比率（分子）の構造'!N$53),'実質公債費比率（分子）の構造'!N$53,NA())</f>
        <v>141</v>
      </c>
      <c r="M50" s="155" t="e">
        <f>NA()</f>
        <v>#N/A</v>
      </c>
      <c r="N50" s="155" t="e">
        <f>NA()</f>
        <v>#N/A</v>
      </c>
      <c r="O50" s="155">
        <f>IF(ISNUMBER('実質公債費比率（分子）の構造'!O$53),'実質公債費比率（分子）の構造'!O$53,NA())</f>
        <v>148</v>
      </c>
      <c r="P50" s="155" t="e">
        <f>NA()</f>
        <v>#N/A</v>
      </c>
    </row>
    <row r="53" spans="1:16" x14ac:dyDescent="0.15">
      <c r="A53" s="127" t="s">
        <v>67</v>
      </c>
    </row>
    <row r="54" spans="1:16" x14ac:dyDescent="0.15">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x14ac:dyDescent="0.15">
      <c r="A55" s="154"/>
      <c r="B55" s="154" t="s">
        <v>68</v>
      </c>
      <c r="C55" s="154"/>
      <c r="D55" s="154" t="s">
        <v>69</v>
      </c>
      <c r="E55" s="154" t="s">
        <v>68</v>
      </c>
      <c r="F55" s="154"/>
      <c r="G55" s="154" t="s">
        <v>69</v>
      </c>
      <c r="H55" s="154" t="s">
        <v>68</v>
      </c>
      <c r="I55" s="154"/>
      <c r="J55" s="154" t="s">
        <v>69</v>
      </c>
      <c r="K55" s="154" t="s">
        <v>68</v>
      </c>
      <c r="L55" s="154"/>
      <c r="M55" s="154" t="s">
        <v>69</v>
      </c>
      <c r="N55" s="154" t="s">
        <v>68</v>
      </c>
      <c r="O55" s="154"/>
      <c r="P55" s="154" t="s">
        <v>69</v>
      </c>
    </row>
    <row r="56" spans="1:16" x14ac:dyDescent="0.15">
      <c r="A56" s="154" t="s">
        <v>37</v>
      </c>
      <c r="B56" s="154"/>
      <c r="C56" s="154"/>
      <c r="D56" s="154">
        <f>'将来負担比率（分子）の構造'!I$52</f>
        <v>2239</v>
      </c>
      <c r="E56" s="154"/>
      <c r="F56" s="154"/>
      <c r="G56" s="154">
        <f>'将来負担比率（分子）の構造'!J$52</f>
        <v>2474</v>
      </c>
      <c r="H56" s="154"/>
      <c r="I56" s="154"/>
      <c r="J56" s="154">
        <f>'将来負担比率（分子）の構造'!K$52</f>
        <v>2792</v>
      </c>
      <c r="K56" s="154"/>
      <c r="L56" s="154"/>
      <c r="M56" s="154">
        <f>'将来負担比率（分子）の構造'!L$52</f>
        <v>2693</v>
      </c>
      <c r="N56" s="154"/>
      <c r="O56" s="154"/>
      <c r="P56" s="154">
        <f>'将来負担比率（分子）の構造'!M$52</f>
        <v>2514</v>
      </c>
    </row>
    <row r="57" spans="1:16" x14ac:dyDescent="0.15">
      <c r="A57" s="154" t="s">
        <v>36</v>
      </c>
      <c r="B57" s="154"/>
      <c r="C57" s="154"/>
      <c r="D57" s="154">
        <f>'将来負担比率（分子）の構造'!I$51</f>
        <v>96</v>
      </c>
      <c r="E57" s="154"/>
      <c r="F57" s="154"/>
      <c r="G57" s="154">
        <f>'将来負担比率（分子）の構造'!J$51</f>
        <v>115</v>
      </c>
      <c r="H57" s="154"/>
      <c r="I57" s="154"/>
      <c r="J57" s="154">
        <f>'将来負担比率（分子）の構造'!K$51</f>
        <v>116</v>
      </c>
      <c r="K57" s="154"/>
      <c r="L57" s="154"/>
      <c r="M57" s="154">
        <f>'将来負担比率（分子）の構造'!L$51</f>
        <v>118</v>
      </c>
      <c r="N57" s="154"/>
      <c r="O57" s="154"/>
      <c r="P57" s="154">
        <f>'将来負担比率（分子）の構造'!M$51</f>
        <v>118</v>
      </c>
    </row>
    <row r="58" spans="1:16" x14ac:dyDescent="0.15">
      <c r="A58" s="154" t="s">
        <v>35</v>
      </c>
      <c r="B58" s="154"/>
      <c r="C58" s="154"/>
      <c r="D58" s="154">
        <f>'将来負担比率（分子）の構造'!I$50</f>
        <v>1005</v>
      </c>
      <c r="E58" s="154"/>
      <c r="F58" s="154"/>
      <c r="G58" s="154">
        <f>'将来負担比率（分子）の構造'!J$50</f>
        <v>1095</v>
      </c>
      <c r="H58" s="154"/>
      <c r="I58" s="154"/>
      <c r="J58" s="154">
        <f>'将来負担比率（分子）の構造'!K$50</f>
        <v>1288</v>
      </c>
      <c r="K58" s="154"/>
      <c r="L58" s="154"/>
      <c r="M58" s="154">
        <f>'将来負担比率（分子）の構造'!L$50</f>
        <v>1448</v>
      </c>
      <c r="N58" s="154"/>
      <c r="O58" s="154"/>
      <c r="P58" s="154">
        <f>'将来負担比率（分子）の構造'!M$50</f>
        <v>1552</v>
      </c>
    </row>
    <row r="59" spans="1:16" x14ac:dyDescent="0.15">
      <c r="A59" s="154" t="s">
        <v>33</v>
      </c>
      <c r="B59" s="154">
        <f>'将来負担比率（分子）の構造'!I$49</f>
        <v>97</v>
      </c>
      <c r="C59" s="154"/>
      <c r="D59" s="154"/>
      <c r="E59" s="154">
        <f>'将来負担比率（分子）の構造'!J$49</f>
        <v>31</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x14ac:dyDescent="0.15">
      <c r="A60" s="154" t="s">
        <v>32</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x14ac:dyDescent="0.15">
      <c r="A61" s="154" t="s">
        <v>30</v>
      </c>
      <c r="B61" s="154" t="str">
        <f>'将来負担比率（分子）の構造'!I$46</f>
        <v>-</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x14ac:dyDescent="0.15">
      <c r="A62" s="154" t="s">
        <v>29</v>
      </c>
      <c r="B62" s="154">
        <f>'将来負担比率（分子）の構造'!I$45</f>
        <v>691</v>
      </c>
      <c r="C62" s="154"/>
      <c r="D62" s="154"/>
      <c r="E62" s="154">
        <f>'将来負担比率（分子）の構造'!J$45</f>
        <v>547</v>
      </c>
      <c r="F62" s="154"/>
      <c r="G62" s="154"/>
      <c r="H62" s="154">
        <f>'将来負担比率（分子）の構造'!K$45</f>
        <v>482</v>
      </c>
      <c r="I62" s="154"/>
      <c r="J62" s="154"/>
      <c r="K62" s="154">
        <f>'将来負担比率（分子）の構造'!L$45</f>
        <v>437</v>
      </c>
      <c r="L62" s="154"/>
      <c r="M62" s="154"/>
      <c r="N62" s="154">
        <f>'将来負担比率（分子）の構造'!M$45</f>
        <v>411</v>
      </c>
      <c r="O62" s="154"/>
      <c r="P62" s="154"/>
    </row>
    <row r="63" spans="1:16" x14ac:dyDescent="0.15">
      <c r="A63" s="154" t="s">
        <v>28</v>
      </c>
      <c r="B63" s="154">
        <f>'将来負担比率（分子）の構造'!I$44</f>
        <v>353</v>
      </c>
      <c r="C63" s="154"/>
      <c r="D63" s="154"/>
      <c r="E63" s="154">
        <f>'将来負担比率（分子）の構造'!J$44</f>
        <v>427</v>
      </c>
      <c r="F63" s="154"/>
      <c r="G63" s="154"/>
      <c r="H63" s="154">
        <f>'将来負担比率（分子）の構造'!K$44</f>
        <v>384</v>
      </c>
      <c r="I63" s="154"/>
      <c r="J63" s="154"/>
      <c r="K63" s="154">
        <f>'将来負担比率（分子）の構造'!L$44</f>
        <v>332</v>
      </c>
      <c r="L63" s="154"/>
      <c r="M63" s="154"/>
      <c r="N63" s="154">
        <f>'将来負担比率（分子）の構造'!M$44</f>
        <v>288</v>
      </c>
      <c r="O63" s="154"/>
      <c r="P63" s="154"/>
    </row>
    <row r="64" spans="1:16" x14ac:dyDescent="0.15">
      <c r="A64" s="154" t="s">
        <v>27</v>
      </c>
      <c r="B64" s="154">
        <f>'将来負担比率（分子）の構造'!I$43</f>
        <v>414</v>
      </c>
      <c r="C64" s="154"/>
      <c r="D64" s="154"/>
      <c r="E64" s="154">
        <f>'将来負担比率（分子）の構造'!J$43</f>
        <v>397</v>
      </c>
      <c r="F64" s="154"/>
      <c r="G64" s="154"/>
      <c r="H64" s="154">
        <f>'将来負担比率（分子）の構造'!K$43</f>
        <v>381</v>
      </c>
      <c r="I64" s="154"/>
      <c r="J64" s="154"/>
      <c r="K64" s="154">
        <f>'将来負担比率（分子）の構造'!L$43</f>
        <v>328</v>
      </c>
      <c r="L64" s="154"/>
      <c r="M64" s="154"/>
      <c r="N64" s="154">
        <f>'将来負担比率（分子）の構造'!M$43</f>
        <v>295</v>
      </c>
      <c r="O64" s="154"/>
      <c r="P64" s="154"/>
    </row>
    <row r="65" spans="1:16" x14ac:dyDescent="0.15">
      <c r="A65" s="154" t="s">
        <v>26</v>
      </c>
      <c r="B65" s="154" t="str">
        <f>'将来負担比率（分子）の構造'!I$42</f>
        <v>-</v>
      </c>
      <c r="C65" s="154"/>
      <c r="D65" s="154"/>
      <c r="E65" s="154" t="str">
        <f>'将来負担比率（分子）の構造'!J$42</f>
        <v>-</v>
      </c>
      <c r="F65" s="154"/>
      <c r="G65" s="154"/>
      <c r="H65" s="154" t="str">
        <f>'将来負担比率（分子）の構造'!K$42</f>
        <v>-</v>
      </c>
      <c r="I65" s="154"/>
      <c r="J65" s="154"/>
      <c r="K65" s="154" t="str">
        <f>'将来負担比率（分子）の構造'!L$42</f>
        <v>-</v>
      </c>
      <c r="L65" s="154"/>
      <c r="M65" s="154"/>
      <c r="N65" s="154" t="str">
        <f>'将来負担比率（分子）の構造'!M$42</f>
        <v>-</v>
      </c>
      <c r="O65" s="154"/>
      <c r="P65" s="154"/>
    </row>
    <row r="66" spans="1:16" x14ac:dyDescent="0.15">
      <c r="A66" s="154" t="s">
        <v>25</v>
      </c>
      <c r="B66" s="154">
        <f>'将来負担比率（分子）の構造'!I$41</f>
        <v>2748</v>
      </c>
      <c r="C66" s="154"/>
      <c r="D66" s="154"/>
      <c r="E66" s="154">
        <f>'将来負担比率（分子）の構造'!J$41</f>
        <v>2862</v>
      </c>
      <c r="F66" s="154"/>
      <c r="G66" s="154"/>
      <c r="H66" s="154">
        <f>'将来負担比率（分子）の構造'!K$41</f>
        <v>3324</v>
      </c>
      <c r="I66" s="154"/>
      <c r="J66" s="154"/>
      <c r="K66" s="154">
        <f>'将来負担比率（分子）の構造'!L$41</f>
        <v>3186</v>
      </c>
      <c r="L66" s="154"/>
      <c r="M66" s="154"/>
      <c r="N66" s="154">
        <f>'将来負担比率（分子）の構造'!M$41</f>
        <v>3090</v>
      </c>
      <c r="O66" s="154"/>
      <c r="P66" s="154"/>
    </row>
    <row r="67" spans="1:16" x14ac:dyDescent="0.15">
      <c r="A67" s="154" t="s">
        <v>70</v>
      </c>
      <c r="B67" s="154" t="e">
        <f>NA()</f>
        <v>#N/A</v>
      </c>
      <c r="C67" s="154">
        <f>IF(ISNUMBER('将来負担比率（分子）の構造'!I$53), IF('将来負担比率（分子）の構造'!I$53 &lt; 0, 0, '将来負担比率（分子）の構造'!I$53), NA())</f>
        <v>963</v>
      </c>
      <c r="D67" s="154" t="e">
        <f>NA()</f>
        <v>#N/A</v>
      </c>
      <c r="E67" s="154" t="e">
        <f>NA()</f>
        <v>#N/A</v>
      </c>
      <c r="F67" s="154">
        <f>IF(ISNUMBER('将来負担比率（分子）の構造'!J$53), IF('将来負担比率（分子）の構造'!J$53 &lt; 0, 0, '将来負担比率（分子）の構造'!J$53), NA())</f>
        <v>581</v>
      </c>
      <c r="G67" s="154" t="e">
        <f>NA()</f>
        <v>#N/A</v>
      </c>
      <c r="H67" s="154" t="e">
        <f>NA()</f>
        <v>#N/A</v>
      </c>
      <c r="I67" s="154">
        <f>IF(ISNUMBER('将来負担比率（分子）の構造'!K$53), IF('将来負担比率（分子）の構造'!K$53 &lt; 0, 0, '将来負担比率（分子）の構造'!K$53), NA())</f>
        <v>374</v>
      </c>
      <c r="J67" s="154" t="e">
        <f>NA()</f>
        <v>#N/A</v>
      </c>
      <c r="K67" s="154" t="e">
        <f>NA()</f>
        <v>#N/A</v>
      </c>
      <c r="L67" s="154">
        <f>IF(ISNUMBER('将来負担比率（分子）の構造'!L$53), IF('将来負担比率（分子）の構造'!L$53 &lt; 0, 0, '将来負担比率（分子）の構造'!L$53), NA())</f>
        <v>24</v>
      </c>
      <c r="M67" s="154" t="e">
        <f>NA()</f>
        <v>#N/A</v>
      </c>
      <c r="N67" s="154" t="e">
        <f>NA()</f>
        <v>#N/A</v>
      </c>
      <c r="O67" s="154">
        <f>IF(ISNUMBER('将来負担比率（分子）の構造'!M$53), IF('将来負担比率（分子）の構造'!M$53 &lt; 0, 0, '将来負担比率（分子）の構造'!M$53), NA())</f>
        <v>0</v>
      </c>
      <c r="P67" s="154" t="e">
        <f>NA()</f>
        <v>#N/A</v>
      </c>
    </row>
    <row r="70" spans="1:16" x14ac:dyDescent="0.15">
      <c r="A70" s="156" t="s">
        <v>71</v>
      </c>
      <c r="B70" s="156"/>
      <c r="C70" s="156"/>
      <c r="D70" s="156"/>
      <c r="E70" s="156"/>
      <c r="F70" s="156"/>
    </row>
    <row r="71" spans="1:16" x14ac:dyDescent="0.15">
      <c r="A71" s="157"/>
      <c r="B71" s="157" t="str">
        <f>基金残高に係る経年分析!F54</f>
        <v>H27</v>
      </c>
      <c r="C71" s="157" t="str">
        <f>基金残高に係る経年分析!G54</f>
        <v>H28</v>
      </c>
      <c r="D71" s="157" t="str">
        <f>基金残高に係る経年分析!H54</f>
        <v>H29</v>
      </c>
    </row>
    <row r="72" spans="1:16" x14ac:dyDescent="0.15">
      <c r="A72" s="157" t="s">
        <v>72</v>
      </c>
      <c r="B72" s="158">
        <f>基金残高に係る経年分析!F55</f>
        <v>212</v>
      </c>
      <c r="C72" s="158">
        <f>基金残高に係る経年分析!G55</f>
        <v>442</v>
      </c>
      <c r="D72" s="158">
        <f>基金残高に係る経年分析!H55</f>
        <v>373</v>
      </c>
    </row>
    <row r="73" spans="1:16" x14ac:dyDescent="0.15">
      <c r="A73" s="157" t="s">
        <v>73</v>
      </c>
      <c r="B73" s="158">
        <f>基金残高に係る経年分析!F56</f>
        <v>0</v>
      </c>
      <c r="C73" s="158">
        <f>基金残高に係る経年分析!G56</f>
        <v>0</v>
      </c>
      <c r="D73" s="158">
        <f>基金残高に係る経年分析!H56</f>
        <v>0</v>
      </c>
    </row>
    <row r="74" spans="1:16" x14ac:dyDescent="0.15">
      <c r="A74" s="157" t="s">
        <v>74</v>
      </c>
      <c r="B74" s="158">
        <f>基金残高に係る経年分析!F57</f>
        <v>1096</v>
      </c>
      <c r="C74" s="158">
        <f>基金残高に係る経年分析!G57</f>
        <v>1029</v>
      </c>
      <c r="D74" s="158">
        <f>基金残高に係る経年分析!H57</f>
        <v>1202</v>
      </c>
    </row>
  </sheetData>
  <sheetProtection algorithmName="SHA-512" hashValue="BN8+rym3ohAh/BlsWUEfZzSWrPu1ObvCrZgH/CaYXHjtF3FBtIZEcXkdJYM9283tv+IVkFD4p7ugSkSogz7iFQ==" saltValue="9m7LBGapKKBHND7/Kb8Qc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94" customWidth="1"/>
    <col min="96" max="133" width="1.625" style="207" customWidth="1"/>
    <col min="134" max="143" width="1.625" style="194" customWidth="1"/>
    <col min="144" max="16384" width="0" style="194" hidden="1"/>
  </cols>
  <sheetData>
    <row r="1" spans="2:143" ht="22.5" customHeight="1" thickBot="1" x14ac:dyDescent="0.2">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703" t="s">
        <v>220</v>
      </c>
      <c r="DI1" s="704"/>
      <c r="DJ1" s="704"/>
      <c r="DK1" s="704"/>
      <c r="DL1" s="704"/>
      <c r="DM1" s="704"/>
      <c r="DN1" s="705"/>
      <c r="DO1" s="194"/>
      <c r="DP1" s="703" t="s">
        <v>221</v>
      </c>
      <c r="DQ1" s="704"/>
      <c r="DR1" s="704"/>
      <c r="DS1" s="704"/>
      <c r="DT1" s="704"/>
      <c r="DU1" s="704"/>
      <c r="DV1" s="704"/>
      <c r="DW1" s="704"/>
      <c r="DX1" s="704"/>
      <c r="DY1" s="704"/>
      <c r="DZ1" s="704"/>
      <c r="EA1" s="704"/>
      <c r="EB1" s="704"/>
      <c r="EC1" s="705"/>
      <c r="ED1" s="193"/>
      <c r="EE1" s="193"/>
      <c r="EF1" s="193"/>
      <c r="EG1" s="193"/>
      <c r="EH1" s="193"/>
      <c r="EI1" s="193"/>
      <c r="EJ1" s="193"/>
      <c r="EK1" s="193"/>
      <c r="EL1" s="193"/>
      <c r="EM1" s="193"/>
    </row>
    <row r="2" spans="2:143" ht="22.5" customHeight="1" x14ac:dyDescent="0.15">
      <c r="B2" s="195" t="s">
        <v>222</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x14ac:dyDescent="0.15">
      <c r="B3" s="665" t="s">
        <v>223</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224</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5" t="s">
        <v>225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5" t="s">
        <v>1</v>
      </c>
      <c r="C4" s="666"/>
      <c r="D4" s="666"/>
      <c r="E4" s="666"/>
      <c r="F4" s="666"/>
      <c r="G4" s="666"/>
      <c r="H4" s="666"/>
      <c r="I4" s="666"/>
      <c r="J4" s="666"/>
      <c r="K4" s="666"/>
      <c r="L4" s="666"/>
      <c r="M4" s="666"/>
      <c r="N4" s="666"/>
      <c r="O4" s="666"/>
      <c r="P4" s="666"/>
      <c r="Q4" s="667"/>
      <c r="R4" s="665" t="s">
        <v>226</v>
      </c>
      <c r="S4" s="666"/>
      <c r="T4" s="666"/>
      <c r="U4" s="666"/>
      <c r="V4" s="666"/>
      <c r="W4" s="666"/>
      <c r="X4" s="666"/>
      <c r="Y4" s="667"/>
      <c r="Z4" s="665" t="s">
        <v>227</v>
      </c>
      <c r="AA4" s="666"/>
      <c r="AB4" s="666"/>
      <c r="AC4" s="667"/>
      <c r="AD4" s="665" t="s">
        <v>228</v>
      </c>
      <c r="AE4" s="666"/>
      <c r="AF4" s="666"/>
      <c r="AG4" s="666"/>
      <c r="AH4" s="666"/>
      <c r="AI4" s="666"/>
      <c r="AJ4" s="666"/>
      <c r="AK4" s="667"/>
      <c r="AL4" s="665" t="s">
        <v>227</v>
      </c>
      <c r="AM4" s="666"/>
      <c r="AN4" s="666"/>
      <c r="AO4" s="667"/>
      <c r="AP4" s="706" t="s">
        <v>229</v>
      </c>
      <c r="AQ4" s="706"/>
      <c r="AR4" s="706"/>
      <c r="AS4" s="706"/>
      <c r="AT4" s="706"/>
      <c r="AU4" s="706"/>
      <c r="AV4" s="706"/>
      <c r="AW4" s="706"/>
      <c r="AX4" s="706"/>
      <c r="AY4" s="706"/>
      <c r="AZ4" s="706"/>
      <c r="BA4" s="706"/>
      <c r="BB4" s="706"/>
      <c r="BC4" s="706"/>
      <c r="BD4" s="706"/>
      <c r="BE4" s="706"/>
      <c r="BF4" s="706"/>
      <c r="BG4" s="706" t="s">
        <v>230</v>
      </c>
      <c r="BH4" s="706"/>
      <c r="BI4" s="706"/>
      <c r="BJ4" s="706"/>
      <c r="BK4" s="706"/>
      <c r="BL4" s="706"/>
      <c r="BM4" s="706"/>
      <c r="BN4" s="706"/>
      <c r="BO4" s="706" t="s">
        <v>227</v>
      </c>
      <c r="BP4" s="706"/>
      <c r="BQ4" s="706"/>
      <c r="BR4" s="706"/>
      <c r="BS4" s="706" t="s">
        <v>231</v>
      </c>
      <c r="BT4" s="706"/>
      <c r="BU4" s="706"/>
      <c r="BV4" s="706"/>
      <c r="BW4" s="706"/>
      <c r="BX4" s="706"/>
      <c r="BY4" s="706"/>
      <c r="BZ4" s="706"/>
      <c r="CA4" s="706"/>
      <c r="CB4" s="706"/>
      <c r="CD4" s="665" t="s">
        <v>232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ht="11.25" customHeight="1" x14ac:dyDescent="0.15">
      <c r="B5" s="662" t="s">
        <v>233</v>
      </c>
      <c r="C5" s="663"/>
      <c r="D5" s="663"/>
      <c r="E5" s="663"/>
      <c r="F5" s="663"/>
      <c r="G5" s="663"/>
      <c r="H5" s="663"/>
      <c r="I5" s="663"/>
      <c r="J5" s="663"/>
      <c r="K5" s="663"/>
      <c r="L5" s="663"/>
      <c r="M5" s="663"/>
      <c r="N5" s="663"/>
      <c r="O5" s="663"/>
      <c r="P5" s="663"/>
      <c r="Q5" s="664"/>
      <c r="R5" s="656">
        <v>115204</v>
      </c>
      <c r="S5" s="657"/>
      <c r="T5" s="657"/>
      <c r="U5" s="657"/>
      <c r="V5" s="657"/>
      <c r="W5" s="657"/>
      <c r="X5" s="657"/>
      <c r="Y5" s="688"/>
      <c r="Z5" s="701">
        <v>4.3</v>
      </c>
      <c r="AA5" s="701"/>
      <c r="AB5" s="701"/>
      <c r="AC5" s="701"/>
      <c r="AD5" s="702">
        <v>115204</v>
      </c>
      <c r="AE5" s="702"/>
      <c r="AF5" s="702"/>
      <c r="AG5" s="702"/>
      <c r="AH5" s="702"/>
      <c r="AI5" s="702"/>
      <c r="AJ5" s="702"/>
      <c r="AK5" s="702"/>
      <c r="AL5" s="689">
        <v>8.5</v>
      </c>
      <c r="AM5" s="672"/>
      <c r="AN5" s="672"/>
      <c r="AO5" s="690"/>
      <c r="AP5" s="662" t="s">
        <v>234</v>
      </c>
      <c r="AQ5" s="663"/>
      <c r="AR5" s="663"/>
      <c r="AS5" s="663"/>
      <c r="AT5" s="663"/>
      <c r="AU5" s="663"/>
      <c r="AV5" s="663"/>
      <c r="AW5" s="663"/>
      <c r="AX5" s="663"/>
      <c r="AY5" s="663"/>
      <c r="AZ5" s="663"/>
      <c r="BA5" s="663"/>
      <c r="BB5" s="663"/>
      <c r="BC5" s="663"/>
      <c r="BD5" s="663"/>
      <c r="BE5" s="663"/>
      <c r="BF5" s="664"/>
      <c r="BG5" s="596">
        <v>112499</v>
      </c>
      <c r="BH5" s="599"/>
      <c r="BI5" s="599"/>
      <c r="BJ5" s="599"/>
      <c r="BK5" s="599"/>
      <c r="BL5" s="599"/>
      <c r="BM5" s="599"/>
      <c r="BN5" s="600"/>
      <c r="BO5" s="653">
        <v>97.7</v>
      </c>
      <c r="BP5" s="653"/>
      <c r="BQ5" s="653"/>
      <c r="BR5" s="653"/>
      <c r="BS5" s="654" t="s">
        <v>235</v>
      </c>
      <c r="BT5" s="654"/>
      <c r="BU5" s="654"/>
      <c r="BV5" s="654"/>
      <c r="BW5" s="654"/>
      <c r="BX5" s="654"/>
      <c r="BY5" s="654"/>
      <c r="BZ5" s="654"/>
      <c r="CA5" s="654"/>
      <c r="CB5" s="681"/>
      <c r="CD5" s="665" t="s">
        <v>229</v>
      </c>
      <c r="CE5" s="666"/>
      <c r="CF5" s="666"/>
      <c r="CG5" s="666"/>
      <c r="CH5" s="666"/>
      <c r="CI5" s="666"/>
      <c r="CJ5" s="666"/>
      <c r="CK5" s="666"/>
      <c r="CL5" s="666"/>
      <c r="CM5" s="666"/>
      <c r="CN5" s="666"/>
      <c r="CO5" s="666"/>
      <c r="CP5" s="666"/>
      <c r="CQ5" s="667"/>
      <c r="CR5" s="665" t="s">
        <v>236</v>
      </c>
      <c r="CS5" s="666"/>
      <c r="CT5" s="666"/>
      <c r="CU5" s="666"/>
      <c r="CV5" s="666"/>
      <c r="CW5" s="666"/>
      <c r="CX5" s="666"/>
      <c r="CY5" s="667"/>
      <c r="CZ5" s="665" t="s">
        <v>227</v>
      </c>
      <c r="DA5" s="666"/>
      <c r="DB5" s="666"/>
      <c r="DC5" s="667"/>
      <c r="DD5" s="665" t="s">
        <v>237</v>
      </c>
      <c r="DE5" s="666"/>
      <c r="DF5" s="666"/>
      <c r="DG5" s="666"/>
      <c r="DH5" s="666"/>
      <c r="DI5" s="666"/>
      <c r="DJ5" s="666"/>
      <c r="DK5" s="666"/>
      <c r="DL5" s="666"/>
      <c r="DM5" s="666"/>
      <c r="DN5" s="666"/>
      <c r="DO5" s="666"/>
      <c r="DP5" s="667"/>
      <c r="DQ5" s="665" t="s">
        <v>238</v>
      </c>
      <c r="DR5" s="666"/>
      <c r="DS5" s="666"/>
      <c r="DT5" s="666"/>
      <c r="DU5" s="666"/>
      <c r="DV5" s="666"/>
      <c r="DW5" s="666"/>
      <c r="DX5" s="666"/>
      <c r="DY5" s="666"/>
      <c r="DZ5" s="666"/>
      <c r="EA5" s="666"/>
      <c r="EB5" s="666"/>
      <c r="EC5" s="667"/>
    </row>
    <row r="6" spans="2:143" ht="11.25" customHeight="1" x14ac:dyDescent="0.15">
      <c r="B6" s="593" t="s">
        <v>239</v>
      </c>
      <c r="C6" s="594"/>
      <c r="D6" s="594"/>
      <c r="E6" s="594"/>
      <c r="F6" s="594"/>
      <c r="G6" s="594"/>
      <c r="H6" s="594"/>
      <c r="I6" s="594"/>
      <c r="J6" s="594"/>
      <c r="K6" s="594"/>
      <c r="L6" s="594"/>
      <c r="M6" s="594"/>
      <c r="N6" s="594"/>
      <c r="O6" s="594"/>
      <c r="P6" s="594"/>
      <c r="Q6" s="595"/>
      <c r="R6" s="596">
        <v>10730</v>
      </c>
      <c r="S6" s="599"/>
      <c r="T6" s="599"/>
      <c r="U6" s="599"/>
      <c r="V6" s="599"/>
      <c r="W6" s="599"/>
      <c r="X6" s="599"/>
      <c r="Y6" s="600"/>
      <c r="Z6" s="653">
        <v>0.4</v>
      </c>
      <c r="AA6" s="653"/>
      <c r="AB6" s="653"/>
      <c r="AC6" s="653"/>
      <c r="AD6" s="654">
        <v>10730</v>
      </c>
      <c r="AE6" s="654"/>
      <c r="AF6" s="654"/>
      <c r="AG6" s="654"/>
      <c r="AH6" s="654"/>
      <c r="AI6" s="654"/>
      <c r="AJ6" s="654"/>
      <c r="AK6" s="654"/>
      <c r="AL6" s="601">
        <v>0.8</v>
      </c>
      <c r="AM6" s="602"/>
      <c r="AN6" s="602"/>
      <c r="AO6" s="655"/>
      <c r="AP6" s="593" t="s">
        <v>240</v>
      </c>
      <c r="AQ6" s="594"/>
      <c r="AR6" s="594"/>
      <c r="AS6" s="594"/>
      <c r="AT6" s="594"/>
      <c r="AU6" s="594"/>
      <c r="AV6" s="594"/>
      <c r="AW6" s="594"/>
      <c r="AX6" s="594"/>
      <c r="AY6" s="594"/>
      <c r="AZ6" s="594"/>
      <c r="BA6" s="594"/>
      <c r="BB6" s="594"/>
      <c r="BC6" s="594"/>
      <c r="BD6" s="594"/>
      <c r="BE6" s="594"/>
      <c r="BF6" s="595"/>
      <c r="BG6" s="596">
        <v>112499</v>
      </c>
      <c r="BH6" s="599"/>
      <c r="BI6" s="599"/>
      <c r="BJ6" s="599"/>
      <c r="BK6" s="599"/>
      <c r="BL6" s="599"/>
      <c r="BM6" s="599"/>
      <c r="BN6" s="600"/>
      <c r="BO6" s="653">
        <v>97.7</v>
      </c>
      <c r="BP6" s="653"/>
      <c r="BQ6" s="653"/>
      <c r="BR6" s="653"/>
      <c r="BS6" s="654" t="s">
        <v>235</v>
      </c>
      <c r="BT6" s="654"/>
      <c r="BU6" s="654"/>
      <c r="BV6" s="654"/>
      <c r="BW6" s="654"/>
      <c r="BX6" s="654"/>
      <c r="BY6" s="654"/>
      <c r="BZ6" s="654"/>
      <c r="CA6" s="654"/>
      <c r="CB6" s="681"/>
      <c r="CD6" s="662" t="s">
        <v>241</v>
      </c>
      <c r="CE6" s="663"/>
      <c r="CF6" s="663"/>
      <c r="CG6" s="663"/>
      <c r="CH6" s="663"/>
      <c r="CI6" s="663"/>
      <c r="CJ6" s="663"/>
      <c r="CK6" s="663"/>
      <c r="CL6" s="663"/>
      <c r="CM6" s="663"/>
      <c r="CN6" s="663"/>
      <c r="CO6" s="663"/>
      <c r="CP6" s="663"/>
      <c r="CQ6" s="664"/>
      <c r="CR6" s="596">
        <v>48930</v>
      </c>
      <c r="CS6" s="599"/>
      <c r="CT6" s="599"/>
      <c r="CU6" s="599"/>
      <c r="CV6" s="599"/>
      <c r="CW6" s="599"/>
      <c r="CX6" s="599"/>
      <c r="CY6" s="600"/>
      <c r="CZ6" s="689">
        <v>1.9</v>
      </c>
      <c r="DA6" s="672"/>
      <c r="DB6" s="672"/>
      <c r="DC6" s="691"/>
      <c r="DD6" s="604" t="s">
        <v>235</v>
      </c>
      <c r="DE6" s="599"/>
      <c r="DF6" s="599"/>
      <c r="DG6" s="599"/>
      <c r="DH6" s="599"/>
      <c r="DI6" s="599"/>
      <c r="DJ6" s="599"/>
      <c r="DK6" s="599"/>
      <c r="DL6" s="599"/>
      <c r="DM6" s="599"/>
      <c r="DN6" s="599"/>
      <c r="DO6" s="599"/>
      <c r="DP6" s="600"/>
      <c r="DQ6" s="604">
        <v>48930</v>
      </c>
      <c r="DR6" s="599"/>
      <c r="DS6" s="599"/>
      <c r="DT6" s="599"/>
      <c r="DU6" s="599"/>
      <c r="DV6" s="599"/>
      <c r="DW6" s="599"/>
      <c r="DX6" s="599"/>
      <c r="DY6" s="599"/>
      <c r="DZ6" s="599"/>
      <c r="EA6" s="599"/>
      <c r="EB6" s="599"/>
      <c r="EC6" s="637"/>
    </row>
    <row r="7" spans="2:143" ht="11.25" customHeight="1" x14ac:dyDescent="0.15">
      <c r="B7" s="593" t="s">
        <v>242</v>
      </c>
      <c r="C7" s="594"/>
      <c r="D7" s="594"/>
      <c r="E7" s="594"/>
      <c r="F7" s="594"/>
      <c r="G7" s="594"/>
      <c r="H7" s="594"/>
      <c r="I7" s="594"/>
      <c r="J7" s="594"/>
      <c r="K7" s="594"/>
      <c r="L7" s="594"/>
      <c r="M7" s="594"/>
      <c r="N7" s="594"/>
      <c r="O7" s="594"/>
      <c r="P7" s="594"/>
      <c r="Q7" s="595"/>
      <c r="R7" s="596">
        <v>247</v>
      </c>
      <c r="S7" s="599"/>
      <c r="T7" s="599"/>
      <c r="U7" s="599"/>
      <c r="V7" s="599"/>
      <c r="W7" s="599"/>
      <c r="X7" s="599"/>
      <c r="Y7" s="600"/>
      <c r="Z7" s="653">
        <v>0</v>
      </c>
      <c r="AA7" s="653"/>
      <c r="AB7" s="653"/>
      <c r="AC7" s="653"/>
      <c r="AD7" s="654">
        <v>247</v>
      </c>
      <c r="AE7" s="654"/>
      <c r="AF7" s="654"/>
      <c r="AG7" s="654"/>
      <c r="AH7" s="654"/>
      <c r="AI7" s="654"/>
      <c r="AJ7" s="654"/>
      <c r="AK7" s="654"/>
      <c r="AL7" s="601">
        <v>0</v>
      </c>
      <c r="AM7" s="602"/>
      <c r="AN7" s="602"/>
      <c r="AO7" s="655"/>
      <c r="AP7" s="593" t="s">
        <v>243</v>
      </c>
      <c r="AQ7" s="594"/>
      <c r="AR7" s="594"/>
      <c r="AS7" s="594"/>
      <c r="AT7" s="594"/>
      <c r="AU7" s="594"/>
      <c r="AV7" s="594"/>
      <c r="AW7" s="594"/>
      <c r="AX7" s="594"/>
      <c r="AY7" s="594"/>
      <c r="AZ7" s="594"/>
      <c r="BA7" s="594"/>
      <c r="BB7" s="594"/>
      <c r="BC7" s="594"/>
      <c r="BD7" s="594"/>
      <c r="BE7" s="594"/>
      <c r="BF7" s="595"/>
      <c r="BG7" s="596">
        <v>51989</v>
      </c>
      <c r="BH7" s="599"/>
      <c r="BI7" s="599"/>
      <c r="BJ7" s="599"/>
      <c r="BK7" s="599"/>
      <c r="BL7" s="599"/>
      <c r="BM7" s="599"/>
      <c r="BN7" s="600"/>
      <c r="BO7" s="653">
        <v>45.1</v>
      </c>
      <c r="BP7" s="653"/>
      <c r="BQ7" s="653"/>
      <c r="BR7" s="653"/>
      <c r="BS7" s="654" t="s">
        <v>235</v>
      </c>
      <c r="BT7" s="654"/>
      <c r="BU7" s="654"/>
      <c r="BV7" s="654"/>
      <c r="BW7" s="654"/>
      <c r="BX7" s="654"/>
      <c r="BY7" s="654"/>
      <c r="BZ7" s="654"/>
      <c r="CA7" s="654"/>
      <c r="CB7" s="681"/>
      <c r="CD7" s="593" t="s">
        <v>244</v>
      </c>
      <c r="CE7" s="594"/>
      <c r="CF7" s="594"/>
      <c r="CG7" s="594"/>
      <c r="CH7" s="594"/>
      <c r="CI7" s="594"/>
      <c r="CJ7" s="594"/>
      <c r="CK7" s="594"/>
      <c r="CL7" s="594"/>
      <c r="CM7" s="594"/>
      <c r="CN7" s="594"/>
      <c r="CO7" s="594"/>
      <c r="CP7" s="594"/>
      <c r="CQ7" s="595"/>
      <c r="CR7" s="596">
        <v>824109</v>
      </c>
      <c r="CS7" s="599"/>
      <c r="CT7" s="599"/>
      <c r="CU7" s="599"/>
      <c r="CV7" s="599"/>
      <c r="CW7" s="599"/>
      <c r="CX7" s="599"/>
      <c r="CY7" s="600"/>
      <c r="CZ7" s="653">
        <v>31.7</v>
      </c>
      <c r="DA7" s="653"/>
      <c r="DB7" s="653"/>
      <c r="DC7" s="653"/>
      <c r="DD7" s="604">
        <v>35775</v>
      </c>
      <c r="DE7" s="599"/>
      <c r="DF7" s="599"/>
      <c r="DG7" s="599"/>
      <c r="DH7" s="599"/>
      <c r="DI7" s="599"/>
      <c r="DJ7" s="599"/>
      <c r="DK7" s="599"/>
      <c r="DL7" s="599"/>
      <c r="DM7" s="599"/>
      <c r="DN7" s="599"/>
      <c r="DO7" s="599"/>
      <c r="DP7" s="600"/>
      <c r="DQ7" s="604">
        <v>655954</v>
      </c>
      <c r="DR7" s="599"/>
      <c r="DS7" s="599"/>
      <c r="DT7" s="599"/>
      <c r="DU7" s="599"/>
      <c r="DV7" s="599"/>
      <c r="DW7" s="599"/>
      <c r="DX7" s="599"/>
      <c r="DY7" s="599"/>
      <c r="DZ7" s="599"/>
      <c r="EA7" s="599"/>
      <c r="EB7" s="599"/>
      <c r="EC7" s="637"/>
    </row>
    <row r="8" spans="2:143" ht="11.25" customHeight="1" x14ac:dyDescent="0.15">
      <c r="B8" s="593" t="s">
        <v>245</v>
      </c>
      <c r="C8" s="594"/>
      <c r="D8" s="594"/>
      <c r="E8" s="594"/>
      <c r="F8" s="594"/>
      <c r="G8" s="594"/>
      <c r="H8" s="594"/>
      <c r="I8" s="594"/>
      <c r="J8" s="594"/>
      <c r="K8" s="594"/>
      <c r="L8" s="594"/>
      <c r="M8" s="594"/>
      <c r="N8" s="594"/>
      <c r="O8" s="594"/>
      <c r="P8" s="594"/>
      <c r="Q8" s="595"/>
      <c r="R8" s="596">
        <v>266</v>
      </c>
      <c r="S8" s="599"/>
      <c r="T8" s="599"/>
      <c r="U8" s="599"/>
      <c r="V8" s="599"/>
      <c r="W8" s="599"/>
      <c r="X8" s="599"/>
      <c r="Y8" s="600"/>
      <c r="Z8" s="653">
        <v>0</v>
      </c>
      <c r="AA8" s="653"/>
      <c r="AB8" s="653"/>
      <c r="AC8" s="653"/>
      <c r="AD8" s="654">
        <v>266</v>
      </c>
      <c r="AE8" s="654"/>
      <c r="AF8" s="654"/>
      <c r="AG8" s="654"/>
      <c r="AH8" s="654"/>
      <c r="AI8" s="654"/>
      <c r="AJ8" s="654"/>
      <c r="AK8" s="654"/>
      <c r="AL8" s="601">
        <v>0</v>
      </c>
      <c r="AM8" s="602"/>
      <c r="AN8" s="602"/>
      <c r="AO8" s="655"/>
      <c r="AP8" s="593" t="s">
        <v>246</v>
      </c>
      <c r="AQ8" s="594"/>
      <c r="AR8" s="594"/>
      <c r="AS8" s="594"/>
      <c r="AT8" s="594"/>
      <c r="AU8" s="594"/>
      <c r="AV8" s="594"/>
      <c r="AW8" s="594"/>
      <c r="AX8" s="594"/>
      <c r="AY8" s="594"/>
      <c r="AZ8" s="594"/>
      <c r="BA8" s="594"/>
      <c r="BB8" s="594"/>
      <c r="BC8" s="594"/>
      <c r="BD8" s="594"/>
      <c r="BE8" s="594"/>
      <c r="BF8" s="595"/>
      <c r="BG8" s="596">
        <v>2815</v>
      </c>
      <c r="BH8" s="599"/>
      <c r="BI8" s="599"/>
      <c r="BJ8" s="599"/>
      <c r="BK8" s="599"/>
      <c r="BL8" s="599"/>
      <c r="BM8" s="599"/>
      <c r="BN8" s="600"/>
      <c r="BO8" s="653">
        <v>2.4</v>
      </c>
      <c r="BP8" s="653"/>
      <c r="BQ8" s="653"/>
      <c r="BR8" s="653"/>
      <c r="BS8" s="604" t="s">
        <v>175</v>
      </c>
      <c r="BT8" s="599"/>
      <c r="BU8" s="599"/>
      <c r="BV8" s="599"/>
      <c r="BW8" s="599"/>
      <c r="BX8" s="599"/>
      <c r="BY8" s="599"/>
      <c r="BZ8" s="599"/>
      <c r="CA8" s="599"/>
      <c r="CB8" s="637"/>
      <c r="CD8" s="593" t="s">
        <v>247</v>
      </c>
      <c r="CE8" s="594"/>
      <c r="CF8" s="594"/>
      <c r="CG8" s="594"/>
      <c r="CH8" s="594"/>
      <c r="CI8" s="594"/>
      <c r="CJ8" s="594"/>
      <c r="CK8" s="594"/>
      <c r="CL8" s="594"/>
      <c r="CM8" s="594"/>
      <c r="CN8" s="594"/>
      <c r="CO8" s="594"/>
      <c r="CP8" s="594"/>
      <c r="CQ8" s="595"/>
      <c r="CR8" s="596">
        <v>402152</v>
      </c>
      <c r="CS8" s="599"/>
      <c r="CT8" s="599"/>
      <c r="CU8" s="599"/>
      <c r="CV8" s="599"/>
      <c r="CW8" s="599"/>
      <c r="CX8" s="599"/>
      <c r="CY8" s="600"/>
      <c r="CZ8" s="653">
        <v>15.5</v>
      </c>
      <c r="DA8" s="653"/>
      <c r="DB8" s="653"/>
      <c r="DC8" s="653"/>
      <c r="DD8" s="604">
        <v>2119</v>
      </c>
      <c r="DE8" s="599"/>
      <c r="DF8" s="599"/>
      <c r="DG8" s="599"/>
      <c r="DH8" s="599"/>
      <c r="DI8" s="599"/>
      <c r="DJ8" s="599"/>
      <c r="DK8" s="599"/>
      <c r="DL8" s="599"/>
      <c r="DM8" s="599"/>
      <c r="DN8" s="599"/>
      <c r="DO8" s="599"/>
      <c r="DP8" s="600"/>
      <c r="DQ8" s="604">
        <v>275972</v>
      </c>
      <c r="DR8" s="599"/>
      <c r="DS8" s="599"/>
      <c r="DT8" s="599"/>
      <c r="DU8" s="599"/>
      <c r="DV8" s="599"/>
      <c r="DW8" s="599"/>
      <c r="DX8" s="599"/>
      <c r="DY8" s="599"/>
      <c r="DZ8" s="599"/>
      <c r="EA8" s="599"/>
      <c r="EB8" s="599"/>
      <c r="EC8" s="637"/>
    </row>
    <row r="9" spans="2:143" ht="11.25" customHeight="1" x14ac:dyDescent="0.15">
      <c r="B9" s="593" t="s">
        <v>248</v>
      </c>
      <c r="C9" s="594"/>
      <c r="D9" s="594"/>
      <c r="E9" s="594"/>
      <c r="F9" s="594"/>
      <c r="G9" s="594"/>
      <c r="H9" s="594"/>
      <c r="I9" s="594"/>
      <c r="J9" s="594"/>
      <c r="K9" s="594"/>
      <c r="L9" s="594"/>
      <c r="M9" s="594"/>
      <c r="N9" s="594"/>
      <c r="O9" s="594"/>
      <c r="P9" s="594"/>
      <c r="Q9" s="595"/>
      <c r="R9" s="596">
        <v>238</v>
      </c>
      <c r="S9" s="599"/>
      <c r="T9" s="599"/>
      <c r="U9" s="599"/>
      <c r="V9" s="599"/>
      <c r="W9" s="599"/>
      <c r="X9" s="599"/>
      <c r="Y9" s="600"/>
      <c r="Z9" s="653">
        <v>0</v>
      </c>
      <c r="AA9" s="653"/>
      <c r="AB9" s="653"/>
      <c r="AC9" s="653"/>
      <c r="AD9" s="654">
        <v>238</v>
      </c>
      <c r="AE9" s="654"/>
      <c r="AF9" s="654"/>
      <c r="AG9" s="654"/>
      <c r="AH9" s="654"/>
      <c r="AI9" s="654"/>
      <c r="AJ9" s="654"/>
      <c r="AK9" s="654"/>
      <c r="AL9" s="601">
        <v>0</v>
      </c>
      <c r="AM9" s="602"/>
      <c r="AN9" s="602"/>
      <c r="AO9" s="655"/>
      <c r="AP9" s="593" t="s">
        <v>249</v>
      </c>
      <c r="AQ9" s="594"/>
      <c r="AR9" s="594"/>
      <c r="AS9" s="594"/>
      <c r="AT9" s="594"/>
      <c r="AU9" s="594"/>
      <c r="AV9" s="594"/>
      <c r="AW9" s="594"/>
      <c r="AX9" s="594"/>
      <c r="AY9" s="594"/>
      <c r="AZ9" s="594"/>
      <c r="BA9" s="594"/>
      <c r="BB9" s="594"/>
      <c r="BC9" s="594"/>
      <c r="BD9" s="594"/>
      <c r="BE9" s="594"/>
      <c r="BF9" s="595"/>
      <c r="BG9" s="596">
        <v>45718</v>
      </c>
      <c r="BH9" s="599"/>
      <c r="BI9" s="599"/>
      <c r="BJ9" s="599"/>
      <c r="BK9" s="599"/>
      <c r="BL9" s="599"/>
      <c r="BM9" s="599"/>
      <c r="BN9" s="600"/>
      <c r="BO9" s="653">
        <v>39.700000000000003</v>
      </c>
      <c r="BP9" s="653"/>
      <c r="BQ9" s="653"/>
      <c r="BR9" s="653"/>
      <c r="BS9" s="604" t="s">
        <v>175</v>
      </c>
      <c r="BT9" s="599"/>
      <c r="BU9" s="599"/>
      <c r="BV9" s="599"/>
      <c r="BW9" s="599"/>
      <c r="BX9" s="599"/>
      <c r="BY9" s="599"/>
      <c r="BZ9" s="599"/>
      <c r="CA9" s="599"/>
      <c r="CB9" s="637"/>
      <c r="CD9" s="593" t="s">
        <v>250</v>
      </c>
      <c r="CE9" s="594"/>
      <c r="CF9" s="594"/>
      <c r="CG9" s="594"/>
      <c r="CH9" s="594"/>
      <c r="CI9" s="594"/>
      <c r="CJ9" s="594"/>
      <c r="CK9" s="594"/>
      <c r="CL9" s="594"/>
      <c r="CM9" s="594"/>
      <c r="CN9" s="594"/>
      <c r="CO9" s="594"/>
      <c r="CP9" s="594"/>
      <c r="CQ9" s="595"/>
      <c r="CR9" s="596">
        <v>265281</v>
      </c>
      <c r="CS9" s="599"/>
      <c r="CT9" s="599"/>
      <c r="CU9" s="599"/>
      <c r="CV9" s="599"/>
      <c r="CW9" s="599"/>
      <c r="CX9" s="599"/>
      <c r="CY9" s="600"/>
      <c r="CZ9" s="653">
        <v>10.199999999999999</v>
      </c>
      <c r="DA9" s="653"/>
      <c r="DB9" s="653"/>
      <c r="DC9" s="653"/>
      <c r="DD9" s="604">
        <v>1650</v>
      </c>
      <c r="DE9" s="599"/>
      <c r="DF9" s="599"/>
      <c r="DG9" s="599"/>
      <c r="DH9" s="599"/>
      <c r="DI9" s="599"/>
      <c r="DJ9" s="599"/>
      <c r="DK9" s="599"/>
      <c r="DL9" s="599"/>
      <c r="DM9" s="599"/>
      <c r="DN9" s="599"/>
      <c r="DO9" s="599"/>
      <c r="DP9" s="600"/>
      <c r="DQ9" s="604">
        <v>172222</v>
      </c>
      <c r="DR9" s="599"/>
      <c r="DS9" s="599"/>
      <c r="DT9" s="599"/>
      <c r="DU9" s="599"/>
      <c r="DV9" s="599"/>
      <c r="DW9" s="599"/>
      <c r="DX9" s="599"/>
      <c r="DY9" s="599"/>
      <c r="DZ9" s="599"/>
      <c r="EA9" s="599"/>
      <c r="EB9" s="599"/>
      <c r="EC9" s="637"/>
    </row>
    <row r="10" spans="2:143" ht="11.25" customHeight="1" x14ac:dyDescent="0.15">
      <c r="B10" s="593" t="s">
        <v>251</v>
      </c>
      <c r="C10" s="594"/>
      <c r="D10" s="594"/>
      <c r="E10" s="594"/>
      <c r="F10" s="594"/>
      <c r="G10" s="594"/>
      <c r="H10" s="594"/>
      <c r="I10" s="594"/>
      <c r="J10" s="594"/>
      <c r="K10" s="594"/>
      <c r="L10" s="594"/>
      <c r="M10" s="594"/>
      <c r="N10" s="594"/>
      <c r="O10" s="594"/>
      <c r="P10" s="594"/>
      <c r="Q10" s="595"/>
      <c r="R10" s="596" t="s">
        <v>175</v>
      </c>
      <c r="S10" s="599"/>
      <c r="T10" s="599"/>
      <c r="U10" s="599"/>
      <c r="V10" s="599"/>
      <c r="W10" s="599"/>
      <c r="X10" s="599"/>
      <c r="Y10" s="600"/>
      <c r="Z10" s="653" t="s">
        <v>175</v>
      </c>
      <c r="AA10" s="653"/>
      <c r="AB10" s="653"/>
      <c r="AC10" s="653"/>
      <c r="AD10" s="654" t="s">
        <v>235</v>
      </c>
      <c r="AE10" s="654"/>
      <c r="AF10" s="654"/>
      <c r="AG10" s="654"/>
      <c r="AH10" s="654"/>
      <c r="AI10" s="654"/>
      <c r="AJ10" s="654"/>
      <c r="AK10" s="654"/>
      <c r="AL10" s="601" t="s">
        <v>175</v>
      </c>
      <c r="AM10" s="602"/>
      <c r="AN10" s="602"/>
      <c r="AO10" s="655"/>
      <c r="AP10" s="593" t="s">
        <v>252</v>
      </c>
      <c r="AQ10" s="594"/>
      <c r="AR10" s="594"/>
      <c r="AS10" s="594"/>
      <c r="AT10" s="594"/>
      <c r="AU10" s="594"/>
      <c r="AV10" s="594"/>
      <c r="AW10" s="594"/>
      <c r="AX10" s="594"/>
      <c r="AY10" s="594"/>
      <c r="AZ10" s="594"/>
      <c r="BA10" s="594"/>
      <c r="BB10" s="594"/>
      <c r="BC10" s="594"/>
      <c r="BD10" s="594"/>
      <c r="BE10" s="594"/>
      <c r="BF10" s="595"/>
      <c r="BG10" s="596">
        <v>3030</v>
      </c>
      <c r="BH10" s="599"/>
      <c r="BI10" s="599"/>
      <c r="BJ10" s="599"/>
      <c r="BK10" s="599"/>
      <c r="BL10" s="599"/>
      <c r="BM10" s="599"/>
      <c r="BN10" s="600"/>
      <c r="BO10" s="653">
        <v>2.6</v>
      </c>
      <c r="BP10" s="653"/>
      <c r="BQ10" s="653"/>
      <c r="BR10" s="653"/>
      <c r="BS10" s="604" t="s">
        <v>235</v>
      </c>
      <c r="BT10" s="599"/>
      <c r="BU10" s="599"/>
      <c r="BV10" s="599"/>
      <c r="BW10" s="599"/>
      <c r="BX10" s="599"/>
      <c r="BY10" s="599"/>
      <c r="BZ10" s="599"/>
      <c r="CA10" s="599"/>
      <c r="CB10" s="637"/>
      <c r="CD10" s="593" t="s">
        <v>253</v>
      </c>
      <c r="CE10" s="594"/>
      <c r="CF10" s="594"/>
      <c r="CG10" s="594"/>
      <c r="CH10" s="594"/>
      <c r="CI10" s="594"/>
      <c r="CJ10" s="594"/>
      <c r="CK10" s="594"/>
      <c r="CL10" s="594"/>
      <c r="CM10" s="594"/>
      <c r="CN10" s="594"/>
      <c r="CO10" s="594"/>
      <c r="CP10" s="594"/>
      <c r="CQ10" s="595"/>
      <c r="CR10" s="596" t="s">
        <v>175</v>
      </c>
      <c r="CS10" s="599"/>
      <c r="CT10" s="599"/>
      <c r="CU10" s="599"/>
      <c r="CV10" s="599"/>
      <c r="CW10" s="599"/>
      <c r="CX10" s="599"/>
      <c r="CY10" s="600"/>
      <c r="CZ10" s="653" t="s">
        <v>175</v>
      </c>
      <c r="DA10" s="653"/>
      <c r="DB10" s="653"/>
      <c r="DC10" s="653"/>
      <c r="DD10" s="604" t="s">
        <v>175</v>
      </c>
      <c r="DE10" s="599"/>
      <c r="DF10" s="599"/>
      <c r="DG10" s="599"/>
      <c r="DH10" s="599"/>
      <c r="DI10" s="599"/>
      <c r="DJ10" s="599"/>
      <c r="DK10" s="599"/>
      <c r="DL10" s="599"/>
      <c r="DM10" s="599"/>
      <c r="DN10" s="599"/>
      <c r="DO10" s="599"/>
      <c r="DP10" s="600"/>
      <c r="DQ10" s="604" t="s">
        <v>235</v>
      </c>
      <c r="DR10" s="599"/>
      <c r="DS10" s="599"/>
      <c r="DT10" s="599"/>
      <c r="DU10" s="599"/>
      <c r="DV10" s="599"/>
      <c r="DW10" s="599"/>
      <c r="DX10" s="599"/>
      <c r="DY10" s="599"/>
      <c r="DZ10" s="599"/>
      <c r="EA10" s="599"/>
      <c r="EB10" s="599"/>
      <c r="EC10" s="637"/>
    </row>
    <row r="11" spans="2:143" ht="11.25" customHeight="1" x14ac:dyDescent="0.15">
      <c r="B11" s="593" t="s">
        <v>254</v>
      </c>
      <c r="C11" s="594"/>
      <c r="D11" s="594"/>
      <c r="E11" s="594"/>
      <c r="F11" s="594"/>
      <c r="G11" s="594"/>
      <c r="H11" s="594"/>
      <c r="I11" s="594"/>
      <c r="J11" s="594"/>
      <c r="K11" s="594"/>
      <c r="L11" s="594"/>
      <c r="M11" s="594"/>
      <c r="N11" s="594"/>
      <c r="O11" s="594"/>
      <c r="P11" s="594"/>
      <c r="Q11" s="595"/>
      <c r="R11" s="596" t="s">
        <v>235</v>
      </c>
      <c r="S11" s="599"/>
      <c r="T11" s="599"/>
      <c r="U11" s="599"/>
      <c r="V11" s="599"/>
      <c r="W11" s="599"/>
      <c r="X11" s="599"/>
      <c r="Y11" s="600"/>
      <c r="Z11" s="653" t="s">
        <v>235</v>
      </c>
      <c r="AA11" s="653"/>
      <c r="AB11" s="653"/>
      <c r="AC11" s="653"/>
      <c r="AD11" s="654" t="s">
        <v>175</v>
      </c>
      <c r="AE11" s="654"/>
      <c r="AF11" s="654"/>
      <c r="AG11" s="654"/>
      <c r="AH11" s="654"/>
      <c r="AI11" s="654"/>
      <c r="AJ11" s="654"/>
      <c r="AK11" s="654"/>
      <c r="AL11" s="601" t="s">
        <v>235</v>
      </c>
      <c r="AM11" s="602"/>
      <c r="AN11" s="602"/>
      <c r="AO11" s="655"/>
      <c r="AP11" s="593" t="s">
        <v>255</v>
      </c>
      <c r="AQ11" s="594"/>
      <c r="AR11" s="594"/>
      <c r="AS11" s="594"/>
      <c r="AT11" s="594"/>
      <c r="AU11" s="594"/>
      <c r="AV11" s="594"/>
      <c r="AW11" s="594"/>
      <c r="AX11" s="594"/>
      <c r="AY11" s="594"/>
      <c r="AZ11" s="594"/>
      <c r="BA11" s="594"/>
      <c r="BB11" s="594"/>
      <c r="BC11" s="594"/>
      <c r="BD11" s="594"/>
      <c r="BE11" s="594"/>
      <c r="BF11" s="595"/>
      <c r="BG11" s="596">
        <v>426</v>
      </c>
      <c r="BH11" s="599"/>
      <c r="BI11" s="599"/>
      <c r="BJ11" s="599"/>
      <c r="BK11" s="599"/>
      <c r="BL11" s="599"/>
      <c r="BM11" s="599"/>
      <c r="BN11" s="600"/>
      <c r="BO11" s="653">
        <v>0.4</v>
      </c>
      <c r="BP11" s="653"/>
      <c r="BQ11" s="653"/>
      <c r="BR11" s="653"/>
      <c r="BS11" s="604" t="s">
        <v>235</v>
      </c>
      <c r="BT11" s="599"/>
      <c r="BU11" s="599"/>
      <c r="BV11" s="599"/>
      <c r="BW11" s="599"/>
      <c r="BX11" s="599"/>
      <c r="BY11" s="599"/>
      <c r="BZ11" s="599"/>
      <c r="CA11" s="599"/>
      <c r="CB11" s="637"/>
      <c r="CD11" s="593" t="s">
        <v>256</v>
      </c>
      <c r="CE11" s="594"/>
      <c r="CF11" s="594"/>
      <c r="CG11" s="594"/>
      <c r="CH11" s="594"/>
      <c r="CI11" s="594"/>
      <c r="CJ11" s="594"/>
      <c r="CK11" s="594"/>
      <c r="CL11" s="594"/>
      <c r="CM11" s="594"/>
      <c r="CN11" s="594"/>
      <c r="CO11" s="594"/>
      <c r="CP11" s="594"/>
      <c r="CQ11" s="595"/>
      <c r="CR11" s="596">
        <v>114885</v>
      </c>
      <c r="CS11" s="599"/>
      <c r="CT11" s="599"/>
      <c r="CU11" s="599"/>
      <c r="CV11" s="599"/>
      <c r="CW11" s="599"/>
      <c r="CX11" s="599"/>
      <c r="CY11" s="600"/>
      <c r="CZ11" s="653">
        <v>4.4000000000000004</v>
      </c>
      <c r="DA11" s="653"/>
      <c r="DB11" s="653"/>
      <c r="DC11" s="653"/>
      <c r="DD11" s="604">
        <v>26491</v>
      </c>
      <c r="DE11" s="599"/>
      <c r="DF11" s="599"/>
      <c r="DG11" s="599"/>
      <c r="DH11" s="599"/>
      <c r="DI11" s="599"/>
      <c r="DJ11" s="599"/>
      <c r="DK11" s="599"/>
      <c r="DL11" s="599"/>
      <c r="DM11" s="599"/>
      <c r="DN11" s="599"/>
      <c r="DO11" s="599"/>
      <c r="DP11" s="600"/>
      <c r="DQ11" s="604">
        <v>25418</v>
      </c>
      <c r="DR11" s="599"/>
      <c r="DS11" s="599"/>
      <c r="DT11" s="599"/>
      <c r="DU11" s="599"/>
      <c r="DV11" s="599"/>
      <c r="DW11" s="599"/>
      <c r="DX11" s="599"/>
      <c r="DY11" s="599"/>
      <c r="DZ11" s="599"/>
      <c r="EA11" s="599"/>
      <c r="EB11" s="599"/>
      <c r="EC11" s="637"/>
    </row>
    <row r="12" spans="2:143" ht="11.25" customHeight="1" x14ac:dyDescent="0.15">
      <c r="B12" s="593" t="s">
        <v>257</v>
      </c>
      <c r="C12" s="594"/>
      <c r="D12" s="594"/>
      <c r="E12" s="594"/>
      <c r="F12" s="594"/>
      <c r="G12" s="594"/>
      <c r="H12" s="594"/>
      <c r="I12" s="594"/>
      <c r="J12" s="594"/>
      <c r="K12" s="594"/>
      <c r="L12" s="594"/>
      <c r="M12" s="594"/>
      <c r="N12" s="594"/>
      <c r="O12" s="594"/>
      <c r="P12" s="594"/>
      <c r="Q12" s="595"/>
      <c r="R12" s="596">
        <v>31759</v>
      </c>
      <c r="S12" s="599"/>
      <c r="T12" s="599"/>
      <c r="U12" s="599"/>
      <c r="V12" s="599"/>
      <c r="W12" s="599"/>
      <c r="X12" s="599"/>
      <c r="Y12" s="600"/>
      <c r="Z12" s="653">
        <v>1.2</v>
      </c>
      <c r="AA12" s="653"/>
      <c r="AB12" s="653"/>
      <c r="AC12" s="653"/>
      <c r="AD12" s="654">
        <v>31759</v>
      </c>
      <c r="AE12" s="654"/>
      <c r="AF12" s="654"/>
      <c r="AG12" s="654"/>
      <c r="AH12" s="654"/>
      <c r="AI12" s="654"/>
      <c r="AJ12" s="654"/>
      <c r="AK12" s="654"/>
      <c r="AL12" s="601">
        <v>2.2999999999999998</v>
      </c>
      <c r="AM12" s="602"/>
      <c r="AN12" s="602"/>
      <c r="AO12" s="655"/>
      <c r="AP12" s="593" t="s">
        <v>258</v>
      </c>
      <c r="AQ12" s="594"/>
      <c r="AR12" s="594"/>
      <c r="AS12" s="594"/>
      <c r="AT12" s="594"/>
      <c r="AU12" s="594"/>
      <c r="AV12" s="594"/>
      <c r="AW12" s="594"/>
      <c r="AX12" s="594"/>
      <c r="AY12" s="594"/>
      <c r="AZ12" s="594"/>
      <c r="BA12" s="594"/>
      <c r="BB12" s="594"/>
      <c r="BC12" s="594"/>
      <c r="BD12" s="594"/>
      <c r="BE12" s="594"/>
      <c r="BF12" s="595"/>
      <c r="BG12" s="596">
        <v>46405</v>
      </c>
      <c r="BH12" s="599"/>
      <c r="BI12" s="599"/>
      <c r="BJ12" s="599"/>
      <c r="BK12" s="599"/>
      <c r="BL12" s="599"/>
      <c r="BM12" s="599"/>
      <c r="BN12" s="600"/>
      <c r="BO12" s="653">
        <v>40.299999999999997</v>
      </c>
      <c r="BP12" s="653"/>
      <c r="BQ12" s="653"/>
      <c r="BR12" s="653"/>
      <c r="BS12" s="604" t="s">
        <v>235</v>
      </c>
      <c r="BT12" s="599"/>
      <c r="BU12" s="599"/>
      <c r="BV12" s="599"/>
      <c r="BW12" s="599"/>
      <c r="BX12" s="599"/>
      <c r="BY12" s="599"/>
      <c r="BZ12" s="599"/>
      <c r="CA12" s="599"/>
      <c r="CB12" s="637"/>
      <c r="CD12" s="593" t="s">
        <v>259</v>
      </c>
      <c r="CE12" s="594"/>
      <c r="CF12" s="594"/>
      <c r="CG12" s="594"/>
      <c r="CH12" s="594"/>
      <c r="CI12" s="594"/>
      <c r="CJ12" s="594"/>
      <c r="CK12" s="594"/>
      <c r="CL12" s="594"/>
      <c r="CM12" s="594"/>
      <c r="CN12" s="594"/>
      <c r="CO12" s="594"/>
      <c r="CP12" s="594"/>
      <c r="CQ12" s="595"/>
      <c r="CR12" s="596">
        <v>97205</v>
      </c>
      <c r="CS12" s="599"/>
      <c r="CT12" s="599"/>
      <c r="CU12" s="599"/>
      <c r="CV12" s="599"/>
      <c r="CW12" s="599"/>
      <c r="CX12" s="599"/>
      <c r="CY12" s="600"/>
      <c r="CZ12" s="653">
        <v>3.7</v>
      </c>
      <c r="DA12" s="653"/>
      <c r="DB12" s="653"/>
      <c r="DC12" s="653"/>
      <c r="DD12" s="604">
        <v>30736</v>
      </c>
      <c r="DE12" s="599"/>
      <c r="DF12" s="599"/>
      <c r="DG12" s="599"/>
      <c r="DH12" s="599"/>
      <c r="DI12" s="599"/>
      <c r="DJ12" s="599"/>
      <c r="DK12" s="599"/>
      <c r="DL12" s="599"/>
      <c r="DM12" s="599"/>
      <c r="DN12" s="599"/>
      <c r="DO12" s="599"/>
      <c r="DP12" s="600"/>
      <c r="DQ12" s="604">
        <v>46076</v>
      </c>
      <c r="DR12" s="599"/>
      <c r="DS12" s="599"/>
      <c r="DT12" s="599"/>
      <c r="DU12" s="599"/>
      <c r="DV12" s="599"/>
      <c r="DW12" s="599"/>
      <c r="DX12" s="599"/>
      <c r="DY12" s="599"/>
      <c r="DZ12" s="599"/>
      <c r="EA12" s="599"/>
      <c r="EB12" s="599"/>
      <c r="EC12" s="637"/>
    </row>
    <row r="13" spans="2:143" ht="11.25" customHeight="1" x14ac:dyDescent="0.15">
      <c r="B13" s="593" t="s">
        <v>260</v>
      </c>
      <c r="C13" s="594"/>
      <c r="D13" s="594"/>
      <c r="E13" s="594"/>
      <c r="F13" s="594"/>
      <c r="G13" s="594"/>
      <c r="H13" s="594"/>
      <c r="I13" s="594"/>
      <c r="J13" s="594"/>
      <c r="K13" s="594"/>
      <c r="L13" s="594"/>
      <c r="M13" s="594"/>
      <c r="N13" s="594"/>
      <c r="O13" s="594"/>
      <c r="P13" s="594"/>
      <c r="Q13" s="595"/>
      <c r="R13" s="596" t="s">
        <v>235</v>
      </c>
      <c r="S13" s="599"/>
      <c r="T13" s="599"/>
      <c r="U13" s="599"/>
      <c r="V13" s="599"/>
      <c r="W13" s="599"/>
      <c r="X13" s="599"/>
      <c r="Y13" s="600"/>
      <c r="Z13" s="653" t="s">
        <v>175</v>
      </c>
      <c r="AA13" s="653"/>
      <c r="AB13" s="653"/>
      <c r="AC13" s="653"/>
      <c r="AD13" s="654" t="s">
        <v>175</v>
      </c>
      <c r="AE13" s="654"/>
      <c r="AF13" s="654"/>
      <c r="AG13" s="654"/>
      <c r="AH13" s="654"/>
      <c r="AI13" s="654"/>
      <c r="AJ13" s="654"/>
      <c r="AK13" s="654"/>
      <c r="AL13" s="601" t="s">
        <v>175</v>
      </c>
      <c r="AM13" s="602"/>
      <c r="AN13" s="602"/>
      <c r="AO13" s="655"/>
      <c r="AP13" s="593" t="s">
        <v>261</v>
      </c>
      <c r="AQ13" s="594"/>
      <c r="AR13" s="594"/>
      <c r="AS13" s="594"/>
      <c r="AT13" s="594"/>
      <c r="AU13" s="594"/>
      <c r="AV13" s="594"/>
      <c r="AW13" s="594"/>
      <c r="AX13" s="594"/>
      <c r="AY13" s="594"/>
      <c r="AZ13" s="594"/>
      <c r="BA13" s="594"/>
      <c r="BB13" s="594"/>
      <c r="BC13" s="594"/>
      <c r="BD13" s="594"/>
      <c r="BE13" s="594"/>
      <c r="BF13" s="595"/>
      <c r="BG13" s="596">
        <v>41016</v>
      </c>
      <c r="BH13" s="599"/>
      <c r="BI13" s="599"/>
      <c r="BJ13" s="599"/>
      <c r="BK13" s="599"/>
      <c r="BL13" s="599"/>
      <c r="BM13" s="599"/>
      <c r="BN13" s="600"/>
      <c r="BO13" s="653">
        <v>35.6</v>
      </c>
      <c r="BP13" s="653"/>
      <c r="BQ13" s="653"/>
      <c r="BR13" s="653"/>
      <c r="BS13" s="604" t="s">
        <v>175</v>
      </c>
      <c r="BT13" s="599"/>
      <c r="BU13" s="599"/>
      <c r="BV13" s="599"/>
      <c r="BW13" s="599"/>
      <c r="BX13" s="599"/>
      <c r="BY13" s="599"/>
      <c r="BZ13" s="599"/>
      <c r="CA13" s="599"/>
      <c r="CB13" s="637"/>
      <c r="CD13" s="593" t="s">
        <v>262</v>
      </c>
      <c r="CE13" s="594"/>
      <c r="CF13" s="594"/>
      <c r="CG13" s="594"/>
      <c r="CH13" s="594"/>
      <c r="CI13" s="594"/>
      <c r="CJ13" s="594"/>
      <c r="CK13" s="594"/>
      <c r="CL13" s="594"/>
      <c r="CM13" s="594"/>
      <c r="CN13" s="594"/>
      <c r="CO13" s="594"/>
      <c r="CP13" s="594"/>
      <c r="CQ13" s="595"/>
      <c r="CR13" s="596">
        <v>106838</v>
      </c>
      <c r="CS13" s="599"/>
      <c r="CT13" s="599"/>
      <c r="CU13" s="599"/>
      <c r="CV13" s="599"/>
      <c r="CW13" s="599"/>
      <c r="CX13" s="599"/>
      <c r="CY13" s="600"/>
      <c r="CZ13" s="653">
        <v>4.0999999999999996</v>
      </c>
      <c r="DA13" s="653"/>
      <c r="DB13" s="653"/>
      <c r="DC13" s="653"/>
      <c r="DD13" s="604">
        <v>66220</v>
      </c>
      <c r="DE13" s="599"/>
      <c r="DF13" s="599"/>
      <c r="DG13" s="599"/>
      <c r="DH13" s="599"/>
      <c r="DI13" s="599"/>
      <c r="DJ13" s="599"/>
      <c r="DK13" s="599"/>
      <c r="DL13" s="599"/>
      <c r="DM13" s="599"/>
      <c r="DN13" s="599"/>
      <c r="DO13" s="599"/>
      <c r="DP13" s="600"/>
      <c r="DQ13" s="604">
        <v>54105</v>
      </c>
      <c r="DR13" s="599"/>
      <c r="DS13" s="599"/>
      <c r="DT13" s="599"/>
      <c r="DU13" s="599"/>
      <c r="DV13" s="599"/>
      <c r="DW13" s="599"/>
      <c r="DX13" s="599"/>
      <c r="DY13" s="599"/>
      <c r="DZ13" s="599"/>
      <c r="EA13" s="599"/>
      <c r="EB13" s="599"/>
      <c r="EC13" s="637"/>
    </row>
    <row r="14" spans="2:143" ht="11.25" customHeight="1" x14ac:dyDescent="0.15">
      <c r="B14" s="593" t="s">
        <v>263</v>
      </c>
      <c r="C14" s="594"/>
      <c r="D14" s="594"/>
      <c r="E14" s="594"/>
      <c r="F14" s="594"/>
      <c r="G14" s="594"/>
      <c r="H14" s="594"/>
      <c r="I14" s="594"/>
      <c r="J14" s="594"/>
      <c r="K14" s="594"/>
      <c r="L14" s="594"/>
      <c r="M14" s="594"/>
      <c r="N14" s="594"/>
      <c r="O14" s="594"/>
      <c r="P14" s="594"/>
      <c r="Q14" s="595"/>
      <c r="R14" s="596" t="s">
        <v>175</v>
      </c>
      <c r="S14" s="599"/>
      <c r="T14" s="599"/>
      <c r="U14" s="599"/>
      <c r="V14" s="599"/>
      <c r="W14" s="599"/>
      <c r="X14" s="599"/>
      <c r="Y14" s="600"/>
      <c r="Z14" s="653" t="s">
        <v>175</v>
      </c>
      <c r="AA14" s="653"/>
      <c r="AB14" s="653"/>
      <c r="AC14" s="653"/>
      <c r="AD14" s="654" t="s">
        <v>235</v>
      </c>
      <c r="AE14" s="654"/>
      <c r="AF14" s="654"/>
      <c r="AG14" s="654"/>
      <c r="AH14" s="654"/>
      <c r="AI14" s="654"/>
      <c r="AJ14" s="654"/>
      <c r="AK14" s="654"/>
      <c r="AL14" s="601" t="s">
        <v>175</v>
      </c>
      <c r="AM14" s="602"/>
      <c r="AN14" s="602"/>
      <c r="AO14" s="655"/>
      <c r="AP14" s="593" t="s">
        <v>264</v>
      </c>
      <c r="AQ14" s="594"/>
      <c r="AR14" s="594"/>
      <c r="AS14" s="594"/>
      <c r="AT14" s="594"/>
      <c r="AU14" s="594"/>
      <c r="AV14" s="594"/>
      <c r="AW14" s="594"/>
      <c r="AX14" s="594"/>
      <c r="AY14" s="594"/>
      <c r="AZ14" s="594"/>
      <c r="BA14" s="594"/>
      <c r="BB14" s="594"/>
      <c r="BC14" s="594"/>
      <c r="BD14" s="594"/>
      <c r="BE14" s="594"/>
      <c r="BF14" s="595"/>
      <c r="BG14" s="596">
        <v>4316</v>
      </c>
      <c r="BH14" s="599"/>
      <c r="BI14" s="599"/>
      <c r="BJ14" s="599"/>
      <c r="BK14" s="599"/>
      <c r="BL14" s="599"/>
      <c r="BM14" s="599"/>
      <c r="BN14" s="600"/>
      <c r="BO14" s="653">
        <v>3.7</v>
      </c>
      <c r="BP14" s="653"/>
      <c r="BQ14" s="653"/>
      <c r="BR14" s="653"/>
      <c r="BS14" s="604" t="s">
        <v>175</v>
      </c>
      <c r="BT14" s="599"/>
      <c r="BU14" s="599"/>
      <c r="BV14" s="599"/>
      <c r="BW14" s="599"/>
      <c r="BX14" s="599"/>
      <c r="BY14" s="599"/>
      <c r="BZ14" s="599"/>
      <c r="CA14" s="599"/>
      <c r="CB14" s="637"/>
      <c r="CD14" s="593" t="s">
        <v>265</v>
      </c>
      <c r="CE14" s="594"/>
      <c r="CF14" s="594"/>
      <c r="CG14" s="594"/>
      <c r="CH14" s="594"/>
      <c r="CI14" s="594"/>
      <c r="CJ14" s="594"/>
      <c r="CK14" s="594"/>
      <c r="CL14" s="594"/>
      <c r="CM14" s="594"/>
      <c r="CN14" s="594"/>
      <c r="CO14" s="594"/>
      <c r="CP14" s="594"/>
      <c r="CQ14" s="595"/>
      <c r="CR14" s="596">
        <v>232203</v>
      </c>
      <c r="CS14" s="599"/>
      <c r="CT14" s="599"/>
      <c r="CU14" s="599"/>
      <c r="CV14" s="599"/>
      <c r="CW14" s="599"/>
      <c r="CX14" s="599"/>
      <c r="CY14" s="600"/>
      <c r="CZ14" s="653">
        <v>8.9</v>
      </c>
      <c r="DA14" s="653"/>
      <c r="DB14" s="653"/>
      <c r="DC14" s="653"/>
      <c r="DD14" s="604">
        <v>1715</v>
      </c>
      <c r="DE14" s="599"/>
      <c r="DF14" s="599"/>
      <c r="DG14" s="599"/>
      <c r="DH14" s="599"/>
      <c r="DI14" s="599"/>
      <c r="DJ14" s="599"/>
      <c r="DK14" s="599"/>
      <c r="DL14" s="599"/>
      <c r="DM14" s="599"/>
      <c r="DN14" s="599"/>
      <c r="DO14" s="599"/>
      <c r="DP14" s="600"/>
      <c r="DQ14" s="604">
        <v>142203</v>
      </c>
      <c r="DR14" s="599"/>
      <c r="DS14" s="599"/>
      <c r="DT14" s="599"/>
      <c r="DU14" s="599"/>
      <c r="DV14" s="599"/>
      <c r="DW14" s="599"/>
      <c r="DX14" s="599"/>
      <c r="DY14" s="599"/>
      <c r="DZ14" s="599"/>
      <c r="EA14" s="599"/>
      <c r="EB14" s="599"/>
      <c r="EC14" s="637"/>
    </row>
    <row r="15" spans="2:143" ht="11.25" customHeight="1" x14ac:dyDescent="0.15">
      <c r="B15" s="593" t="s">
        <v>266</v>
      </c>
      <c r="C15" s="594"/>
      <c r="D15" s="594"/>
      <c r="E15" s="594"/>
      <c r="F15" s="594"/>
      <c r="G15" s="594"/>
      <c r="H15" s="594"/>
      <c r="I15" s="594"/>
      <c r="J15" s="594"/>
      <c r="K15" s="594"/>
      <c r="L15" s="594"/>
      <c r="M15" s="594"/>
      <c r="N15" s="594"/>
      <c r="O15" s="594"/>
      <c r="P15" s="594"/>
      <c r="Q15" s="595"/>
      <c r="R15" s="596">
        <v>2877</v>
      </c>
      <c r="S15" s="599"/>
      <c r="T15" s="599"/>
      <c r="U15" s="599"/>
      <c r="V15" s="599"/>
      <c r="W15" s="599"/>
      <c r="X15" s="599"/>
      <c r="Y15" s="600"/>
      <c r="Z15" s="653">
        <v>0.1</v>
      </c>
      <c r="AA15" s="653"/>
      <c r="AB15" s="653"/>
      <c r="AC15" s="653"/>
      <c r="AD15" s="654">
        <v>2877</v>
      </c>
      <c r="AE15" s="654"/>
      <c r="AF15" s="654"/>
      <c r="AG15" s="654"/>
      <c r="AH15" s="654"/>
      <c r="AI15" s="654"/>
      <c r="AJ15" s="654"/>
      <c r="AK15" s="654"/>
      <c r="AL15" s="601">
        <v>0.2</v>
      </c>
      <c r="AM15" s="602"/>
      <c r="AN15" s="602"/>
      <c r="AO15" s="655"/>
      <c r="AP15" s="593" t="s">
        <v>267</v>
      </c>
      <c r="AQ15" s="594"/>
      <c r="AR15" s="594"/>
      <c r="AS15" s="594"/>
      <c r="AT15" s="594"/>
      <c r="AU15" s="594"/>
      <c r="AV15" s="594"/>
      <c r="AW15" s="594"/>
      <c r="AX15" s="594"/>
      <c r="AY15" s="594"/>
      <c r="AZ15" s="594"/>
      <c r="BA15" s="594"/>
      <c r="BB15" s="594"/>
      <c r="BC15" s="594"/>
      <c r="BD15" s="594"/>
      <c r="BE15" s="594"/>
      <c r="BF15" s="595"/>
      <c r="BG15" s="596">
        <v>9789</v>
      </c>
      <c r="BH15" s="599"/>
      <c r="BI15" s="599"/>
      <c r="BJ15" s="599"/>
      <c r="BK15" s="599"/>
      <c r="BL15" s="599"/>
      <c r="BM15" s="599"/>
      <c r="BN15" s="600"/>
      <c r="BO15" s="653">
        <v>8.5</v>
      </c>
      <c r="BP15" s="653"/>
      <c r="BQ15" s="653"/>
      <c r="BR15" s="653"/>
      <c r="BS15" s="604" t="s">
        <v>235</v>
      </c>
      <c r="BT15" s="599"/>
      <c r="BU15" s="599"/>
      <c r="BV15" s="599"/>
      <c r="BW15" s="599"/>
      <c r="BX15" s="599"/>
      <c r="BY15" s="599"/>
      <c r="BZ15" s="599"/>
      <c r="CA15" s="599"/>
      <c r="CB15" s="637"/>
      <c r="CD15" s="593" t="s">
        <v>268</v>
      </c>
      <c r="CE15" s="594"/>
      <c r="CF15" s="594"/>
      <c r="CG15" s="594"/>
      <c r="CH15" s="594"/>
      <c r="CI15" s="594"/>
      <c r="CJ15" s="594"/>
      <c r="CK15" s="594"/>
      <c r="CL15" s="594"/>
      <c r="CM15" s="594"/>
      <c r="CN15" s="594"/>
      <c r="CO15" s="594"/>
      <c r="CP15" s="594"/>
      <c r="CQ15" s="595"/>
      <c r="CR15" s="596">
        <v>194017</v>
      </c>
      <c r="CS15" s="599"/>
      <c r="CT15" s="599"/>
      <c r="CU15" s="599"/>
      <c r="CV15" s="599"/>
      <c r="CW15" s="599"/>
      <c r="CX15" s="599"/>
      <c r="CY15" s="600"/>
      <c r="CZ15" s="653">
        <v>7.5</v>
      </c>
      <c r="DA15" s="653"/>
      <c r="DB15" s="653"/>
      <c r="DC15" s="653"/>
      <c r="DD15" s="604">
        <v>51219</v>
      </c>
      <c r="DE15" s="599"/>
      <c r="DF15" s="599"/>
      <c r="DG15" s="599"/>
      <c r="DH15" s="599"/>
      <c r="DI15" s="599"/>
      <c r="DJ15" s="599"/>
      <c r="DK15" s="599"/>
      <c r="DL15" s="599"/>
      <c r="DM15" s="599"/>
      <c r="DN15" s="599"/>
      <c r="DO15" s="599"/>
      <c r="DP15" s="600"/>
      <c r="DQ15" s="604">
        <v>128337</v>
      </c>
      <c r="DR15" s="599"/>
      <c r="DS15" s="599"/>
      <c r="DT15" s="599"/>
      <c r="DU15" s="599"/>
      <c r="DV15" s="599"/>
      <c r="DW15" s="599"/>
      <c r="DX15" s="599"/>
      <c r="DY15" s="599"/>
      <c r="DZ15" s="599"/>
      <c r="EA15" s="599"/>
      <c r="EB15" s="599"/>
      <c r="EC15" s="637"/>
    </row>
    <row r="16" spans="2:143" ht="11.25" customHeight="1" x14ac:dyDescent="0.15">
      <c r="B16" s="593" t="s">
        <v>269</v>
      </c>
      <c r="C16" s="594"/>
      <c r="D16" s="594"/>
      <c r="E16" s="594"/>
      <c r="F16" s="594"/>
      <c r="G16" s="594"/>
      <c r="H16" s="594"/>
      <c r="I16" s="594"/>
      <c r="J16" s="594"/>
      <c r="K16" s="594"/>
      <c r="L16" s="594"/>
      <c r="M16" s="594"/>
      <c r="N16" s="594"/>
      <c r="O16" s="594"/>
      <c r="P16" s="594"/>
      <c r="Q16" s="595"/>
      <c r="R16" s="596" t="s">
        <v>175</v>
      </c>
      <c r="S16" s="599"/>
      <c r="T16" s="599"/>
      <c r="U16" s="599"/>
      <c r="V16" s="599"/>
      <c r="W16" s="599"/>
      <c r="X16" s="599"/>
      <c r="Y16" s="600"/>
      <c r="Z16" s="653" t="s">
        <v>175</v>
      </c>
      <c r="AA16" s="653"/>
      <c r="AB16" s="653"/>
      <c r="AC16" s="653"/>
      <c r="AD16" s="654" t="s">
        <v>175</v>
      </c>
      <c r="AE16" s="654"/>
      <c r="AF16" s="654"/>
      <c r="AG16" s="654"/>
      <c r="AH16" s="654"/>
      <c r="AI16" s="654"/>
      <c r="AJ16" s="654"/>
      <c r="AK16" s="654"/>
      <c r="AL16" s="601" t="s">
        <v>175</v>
      </c>
      <c r="AM16" s="602"/>
      <c r="AN16" s="602"/>
      <c r="AO16" s="655"/>
      <c r="AP16" s="593" t="s">
        <v>270</v>
      </c>
      <c r="AQ16" s="594"/>
      <c r="AR16" s="594"/>
      <c r="AS16" s="594"/>
      <c r="AT16" s="594"/>
      <c r="AU16" s="594"/>
      <c r="AV16" s="594"/>
      <c r="AW16" s="594"/>
      <c r="AX16" s="594"/>
      <c r="AY16" s="594"/>
      <c r="AZ16" s="594"/>
      <c r="BA16" s="594"/>
      <c r="BB16" s="594"/>
      <c r="BC16" s="594"/>
      <c r="BD16" s="594"/>
      <c r="BE16" s="594"/>
      <c r="BF16" s="595"/>
      <c r="BG16" s="596" t="s">
        <v>235</v>
      </c>
      <c r="BH16" s="599"/>
      <c r="BI16" s="599"/>
      <c r="BJ16" s="599"/>
      <c r="BK16" s="599"/>
      <c r="BL16" s="599"/>
      <c r="BM16" s="599"/>
      <c r="BN16" s="600"/>
      <c r="BO16" s="653" t="s">
        <v>175</v>
      </c>
      <c r="BP16" s="653"/>
      <c r="BQ16" s="653"/>
      <c r="BR16" s="653"/>
      <c r="BS16" s="604" t="s">
        <v>235</v>
      </c>
      <c r="BT16" s="599"/>
      <c r="BU16" s="599"/>
      <c r="BV16" s="599"/>
      <c r="BW16" s="599"/>
      <c r="BX16" s="599"/>
      <c r="BY16" s="599"/>
      <c r="BZ16" s="599"/>
      <c r="CA16" s="599"/>
      <c r="CB16" s="637"/>
      <c r="CD16" s="593" t="s">
        <v>271</v>
      </c>
      <c r="CE16" s="594"/>
      <c r="CF16" s="594"/>
      <c r="CG16" s="594"/>
      <c r="CH16" s="594"/>
      <c r="CI16" s="594"/>
      <c r="CJ16" s="594"/>
      <c r="CK16" s="594"/>
      <c r="CL16" s="594"/>
      <c r="CM16" s="594"/>
      <c r="CN16" s="594"/>
      <c r="CO16" s="594"/>
      <c r="CP16" s="594"/>
      <c r="CQ16" s="595"/>
      <c r="CR16" s="596" t="s">
        <v>235</v>
      </c>
      <c r="CS16" s="599"/>
      <c r="CT16" s="599"/>
      <c r="CU16" s="599"/>
      <c r="CV16" s="599"/>
      <c r="CW16" s="599"/>
      <c r="CX16" s="599"/>
      <c r="CY16" s="600"/>
      <c r="CZ16" s="653" t="s">
        <v>175</v>
      </c>
      <c r="DA16" s="653"/>
      <c r="DB16" s="653"/>
      <c r="DC16" s="653"/>
      <c r="DD16" s="604" t="s">
        <v>235</v>
      </c>
      <c r="DE16" s="599"/>
      <c r="DF16" s="599"/>
      <c r="DG16" s="599"/>
      <c r="DH16" s="599"/>
      <c r="DI16" s="599"/>
      <c r="DJ16" s="599"/>
      <c r="DK16" s="599"/>
      <c r="DL16" s="599"/>
      <c r="DM16" s="599"/>
      <c r="DN16" s="599"/>
      <c r="DO16" s="599"/>
      <c r="DP16" s="600"/>
      <c r="DQ16" s="604" t="s">
        <v>175</v>
      </c>
      <c r="DR16" s="599"/>
      <c r="DS16" s="599"/>
      <c r="DT16" s="599"/>
      <c r="DU16" s="599"/>
      <c r="DV16" s="599"/>
      <c r="DW16" s="599"/>
      <c r="DX16" s="599"/>
      <c r="DY16" s="599"/>
      <c r="DZ16" s="599"/>
      <c r="EA16" s="599"/>
      <c r="EB16" s="599"/>
      <c r="EC16" s="637"/>
    </row>
    <row r="17" spans="2:133" ht="11.25" customHeight="1" x14ac:dyDescent="0.15">
      <c r="B17" s="593" t="s">
        <v>272</v>
      </c>
      <c r="C17" s="594"/>
      <c r="D17" s="594"/>
      <c r="E17" s="594"/>
      <c r="F17" s="594"/>
      <c r="G17" s="594"/>
      <c r="H17" s="594"/>
      <c r="I17" s="594"/>
      <c r="J17" s="594"/>
      <c r="K17" s="594"/>
      <c r="L17" s="594"/>
      <c r="M17" s="594"/>
      <c r="N17" s="594"/>
      <c r="O17" s="594"/>
      <c r="P17" s="594"/>
      <c r="Q17" s="595"/>
      <c r="R17" s="596">
        <v>288</v>
      </c>
      <c r="S17" s="599"/>
      <c r="T17" s="599"/>
      <c r="U17" s="599"/>
      <c r="V17" s="599"/>
      <c r="W17" s="599"/>
      <c r="X17" s="599"/>
      <c r="Y17" s="600"/>
      <c r="Z17" s="653">
        <v>0</v>
      </c>
      <c r="AA17" s="653"/>
      <c r="AB17" s="653"/>
      <c r="AC17" s="653"/>
      <c r="AD17" s="654">
        <v>288</v>
      </c>
      <c r="AE17" s="654"/>
      <c r="AF17" s="654"/>
      <c r="AG17" s="654"/>
      <c r="AH17" s="654"/>
      <c r="AI17" s="654"/>
      <c r="AJ17" s="654"/>
      <c r="AK17" s="654"/>
      <c r="AL17" s="601">
        <v>0</v>
      </c>
      <c r="AM17" s="602"/>
      <c r="AN17" s="602"/>
      <c r="AO17" s="655"/>
      <c r="AP17" s="593" t="s">
        <v>273</v>
      </c>
      <c r="AQ17" s="594"/>
      <c r="AR17" s="594"/>
      <c r="AS17" s="594"/>
      <c r="AT17" s="594"/>
      <c r="AU17" s="594"/>
      <c r="AV17" s="594"/>
      <c r="AW17" s="594"/>
      <c r="AX17" s="594"/>
      <c r="AY17" s="594"/>
      <c r="AZ17" s="594"/>
      <c r="BA17" s="594"/>
      <c r="BB17" s="594"/>
      <c r="BC17" s="594"/>
      <c r="BD17" s="594"/>
      <c r="BE17" s="594"/>
      <c r="BF17" s="595"/>
      <c r="BG17" s="596" t="s">
        <v>175</v>
      </c>
      <c r="BH17" s="599"/>
      <c r="BI17" s="599"/>
      <c r="BJ17" s="599"/>
      <c r="BK17" s="599"/>
      <c r="BL17" s="599"/>
      <c r="BM17" s="599"/>
      <c r="BN17" s="600"/>
      <c r="BO17" s="653" t="s">
        <v>235</v>
      </c>
      <c r="BP17" s="653"/>
      <c r="BQ17" s="653"/>
      <c r="BR17" s="653"/>
      <c r="BS17" s="604" t="s">
        <v>235</v>
      </c>
      <c r="BT17" s="599"/>
      <c r="BU17" s="599"/>
      <c r="BV17" s="599"/>
      <c r="BW17" s="599"/>
      <c r="BX17" s="599"/>
      <c r="BY17" s="599"/>
      <c r="BZ17" s="599"/>
      <c r="CA17" s="599"/>
      <c r="CB17" s="637"/>
      <c r="CD17" s="593" t="s">
        <v>274</v>
      </c>
      <c r="CE17" s="594"/>
      <c r="CF17" s="594"/>
      <c r="CG17" s="594"/>
      <c r="CH17" s="594"/>
      <c r="CI17" s="594"/>
      <c r="CJ17" s="594"/>
      <c r="CK17" s="594"/>
      <c r="CL17" s="594"/>
      <c r="CM17" s="594"/>
      <c r="CN17" s="594"/>
      <c r="CO17" s="594"/>
      <c r="CP17" s="594"/>
      <c r="CQ17" s="595"/>
      <c r="CR17" s="596">
        <v>314169</v>
      </c>
      <c r="CS17" s="599"/>
      <c r="CT17" s="599"/>
      <c r="CU17" s="599"/>
      <c r="CV17" s="599"/>
      <c r="CW17" s="599"/>
      <c r="CX17" s="599"/>
      <c r="CY17" s="600"/>
      <c r="CZ17" s="653">
        <v>12.1</v>
      </c>
      <c r="DA17" s="653"/>
      <c r="DB17" s="653"/>
      <c r="DC17" s="653"/>
      <c r="DD17" s="604" t="s">
        <v>175</v>
      </c>
      <c r="DE17" s="599"/>
      <c r="DF17" s="599"/>
      <c r="DG17" s="599"/>
      <c r="DH17" s="599"/>
      <c r="DI17" s="599"/>
      <c r="DJ17" s="599"/>
      <c r="DK17" s="599"/>
      <c r="DL17" s="599"/>
      <c r="DM17" s="599"/>
      <c r="DN17" s="599"/>
      <c r="DO17" s="599"/>
      <c r="DP17" s="600"/>
      <c r="DQ17" s="604">
        <v>307912</v>
      </c>
      <c r="DR17" s="599"/>
      <c r="DS17" s="599"/>
      <c r="DT17" s="599"/>
      <c r="DU17" s="599"/>
      <c r="DV17" s="599"/>
      <c r="DW17" s="599"/>
      <c r="DX17" s="599"/>
      <c r="DY17" s="599"/>
      <c r="DZ17" s="599"/>
      <c r="EA17" s="599"/>
      <c r="EB17" s="599"/>
      <c r="EC17" s="637"/>
    </row>
    <row r="18" spans="2:133" ht="11.25" customHeight="1" x14ac:dyDescent="0.15">
      <c r="B18" s="593" t="s">
        <v>275</v>
      </c>
      <c r="C18" s="594"/>
      <c r="D18" s="594"/>
      <c r="E18" s="594"/>
      <c r="F18" s="594"/>
      <c r="G18" s="594"/>
      <c r="H18" s="594"/>
      <c r="I18" s="594"/>
      <c r="J18" s="594"/>
      <c r="K18" s="594"/>
      <c r="L18" s="594"/>
      <c r="M18" s="594"/>
      <c r="N18" s="594"/>
      <c r="O18" s="594"/>
      <c r="P18" s="594"/>
      <c r="Q18" s="595"/>
      <c r="R18" s="596">
        <v>1376245</v>
      </c>
      <c r="S18" s="599"/>
      <c r="T18" s="599"/>
      <c r="U18" s="599"/>
      <c r="V18" s="599"/>
      <c r="W18" s="599"/>
      <c r="X18" s="599"/>
      <c r="Y18" s="600"/>
      <c r="Z18" s="653">
        <v>51.6</v>
      </c>
      <c r="AA18" s="653"/>
      <c r="AB18" s="653"/>
      <c r="AC18" s="653"/>
      <c r="AD18" s="654">
        <v>1192872</v>
      </c>
      <c r="AE18" s="654"/>
      <c r="AF18" s="654"/>
      <c r="AG18" s="654"/>
      <c r="AH18" s="654"/>
      <c r="AI18" s="654"/>
      <c r="AJ18" s="654"/>
      <c r="AK18" s="654"/>
      <c r="AL18" s="601">
        <v>87.7</v>
      </c>
      <c r="AM18" s="602"/>
      <c r="AN18" s="602"/>
      <c r="AO18" s="655"/>
      <c r="AP18" s="593" t="s">
        <v>276</v>
      </c>
      <c r="AQ18" s="594"/>
      <c r="AR18" s="594"/>
      <c r="AS18" s="594"/>
      <c r="AT18" s="594"/>
      <c r="AU18" s="594"/>
      <c r="AV18" s="594"/>
      <c r="AW18" s="594"/>
      <c r="AX18" s="594"/>
      <c r="AY18" s="594"/>
      <c r="AZ18" s="594"/>
      <c r="BA18" s="594"/>
      <c r="BB18" s="594"/>
      <c r="BC18" s="594"/>
      <c r="BD18" s="594"/>
      <c r="BE18" s="594"/>
      <c r="BF18" s="595"/>
      <c r="BG18" s="596" t="s">
        <v>175</v>
      </c>
      <c r="BH18" s="599"/>
      <c r="BI18" s="599"/>
      <c r="BJ18" s="599"/>
      <c r="BK18" s="599"/>
      <c r="BL18" s="599"/>
      <c r="BM18" s="599"/>
      <c r="BN18" s="600"/>
      <c r="BO18" s="653" t="s">
        <v>175</v>
      </c>
      <c r="BP18" s="653"/>
      <c r="BQ18" s="653"/>
      <c r="BR18" s="653"/>
      <c r="BS18" s="604" t="s">
        <v>175</v>
      </c>
      <c r="BT18" s="599"/>
      <c r="BU18" s="599"/>
      <c r="BV18" s="599"/>
      <c r="BW18" s="599"/>
      <c r="BX18" s="599"/>
      <c r="BY18" s="599"/>
      <c r="BZ18" s="599"/>
      <c r="CA18" s="599"/>
      <c r="CB18" s="637"/>
      <c r="CD18" s="593" t="s">
        <v>277</v>
      </c>
      <c r="CE18" s="594"/>
      <c r="CF18" s="594"/>
      <c r="CG18" s="594"/>
      <c r="CH18" s="594"/>
      <c r="CI18" s="594"/>
      <c r="CJ18" s="594"/>
      <c r="CK18" s="594"/>
      <c r="CL18" s="594"/>
      <c r="CM18" s="594"/>
      <c r="CN18" s="594"/>
      <c r="CO18" s="594"/>
      <c r="CP18" s="594"/>
      <c r="CQ18" s="595"/>
      <c r="CR18" s="596" t="s">
        <v>235</v>
      </c>
      <c r="CS18" s="599"/>
      <c r="CT18" s="599"/>
      <c r="CU18" s="599"/>
      <c r="CV18" s="599"/>
      <c r="CW18" s="599"/>
      <c r="CX18" s="599"/>
      <c r="CY18" s="600"/>
      <c r="CZ18" s="653" t="s">
        <v>235</v>
      </c>
      <c r="DA18" s="653"/>
      <c r="DB18" s="653"/>
      <c r="DC18" s="653"/>
      <c r="DD18" s="604" t="s">
        <v>235</v>
      </c>
      <c r="DE18" s="599"/>
      <c r="DF18" s="599"/>
      <c r="DG18" s="599"/>
      <c r="DH18" s="599"/>
      <c r="DI18" s="599"/>
      <c r="DJ18" s="599"/>
      <c r="DK18" s="599"/>
      <c r="DL18" s="599"/>
      <c r="DM18" s="599"/>
      <c r="DN18" s="599"/>
      <c r="DO18" s="599"/>
      <c r="DP18" s="600"/>
      <c r="DQ18" s="604" t="s">
        <v>175</v>
      </c>
      <c r="DR18" s="599"/>
      <c r="DS18" s="599"/>
      <c r="DT18" s="599"/>
      <c r="DU18" s="599"/>
      <c r="DV18" s="599"/>
      <c r="DW18" s="599"/>
      <c r="DX18" s="599"/>
      <c r="DY18" s="599"/>
      <c r="DZ18" s="599"/>
      <c r="EA18" s="599"/>
      <c r="EB18" s="599"/>
      <c r="EC18" s="637"/>
    </row>
    <row r="19" spans="2:133" ht="11.25" customHeight="1" x14ac:dyDescent="0.15">
      <c r="B19" s="593" t="s">
        <v>278</v>
      </c>
      <c r="C19" s="594"/>
      <c r="D19" s="594"/>
      <c r="E19" s="594"/>
      <c r="F19" s="594"/>
      <c r="G19" s="594"/>
      <c r="H19" s="594"/>
      <c r="I19" s="594"/>
      <c r="J19" s="594"/>
      <c r="K19" s="594"/>
      <c r="L19" s="594"/>
      <c r="M19" s="594"/>
      <c r="N19" s="594"/>
      <c r="O19" s="594"/>
      <c r="P19" s="594"/>
      <c r="Q19" s="595"/>
      <c r="R19" s="596">
        <v>1192872</v>
      </c>
      <c r="S19" s="599"/>
      <c r="T19" s="599"/>
      <c r="U19" s="599"/>
      <c r="V19" s="599"/>
      <c r="W19" s="599"/>
      <c r="X19" s="599"/>
      <c r="Y19" s="600"/>
      <c r="Z19" s="653">
        <v>44.7</v>
      </c>
      <c r="AA19" s="653"/>
      <c r="AB19" s="653"/>
      <c r="AC19" s="653"/>
      <c r="AD19" s="654">
        <v>1192872</v>
      </c>
      <c r="AE19" s="654"/>
      <c r="AF19" s="654"/>
      <c r="AG19" s="654"/>
      <c r="AH19" s="654"/>
      <c r="AI19" s="654"/>
      <c r="AJ19" s="654"/>
      <c r="AK19" s="654"/>
      <c r="AL19" s="601">
        <v>87.7</v>
      </c>
      <c r="AM19" s="602"/>
      <c r="AN19" s="602"/>
      <c r="AO19" s="655"/>
      <c r="AP19" s="593" t="s">
        <v>279</v>
      </c>
      <c r="AQ19" s="594"/>
      <c r="AR19" s="594"/>
      <c r="AS19" s="594"/>
      <c r="AT19" s="594"/>
      <c r="AU19" s="594"/>
      <c r="AV19" s="594"/>
      <c r="AW19" s="594"/>
      <c r="AX19" s="594"/>
      <c r="AY19" s="594"/>
      <c r="AZ19" s="594"/>
      <c r="BA19" s="594"/>
      <c r="BB19" s="594"/>
      <c r="BC19" s="594"/>
      <c r="BD19" s="594"/>
      <c r="BE19" s="594"/>
      <c r="BF19" s="595"/>
      <c r="BG19" s="596">
        <v>2705</v>
      </c>
      <c r="BH19" s="599"/>
      <c r="BI19" s="599"/>
      <c r="BJ19" s="599"/>
      <c r="BK19" s="599"/>
      <c r="BL19" s="599"/>
      <c r="BM19" s="599"/>
      <c r="BN19" s="600"/>
      <c r="BO19" s="653">
        <v>2.2999999999999998</v>
      </c>
      <c r="BP19" s="653"/>
      <c r="BQ19" s="653"/>
      <c r="BR19" s="653"/>
      <c r="BS19" s="604" t="s">
        <v>235</v>
      </c>
      <c r="BT19" s="599"/>
      <c r="BU19" s="599"/>
      <c r="BV19" s="599"/>
      <c r="BW19" s="599"/>
      <c r="BX19" s="599"/>
      <c r="BY19" s="599"/>
      <c r="BZ19" s="599"/>
      <c r="CA19" s="599"/>
      <c r="CB19" s="637"/>
      <c r="CD19" s="593" t="s">
        <v>280</v>
      </c>
      <c r="CE19" s="594"/>
      <c r="CF19" s="594"/>
      <c r="CG19" s="594"/>
      <c r="CH19" s="594"/>
      <c r="CI19" s="594"/>
      <c r="CJ19" s="594"/>
      <c r="CK19" s="594"/>
      <c r="CL19" s="594"/>
      <c r="CM19" s="594"/>
      <c r="CN19" s="594"/>
      <c r="CO19" s="594"/>
      <c r="CP19" s="594"/>
      <c r="CQ19" s="595"/>
      <c r="CR19" s="596" t="s">
        <v>235</v>
      </c>
      <c r="CS19" s="599"/>
      <c r="CT19" s="599"/>
      <c r="CU19" s="599"/>
      <c r="CV19" s="599"/>
      <c r="CW19" s="599"/>
      <c r="CX19" s="599"/>
      <c r="CY19" s="600"/>
      <c r="CZ19" s="653" t="s">
        <v>175</v>
      </c>
      <c r="DA19" s="653"/>
      <c r="DB19" s="653"/>
      <c r="DC19" s="653"/>
      <c r="DD19" s="604" t="s">
        <v>235</v>
      </c>
      <c r="DE19" s="599"/>
      <c r="DF19" s="599"/>
      <c r="DG19" s="599"/>
      <c r="DH19" s="599"/>
      <c r="DI19" s="599"/>
      <c r="DJ19" s="599"/>
      <c r="DK19" s="599"/>
      <c r="DL19" s="599"/>
      <c r="DM19" s="599"/>
      <c r="DN19" s="599"/>
      <c r="DO19" s="599"/>
      <c r="DP19" s="600"/>
      <c r="DQ19" s="604" t="s">
        <v>235</v>
      </c>
      <c r="DR19" s="599"/>
      <c r="DS19" s="599"/>
      <c r="DT19" s="599"/>
      <c r="DU19" s="599"/>
      <c r="DV19" s="599"/>
      <c r="DW19" s="599"/>
      <c r="DX19" s="599"/>
      <c r="DY19" s="599"/>
      <c r="DZ19" s="599"/>
      <c r="EA19" s="599"/>
      <c r="EB19" s="599"/>
      <c r="EC19" s="637"/>
    </row>
    <row r="20" spans="2:133" ht="11.25" customHeight="1" x14ac:dyDescent="0.15">
      <c r="B20" s="593" t="s">
        <v>281</v>
      </c>
      <c r="C20" s="594"/>
      <c r="D20" s="594"/>
      <c r="E20" s="594"/>
      <c r="F20" s="594"/>
      <c r="G20" s="594"/>
      <c r="H20" s="594"/>
      <c r="I20" s="594"/>
      <c r="J20" s="594"/>
      <c r="K20" s="594"/>
      <c r="L20" s="594"/>
      <c r="M20" s="594"/>
      <c r="N20" s="594"/>
      <c r="O20" s="594"/>
      <c r="P20" s="594"/>
      <c r="Q20" s="595"/>
      <c r="R20" s="596">
        <v>183373</v>
      </c>
      <c r="S20" s="599"/>
      <c r="T20" s="599"/>
      <c r="U20" s="599"/>
      <c r="V20" s="599"/>
      <c r="W20" s="599"/>
      <c r="X20" s="599"/>
      <c r="Y20" s="600"/>
      <c r="Z20" s="653">
        <v>6.9</v>
      </c>
      <c r="AA20" s="653"/>
      <c r="AB20" s="653"/>
      <c r="AC20" s="653"/>
      <c r="AD20" s="654" t="s">
        <v>175</v>
      </c>
      <c r="AE20" s="654"/>
      <c r="AF20" s="654"/>
      <c r="AG20" s="654"/>
      <c r="AH20" s="654"/>
      <c r="AI20" s="654"/>
      <c r="AJ20" s="654"/>
      <c r="AK20" s="654"/>
      <c r="AL20" s="601" t="s">
        <v>175</v>
      </c>
      <c r="AM20" s="602"/>
      <c r="AN20" s="602"/>
      <c r="AO20" s="655"/>
      <c r="AP20" s="593" t="s">
        <v>282</v>
      </c>
      <c r="AQ20" s="594"/>
      <c r="AR20" s="594"/>
      <c r="AS20" s="594"/>
      <c r="AT20" s="594"/>
      <c r="AU20" s="594"/>
      <c r="AV20" s="594"/>
      <c r="AW20" s="594"/>
      <c r="AX20" s="594"/>
      <c r="AY20" s="594"/>
      <c r="AZ20" s="594"/>
      <c r="BA20" s="594"/>
      <c r="BB20" s="594"/>
      <c r="BC20" s="594"/>
      <c r="BD20" s="594"/>
      <c r="BE20" s="594"/>
      <c r="BF20" s="595"/>
      <c r="BG20" s="596">
        <v>2705</v>
      </c>
      <c r="BH20" s="599"/>
      <c r="BI20" s="599"/>
      <c r="BJ20" s="599"/>
      <c r="BK20" s="599"/>
      <c r="BL20" s="599"/>
      <c r="BM20" s="599"/>
      <c r="BN20" s="600"/>
      <c r="BO20" s="653">
        <v>2.2999999999999998</v>
      </c>
      <c r="BP20" s="653"/>
      <c r="BQ20" s="653"/>
      <c r="BR20" s="653"/>
      <c r="BS20" s="604" t="s">
        <v>235</v>
      </c>
      <c r="BT20" s="599"/>
      <c r="BU20" s="599"/>
      <c r="BV20" s="599"/>
      <c r="BW20" s="599"/>
      <c r="BX20" s="599"/>
      <c r="BY20" s="599"/>
      <c r="BZ20" s="599"/>
      <c r="CA20" s="599"/>
      <c r="CB20" s="637"/>
      <c r="CD20" s="593" t="s">
        <v>283</v>
      </c>
      <c r="CE20" s="594"/>
      <c r="CF20" s="594"/>
      <c r="CG20" s="594"/>
      <c r="CH20" s="594"/>
      <c r="CI20" s="594"/>
      <c r="CJ20" s="594"/>
      <c r="CK20" s="594"/>
      <c r="CL20" s="594"/>
      <c r="CM20" s="594"/>
      <c r="CN20" s="594"/>
      <c r="CO20" s="594"/>
      <c r="CP20" s="594"/>
      <c r="CQ20" s="595"/>
      <c r="CR20" s="596">
        <v>2599789</v>
      </c>
      <c r="CS20" s="599"/>
      <c r="CT20" s="599"/>
      <c r="CU20" s="599"/>
      <c r="CV20" s="599"/>
      <c r="CW20" s="599"/>
      <c r="CX20" s="599"/>
      <c r="CY20" s="600"/>
      <c r="CZ20" s="653">
        <v>100</v>
      </c>
      <c r="DA20" s="653"/>
      <c r="DB20" s="653"/>
      <c r="DC20" s="653"/>
      <c r="DD20" s="604">
        <v>215925</v>
      </c>
      <c r="DE20" s="599"/>
      <c r="DF20" s="599"/>
      <c r="DG20" s="599"/>
      <c r="DH20" s="599"/>
      <c r="DI20" s="599"/>
      <c r="DJ20" s="599"/>
      <c r="DK20" s="599"/>
      <c r="DL20" s="599"/>
      <c r="DM20" s="599"/>
      <c r="DN20" s="599"/>
      <c r="DO20" s="599"/>
      <c r="DP20" s="600"/>
      <c r="DQ20" s="604">
        <v>1857129</v>
      </c>
      <c r="DR20" s="599"/>
      <c r="DS20" s="599"/>
      <c r="DT20" s="599"/>
      <c r="DU20" s="599"/>
      <c r="DV20" s="599"/>
      <c r="DW20" s="599"/>
      <c r="DX20" s="599"/>
      <c r="DY20" s="599"/>
      <c r="DZ20" s="599"/>
      <c r="EA20" s="599"/>
      <c r="EB20" s="599"/>
      <c r="EC20" s="637"/>
    </row>
    <row r="21" spans="2:133" ht="11.25" customHeight="1" x14ac:dyDescent="0.15">
      <c r="B21" s="593" t="s">
        <v>284</v>
      </c>
      <c r="C21" s="594"/>
      <c r="D21" s="594"/>
      <c r="E21" s="594"/>
      <c r="F21" s="594"/>
      <c r="G21" s="594"/>
      <c r="H21" s="594"/>
      <c r="I21" s="594"/>
      <c r="J21" s="594"/>
      <c r="K21" s="594"/>
      <c r="L21" s="594"/>
      <c r="M21" s="594"/>
      <c r="N21" s="594"/>
      <c r="O21" s="594"/>
      <c r="P21" s="594"/>
      <c r="Q21" s="595"/>
      <c r="R21" s="596" t="s">
        <v>235</v>
      </c>
      <c r="S21" s="599"/>
      <c r="T21" s="599"/>
      <c r="U21" s="599"/>
      <c r="V21" s="599"/>
      <c r="W21" s="599"/>
      <c r="X21" s="599"/>
      <c r="Y21" s="600"/>
      <c r="Z21" s="653" t="s">
        <v>175</v>
      </c>
      <c r="AA21" s="653"/>
      <c r="AB21" s="653"/>
      <c r="AC21" s="653"/>
      <c r="AD21" s="654" t="s">
        <v>235</v>
      </c>
      <c r="AE21" s="654"/>
      <c r="AF21" s="654"/>
      <c r="AG21" s="654"/>
      <c r="AH21" s="654"/>
      <c r="AI21" s="654"/>
      <c r="AJ21" s="654"/>
      <c r="AK21" s="654"/>
      <c r="AL21" s="601" t="s">
        <v>175</v>
      </c>
      <c r="AM21" s="602"/>
      <c r="AN21" s="602"/>
      <c r="AO21" s="655"/>
      <c r="AP21" s="593" t="s">
        <v>285</v>
      </c>
      <c r="AQ21" s="685"/>
      <c r="AR21" s="685"/>
      <c r="AS21" s="685"/>
      <c r="AT21" s="685"/>
      <c r="AU21" s="685"/>
      <c r="AV21" s="685"/>
      <c r="AW21" s="685"/>
      <c r="AX21" s="685"/>
      <c r="AY21" s="685"/>
      <c r="AZ21" s="685"/>
      <c r="BA21" s="685"/>
      <c r="BB21" s="685"/>
      <c r="BC21" s="685"/>
      <c r="BD21" s="685"/>
      <c r="BE21" s="685"/>
      <c r="BF21" s="686"/>
      <c r="BG21" s="596">
        <v>2705</v>
      </c>
      <c r="BH21" s="599"/>
      <c r="BI21" s="599"/>
      <c r="BJ21" s="599"/>
      <c r="BK21" s="599"/>
      <c r="BL21" s="599"/>
      <c r="BM21" s="599"/>
      <c r="BN21" s="600"/>
      <c r="BO21" s="653">
        <v>2.2999999999999998</v>
      </c>
      <c r="BP21" s="653"/>
      <c r="BQ21" s="653"/>
      <c r="BR21" s="653"/>
      <c r="BS21" s="604" t="s">
        <v>235</v>
      </c>
      <c r="BT21" s="599"/>
      <c r="BU21" s="599"/>
      <c r="BV21" s="599"/>
      <c r="BW21" s="599"/>
      <c r="BX21" s="599"/>
      <c r="BY21" s="599"/>
      <c r="BZ21" s="599"/>
      <c r="CA21" s="599"/>
      <c r="CB21" s="637"/>
      <c r="CD21" s="608"/>
      <c r="CE21" s="609"/>
      <c r="CF21" s="609"/>
      <c r="CG21" s="609"/>
      <c r="CH21" s="609"/>
      <c r="CI21" s="609"/>
      <c r="CJ21" s="609"/>
      <c r="CK21" s="609"/>
      <c r="CL21" s="609"/>
      <c r="CM21" s="609"/>
      <c r="CN21" s="609"/>
      <c r="CO21" s="609"/>
      <c r="CP21" s="609"/>
      <c r="CQ21" s="610"/>
      <c r="CR21" s="692"/>
      <c r="CS21" s="693"/>
      <c r="CT21" s="693"/>
      <c r="CU21" s="693"/>
      <c r="CV21" s="693"/>
      <c r="CW21" s="693"/>
      <c r="CX21" s="693"/>
      <c r="CY21" s="694"/>
      <c r="CZ21" s="695"/>
      <c r="DA21" s="695"/>
      <c r="DB21" s="695"/>
      <c r="DC21" s="695"/>
      <c r="DD21" s="696"/>
      <c r="DE21" s="693"/>
      <c r="DF21" s="693"/>
      <c r="DG21" s="693"/>
      <c r="DH21" s="693"/>
      <c r="DI21" s="693"/>
      <c r="DJ21" s="693"/>
      <c r="DK21" s="693"/>
      <c r="DL21" s="693"/>
      <c r="DM21" s="693"/>
      <c r="DN21" s="693"/>
      <c r="DO21" s="693"/>
      <c r="DP21" s="694"/>
      <c r="DQ21" s="696"/>
      <c r="DR21" s="693"/>
      <c r="DS21" s="693"/>
      <c r="DT21" s="693"/>
      <c r="DU21" s="693"/>
      <c r="DV21" s="693"/>
      <c r="DW21" s="693"/>
      <c r="DX21" s="693"/>
      <c r="DY21" s="693"/>
      <c r="DZ21" s="693"/>
      <c r="EA21" s="693"/>
      <c r="EB21" s="693"/>
      <c r="EC21" s="700"/>
    </row>
    <row r="22" spans="2:133" ht="11.25" customHeight="1" x14ac:dyDescent="0.15">
      <c r="B22" s="593" t="s">
        <v>286</v>
      </c>
      <c r="C22" s="594"/>
      <c r="D22" s="594"/>
      <c r="E22" s="594"/>
      <c r="F22" s="594"/>
      <c r="G22" s="594"/>
      <c r="H22" s="594"/>
      <c r="I22" s="594"/>
      <c r="J22" s="594"/>
      <c r="K22" s="594"/>
      <c r="L22" s="594"/>
      <c r="M22" s="594"/>
      <c r="N22" s="594"/>
      <c r="O22" s="594"/>
      <c r="P22" s="594"/>
      <c r="Q22" s="595"/>
      <c r="R22" s="596">
        <v>1537854</v>
      </c>
      <c r="S22" s="599"/>
      <c r="T22" s="599"/>
      <c r="U22" s="599"/>
      <c r="V22" s="599"/>
      <c r="W22" s="599"/>
      <c r="X22" s="599"/>
      <c r="Y22" s="600"/>
      <c r="Z22" s="653">
        <v>57.6</v>
      </c>
      <c r="AA22" s="653"/>
      <c r="AB22" s="653"/>
      <c r="AC22" s="653"/>
      <c r="AD22" s="654">
        <v>1354481</v>
      </c>
      <c r="AE22" s="654"/>
      <c r="AF22" s="654"/>
      <c r="AG22" s="654"/>
      <c r="AH22" s="654"/>
      <c r="AI22" s="654"/>
      <c r="AJ22" s="654"/>
      <c r="AK22" s="654"/>
      <c r="AL22" s="601">
        <v>99.6</v>
      </c>
      <c r="AM22" s="602"/>
      <c r="AN22" s="602"/>
      <c r="AO22" s="655"/>
      <c r="AP22" s="593" t="s">
        <v>287</v>
      </c>
      <c r="AQ22" s="685"/>
      <c r="AR22" s="685"/>
      <c r="AS22" s="685"/>
      <c r="AT22" s="685"/>
      <c r="AU22" s="685"/>
      <c r="AV22" s="685"/>
      <c r="AW22" s="685"/>
      <c r="AX22" s="685"/>
      <c r="AY22" s="685"/>
      <c r="AZ22" s="685"/>
      <c r="BA22" s="685"/>
      <c r="BB22" s="685"/>
      <c r="BC22" s="685"/>
      <c r="BD22" s="685"/>
      <c r="BE22" s="685"/>
      <c r="BF22" s="686"/>
      <c r="BG22" s="596" t="s">
        <v>175</v>
      </c>
      <c r="BH22" s="599"/>
      <c r="BI22" s="599"/>
      <c r="BJ22" s="599"/>
      <c r="BK22" s="599"/>
      <c r="BL22" s="599"/>
      <c r="BM22" s="599"/>
      <c r="BN22" s="600"/>
      <c r="BO22" s="653" t="s">
        <v>175</v>
      </c>
      <c r="BP22" s="653"/>
      <c r="BQ22" s="653"/>
      <c r="BR22" s="653"/>
      <c r="BS22" s="604" t="s">
        <v>175</v>
      </c>
      <c r="BT22" s="599"/>
      <c r="BU22" s="599"/>
      <c r="BV22" s="599"/>
      <c r="BW22" s="599"/>
      <c r="BX22" s="599"/>
      <c r="BY22" s="599"/>
      <c r="BZ22" s="599"/>
      <c r="CA22" s="599"/>
      <c r="CB22" s="637"/>
      <c r="CD22" s="665" t="s">
        <v>288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593" t="s">
        <v>289</v>
      </c>
      <c r="C23" s="594"/>
      <c r="D23" s="594"/>
      <c r="E23" s="594"/>
      <c r="F23" s="594"/>
      <c r="G23" s="594"/>
      <c r="H23" s="594"/>
      <c r="I23" s="594"/>
      <c r="J23" s="594"/>
      <c r="K23" s="594"/>
      <c r="L23" s="594"/>
      <c r="M23" s="594"/>
      <c r="N23" s="594"/>
      <c r="O23" s="594"/>
      <c r="P23" s="594"/>
      <c r="Q23" s="595"/>
      <c r="R23" s="596" t="s">
        <v>175</v>
      </c>
      <c r="S23" s="599"/>
      <c r="T23" s="599"/>
      <c r="U23" s="599"/>
      <c r="V23" s="599"/>
      <c r="W23" s="599"/>
      <c r="X23" s="599"/>
      <c r="Y23" s="600"/>
      <c r="Z23" s="653" t="s">
        <v>175</v>
      </c>
      <c r="AA23" s="653"/>
      <c r="AB23" s="653"/>
      <c r="AC23" s="653"/>
      <c r="AD23" s="654" t="s">
        <v>175</v>
      </c>
      <c r="AE23" s="654"/>
      <c r="AF23" s="654"/>
      <c r="AG23" s="654"/>
      <c r="AH23" s="654"/>
      <c r="AI23" s="654"/>
      <c r="AJ23" s="654"/>
      <c r="AK23" s="654"/>
      <c r="AL23" s="601" t="s">
        <v>175</v>
      </c>
      <c r="AM23" s="602"/>
      <c r="AN23" s="602"/>
      <c r="AO23" s="655"/>
      <c r="AP23" s="593" t="s">
        <v>290</v>
      </c>
      <c r="AQ23" s="685"/>
      <c r="AR23" s="685"/>
      <c r="AS23" s="685"/>
      <c r="AT23" s="685"/>
      <c r="AU23" s="685"/>
      <c r="AV23" s="685"/>
      <c r="AW23" s="685"/>
      <c r="AX23" s="685"/>
      <c r="AY23" s="685"/>
      <c r="AZ23" s="685"/>
      <c r="BA23" s="685"/>
      <c r="BB23" s="685"/>
      <c r="BC23" s="685"/>
      <c r="BD23" s="685"/>
      <c r="BE23" s="685"/>
      <c r="BF23" s="686"/>
      <c r="BG23" s="596" t="s">
        <v>235</v>
      </c>
      <c r="BH23" s="599"/>
      <c r="BI23" s="599"/>
      <c r="BJ23" s="599"/>
      <c r="BK23" s="599"/>
      <c r="BL23" s="599"/>
      <c r="BM23" s="599"/>
      <c r="BN23" s="600"/>
      <c r="BO23" s="653" t="s">
        <v>235</v>
      </c>
      <c r="BP23" s="653"/>
      <c r="BQ23" s="653"/>
      <c r="BR23" s="653"/>
      <c r="BS23" s="604" t="s">
        <v>235</v>
      </c>
      <c r="BT23" s="599"/>
      <c r="BU23" s="599"/>
      <c r="BV23" s="599"/>
      <c r="BW23" s="599"/>
      <c r="BX23" s="599"/>
      <c r="BY23" s="599"/>
      <c r="BZ23" s="599"/>
      <c r="CA23" s="599"/>
      <c r="CB23" s="637"/>
      <c r="CD23" s="665" t="s">
        <v>229</v>
      </c>
      <c r="CE23" s="666"/>
      <c r="CF23" s="666"/>
      <c r="CG23" s="666"/>
      <c r="CH23" s="666"/>
      <c r="CI23" s="666"/>
      <c r="CJ23" s="666"/>
      <c r="CK23" s="666"/>
      <c r="CL23" s="666"/>
      <c r="CM23" s="666"/>
      <c r="CN23" s="666"/>
      <c r="CO23" s="666"/>
      <c r="CP23" s="666"/>
      <c r="CQ23" s="667"/>
      <c r="CR23" s="665" t="s">
        <v>291</v>
      </c>
      <c r="CS23" s="666"/>
      <c r="CT23" s="666"/>
      <c r="CU23" s="666"/>
      <c r="CV23" s="666"/>
      <c r="CW23" s="666"/>
      <c r="CX23" s="666"/>
      <c r="CY23" s="667"/>
      <c r="CZ23" s="665" t="s">
        <v>292</v>
      </c>
      <c r="DA23" s="666"/>
      <c r="DB23" s="666"/>
      <c r="DC23" s="667"/>
      <c r="DD23" s="665" t="s">
        <v>293</v>
      </c>
      <c r="DE23" s="666"/>
      <c r="DF23" s="666"/>
      <c r="DG23" s="666"/>
      <c r="DH23" s="666"/>
      <c r="DI23" s="666"/>
      <c r="DJ23" s="666"/>
      <c r="DK23" s="667"/>
      <c r="DL23" s="697" t="s">
        <v>294</v>
      </c>
      <c r="DM23" s="698"/>
      <c r="DN23" s="698"/>
      <c r="DO23" s="698"/>
      <c r="DP23" s="698"/>
      <c r="DQ23" s="698"/>
      <c r="DR23" s="698"/>
      <c r="DS23" s="698"/>
      <c r="DT23" s="698"/>
      <c r="DU23" s="698"/>
      <c r="DV23" s="699"/>
      <c r="DW23" s="665" t="s">
        <v>295</v>
      </c>
      <c r="DX23" s="666"/>
      <c r="DY23" s="666"/>
      <c r="DZ23" s="666"/>
      <c r="EA23" s="666"/>
      <c r="EB23" s="666"/>
      <c r="EC23" s="667"/>
    </row>
    <row r="24" spans="2:133" ht="11.25" customHeight="1" x14ac:dyDescent="0.15">
      <c r="B24" s="593" t="s">
        <v>296</v>
      </c>
      <c r="C24" s="594"/>
      <c r="D24" s="594"/>
      <c r="E24" s="594"/>
      <c r="F24" s="594"/>
      <c r="G24" s="594"/>
      <c r="H24" s="594"/>
      <c r="I24" s="594"/>
      <c r="J24" s="594"/>
      <c r="K24" s="594"/>
      <c r="L24" s="594"/>
      <c r="M24" s="594"/>
      <c r="N24" s="594"/>
      <c r="O24" s="594"/>
      <c r="P24" s="594"/>
      <c r="Q24" s="595"/>
      <c r="R24" s="596">
        <v>1331</v>
      </c>
      <c r="S24" s="599"/>
      <c r="T24" s="599"/>
      <c r="U24" s="599"/>
      <c r="V24" s="599"/>
      <c r="W24" s="599"/>
      <c r="X24" s="599"/>
      <c r="Y24" s="600"/>
      <c r="Z24" s="653">
        <v>0</v>
      </c>
      <c r="AA24" s="653"/>
      <c r="AB24" s="653"/>
      <c r="AC24" s="653"/>
      <c r="AD24" s="654" t="s">
        <v>175</v>
      </c>
      <c r="AE24" s="654"/>
      <c r="AF24" s="654"/>
      <c r="AG24" s="654"/>
      <c r="AH24" s="654"/>
      <c r="AI24" s="654"/>
      <c r="AJ24" s="654"/>
      <c r="AK24" s="654"/>
      <c r="AL24" s="601" t="s">
        <v>175</v>
      </c>
      <c r="AM24" s="602"/>
      <c r="AN24" s="602"/>
      <c r="AO24" s="655"/>
      <c r="AP24" s="593" t="s">
        <v>297</v>
      </c>
      <c r="AQ24" s="685"/>
      <c r="AR24" s="685"/>
      <c r="AS24" s="685"/>
      <c r="AT24" s="685"/>
      <c r="AU24" s="685"/>
      <c r="AV24" s="685"/>
      <c r="AW24" s="685"/>
      <c r="AX24" s="685"/>
      <c r="AY24" s="685"/>
      <c r="AZ24" s="685"/>
      <c r="BA24" s="685"/>
      <c r="BB24" s="685"/>
      <c r="BC24" s="685"/>
      <c r="BD24" s="685"/>
      <c r="BE24" s="685"/>
      <c r="BF24" s="686"/>
      <c r="BG24" s="596" t="s">
        <v>235</v>
      </c>
      <c r="BH24" s="599"/>
      <c r="BI24" s="599"/>
      <c r="BJ24" s="599"/>
      <c r="BK24" s="599"/>
      <c r="BL24" s="599"/>
      <c r="BM24" s="599"/>
      <c r="BN24" s="600"/>
      <c r="BO24" s="653" t="s">
        <v>175</v>
      </c>
      <c r="BP24" s="653"/>
      <c r="BQ24" s="653"/>
      <c r="BR24" s="653"/>
      <c r="BS24" s="604" t="s">
        <v>235</v>
      </c>
      <c r="BT24" s="599"/>
      <c r="BU24" s="599"/>
      <c r="BV24" s="599"/>
      <c r="BW24" s="599"/>
      <c r="BX24" s="599"/>
      <c r="BY24" s="599"/>
      <c r="BZ24" s="599"/>
      <c r="CA24" s="599"/>
      <c r="CB24" s="637"/>
      <c r="CD24" s="662" t="s">
        <v>298</v>
      </c>
      <c r="CE24" s="663"/>
      <c r="CF24" s="663"/>
      <c r="CG24" s="663"/>
      <c r="CH24" s="663"/>
      <c r="CI24" s="663"/>
      <c r="CJ24" s="663"/>
      <c r="CK24" s="663"/>
      <c r="CL24" s="663"/>
      <c r="CM24" s="663"/>
      <c r="CN24" s="663"/>
      <c r="CO24" s="663"/>
      <c r="CP24" s="663"/>
      <c r="CQ24" s="664"/>
      <c r="CR24" s="656">
        <v>764101</v>
      </c>
      <c r="CS24" s="657"/>
      <c r="CT24" s="657"/>
      <c r="CU24" s="657"/>
      <c r="CV24" s="657"/>
      <c r="CW24" s="657"/>
      <c r="CX24" s="657"/>
      <c r="CY24" s="688"/>
      <c r="CZ24" s="689">
        <v>29.4</v>
      </c>
      <c r="DA24" s="672"/>
      <c r="DB24" s="672"/>
      <c r="DC24" s="691"/>
      <c r="DD24" s="687">
        <v>650601</v>
      </c>
      <c r="DE24" s="657"/>
      <c r="DF24" s="657"/>
      <c r="DG24" s="657"/>
      <c r="DH24" s="657"/>
      <c r="DI24" s="657"/>
      <c r="DJ24" s="657"/>
      <c r="DK24" s="688"/>
      <c r="DL24" s="687">
        <v>624944</v>
      </c>
      <c r="DM24" s="657"/>
      <c r="DN24" s="657"/>
      <c r="DO24" s="657"/>
      <c r="DP24" s="657"/>
      <c r="DQ24" s="657"/>
      <c r="DR24" s="657"/>
      <c r="DS24" s="657"/>
      <c r="DT24" s="657"/>
      <c r="DU24" s="657"/>
      <c r="DV24" s="688"/>
      <c r="DW24" s="689">
        <v>44.3</v>
      </c>
      <c r="DX24" s="672"/>
      <c r="DY24" s="672"/>
      <c r="DZ24" s="672"/>
      <c r="EA24" s="672"/>
      <c r="EB24" s="672"/>
      <c r="EC24" s="690"/>
    </row>
    <row r="25" spans="2:133" ht="11.25" customHeight="1" x14ac:dyDescent="0.15">
      <c r="B25" s="593" t="s">
        <v>299</v>
      </c>
      <c r="C25" s="594"/>
      <c r="D25" s="594"/>
      <c r="E25" s="594"/>
      <c r="F25" s="594"/>
      <c r="G25" s="594"/>
      <c r="H25" s="594"/>
      <c r="I25" s="594"/>
      <c r="J25" s="594"/>
      <c r="K25" s="594"/>
      <c r="L25" s="594"/>
      <c r="M25" s="594"/>
      <c r="N25" s="594"/>
      <c r="O25" s="594"/>
      <c r="P25" s="594"/>
      <c r="Q25" s="595"/>
      <c r="R25" s="596">
        <v>24701</v>
      </c>
      <c r="S25" s="599"/>
      <c r="T25" s="599"/>
      <c r="U25" s="599"/>
      <c r="V25" s="599"/>
      <c r="W25" s="599"/>
      <c r="X25" s="599"/>
      <c r="Y25" s="600"/>
      <c r="Z25" s="653">
        <v>0.9</v>
      </c>
      <c r="AA25" s="653"/>
      <c r="AB25" s="653"/>
      <c r="AC25" s="653"/>
      <c r="AD25" s="654">
        <v>269</v>
      </c>
      <c r="AE25" s="654"/>
      <c r="AF25" s="654"/>
      <c r="AG25" s="654"/>
      <c r="AH25" s="654"/>
      <c r="AI25" s="654"/>
      <c r="AJ25" s="654"/>
      <c r="AK25" s="654"/>
      <c r="AL25" s="601">
        <v>0</v>
      </c>
      <c r="AM25" s="602"/>
      <c r="AN25" s="602"/>
      <c r="AO25" s="655"/>
      <c r="AP25" s="593" t="s">
        <v>300</v>
      </c>
      <c r="AQ25" s="685"/>
      <c r="AR25" s="685"/>
      <c r="AS25" s="685"/>
      <c r="AT25" s="685"/>
      <c r="AU25" s="685"/>
      <c r="AV25" s="685"/>
      <c r="AW25" s="685"/>
      <c r="AX25" s="685"/>
      <c r="AY25" s="685"/>
      <c r="AZ25" s="685"/>
      <c r="BA25" s="685"/>
      <c r="BB25" s="685"/>
      <c r="BC25" s="685"/>
      <c r="BD25" s="685"/>
      <c r="BE25" s="685"/>
      <c r="BF25" s="686"/>
      <c r="BG25" s="596" t="s">
        <v>175</v>
      </c>
      <c r="BH25" s="599"/>
      <c r="BI25" s="599"/>
      <c r="BJ25" s="599"/>
      <c r="BK25" s="599"/>
      <c r="BL25" s="599"/>
      <c r="BM25" s="599"/>
      <c r="BN25" s="600"/>
      <c r="BO25" s="653" t="s">
        <v>235</v>
      </c>
      <c r="BP25" s="653"/>
      <c r="BQ25" s="653"/>
      <c r="BR25" s="653"/>
      <c r="BS25" s="604" t="s">
        <v>175</v>
      </c>
      <c r="BT25" s="599"/>
      <c r="BU25" s="599"/>
      <c r="BV25" s="599"/>
      <c r="BW25" s="599"/>
      <c r="BX25" s="599"/>
      <c r="BY25" s="599"/>
      <c r="BZ25" s="599"/>
      <c r="CA25" s="599"/>
      <c r="CB25" s="637"/>
      <c r="CD25" s="593" t="s">
        <v>301</v>
      </c>
      <c r="CE25" s="594"/>
      <c r="CF25" s="594"/>
      <c r="CG25" s="594"/>
      <c r="CH25" s="594"/>
      <c r="CI25" s="594"/>
      <c r="CJ25" s="594"/>
      <c r="CK25" s="594"/>
      <c r="CL25" s="594"/>
      <c r="CM25" s="594"/>
      <c r="CN25" s="594"/>
      <c r="CO25" s="594"/>
      <c r="CP25" s="594"/>
      <c r="CQ25" s="595"/>
      <c r="CR25" s="596">
        <v>338458</v>
      </c>
      <c r="CS25" s="597"/>
      <c r="CT25" s="597"/>
      <c r="CU25" s="597"/>
      <c r="CV25" s="597"/>
      <c r="CW25" s="597"/>
      <c r="CX25" s="597"/>
      <c r="CY25" s="598"/>
      <c r="CZ25" s="601">
        <v>13</v>
      </c>
      <c r="DA25" s="630"/>
      <c r="DB25" s="630"/>
      <c r="DC25" s="631"/>
      <c r="DD25" s="604">
        <v>310222</v>
      </c>
      <c r="DE25" s="597"/>
      <c r="DF25" s="597"/>
      <c r="DG25" s="597"/>
      <c r="DH25" s="597"/>
      <c r="DI25" s="597"/>
      <c r="DJ25" s="597"/>
      <c r="DK25" s="598"/>
      <c r="DL25" s="604">
        <v>290722</v>
      </c>
      <c r="DM25" s="597"/>
      <c r="DN25" s="597"/>
      <c r="DO25" s="597"/>
      <c r="DP25" s="597"/>
      <c r="DQ25" s="597"/>
      <c r="DR25" s="597"/>
      <c r="DS25" s="597"/>
      <c r="DT25" s="597"/>
      <c r="DU25" s="597"/>
      <c r="DV25" s="598"/>
      <c r="DW25" s="601">
        <v>20.6</v>
      </c>
      <c r="DX25" s="630"/>
      <c r="DY25" s="630"/>
      <c r="DZ25" s="630"/>
      <c r="EA25" s="630"/>
      <c r="EB25" s="630"/>
      <c r="EC25" s="632"/>
    </row>
    <row r="26" spans="2:133" ht="11.25" customHeight="1" x14ac:dyDescent="0.15">
      <c r="B26" s="593" t="s">
        <v>302</v>
      </c>
      <c r="C26" s="594"/>
      <c r="D26" s="594"/>
      <c r="E26" s="594"/>
      <c r="F26" s="594"/>
      <c r="G26" s="594"/>
      <c r="H26" s="594"/>
      <c r="I26" s="594"/>
      <c r="J26" s="594"/>
      <c r="K26" s="594"/>
      <c r="L26" s="594"/>
      <c r="M26" s="594"/>
      <c r="N26" s="594"/>
      <c r="O26" s="594"/>
      <c r="P26" s="594"/>
      <c r="Q26" s="595"/>
      <c r="R26" s="596">
        <v>5828</v>
      </c>
      <c r="S26" s="599"/>
      <c r="T26" s="599"/>
      <c r="U26" s="599"/>
      <c r="V26" s="599"/>
      <c r="W26" s="599"/>
      <c r="X26" s="599"/>
      <c r="Y26" s="600"/>
      <c r="Z26" s="653">
        <v>0.2</v>
      </c>
      <c r="AA26" s="653"/>
      <c r="AB26" s="653"/>
      <c r="AC26" s="653"/>
      <c r="AD26" s="654" t="s">
        <v>175</v>
      </c>
      <c r="AE26" s="654"/>
      <c r="AF26" s="654"/>
      <c r="AG26" s="654"/>
      <c r="AH26" s="654"/>
      <c r="AI26" s="654"/>
      <c r="AJ26" s="654"/>
      <c r="AK26" s="654"/>
      <c r="AL26" s="601" t="s">
        <v>175</v>
      </c>
      <c r="AM26" s="602"/>
      <c r="AN26" s="602"/>
      <c r="AO26" s="655"/>
      <c r="AP26" s="593" t="s">
        <v>303</v>
      </c>
      <c r="AQ26" s="685"/>
      <c r="AR26" s="685"/>
      <c r="AS26" s="685"/>
      <c r="AT26" s="685"/>
      <c r="AU26" s="685"/>
      <c r="AV26" s="685"/>
      <c r="AW26" s="685"/>
      <c r="AX26" s="685"/>
      <c r="AY26" s="685"/>
      <c r="AZ26" s="685"/>
      <c r="BA26" s="685"/>
      <c r="BB26" s="685"/>
      <c r="BC26" s="685"/>
      <c r="BD26" s="685"/>
      <c r="BE26" s="685"/>
      <c r="BF26" s="686"/>
      <c r="BG26" s="596" t="s">
        <v>175</v>
      </c>
      <c r="BH26" s="599"/>
      <c r="BI26" s="599"/>
      <c r="BJ26" s="599"/>
      <c r="BK26" s="599"/>
      <c r="BL26" s="599"/>
      <c r="BM26" s="599"/>
      <c r="BN26" s="600"/>
      <c r="BO26" s="653" t="s">
        <v>175</v>
      </c>
      <c r="BP26" s="653"/>
      <c r="BQ26" s="653"/>
      <c r="BR26" s="653"/>
      <c r="BS26" s="604" t="s">
        <v>175</v>
      </c>
      <c r="BT26" s="599"/>
      <c r="BU26" s="599"/>
      <c r="BV26" s="599"/>
      <c r="BW26" s="599"/>
      <c r="BX26" s="599"/>
      <c r="BY26" s="599"/>
      <c r="BZ26" s="599"/>
      <c r="CA26" s="599"/>
      <c r="CB26" s="637"/>
      <c r="CD26" s="593" t="s">
        <v>304</v>
      </c>
      <c r="CE26" s="594"/>
      <c r="CF26" s="594"/>
      <c r="CG26" s="594"/>
      <c r="CH26" s="594"/>
      <c r="CI26" s="594"/>
      <c r="CJ26" s="594"/>
      <c r="CK26" s="594"/>
      <c r="CL26" s="594"/>
      <c r="CM26" s="594"/>
      <c r="CN26" s="594"/>
      <c r="CO26" s="594"/>
      <c r="CP26" s="594"/>
      <c r="CQ26" s="595"/>
      <c r="CR26" s="596">
        <v>182859</v>
      </c>
      <c r="CS26" s="599"/>
      <c r="CT26" s="599"/>
      <c r="CU26" s="599"/>
      <c r="CV26" s="599"/>
      <c r="CW26" s="599"/>
      <c r="CX26" s="599"/>
      <c r="CY26" s="600"/>
      <c r="CZ26" s="601">
        <v>7</v>
      </c>
      <c r="DA26" s="630"/>
      <c r="DB26" s="630"/>
      <c r="DC26" s="631"/>
      <c r="DD26" s="604">
        <v>156023</v>
      </c>
      <c r="DE26" s="599"/>
      <c r="DF26" s="599"/>
      <c r="DG26" s="599"/>
      <c r="DH26" s="599"/>
      <c r="DI26" s="599"/>
      <c r="DJ26" s="599"/>
      <c r="DK26" s="600"/>
      <c r="DL26" s="604" t="s">
        <v>235</v>
      </c>
      <c r="DM26" s="599"/>
      <c r="DN26" s="599"/>
      <c r="DO26" s="599"/>
      <c r="DP26" s="599"/>
      <c r="DQ26" s="599"/>
      <c r="DR26" s="599"/>
      <c r="DS26" s="599"/>
      <c r="DT26" s="599"/>
      <c r="DU26" s="599"/>
      <c r="DV26" s="600"/>
      <c r="DW26" s="601" t="s">
        <v>175</v>
      </c>
      <c r="DX26" s="630"/>
      <c r="DY26" s="630"/>
      <c r="DZ26" s="630"/>
      <c r="EA26" s="630"/>
      <c r="EB26" s="630"/>
      <c r="EC26" s="632"/>
    </row>
    <row r="27" spans="2:133" ht="11.25" customHeight="1" x14ac:dyDescent="0.15">
      <c r="B27" s="593" t="s">
        <v>305</v>
      </c>
      <c r="C27" s="594"/>
      <c r="D27" s="594"/>
      <c r="E27" s="594"/>
      <c r="F27" s="594"/>
      <c r="G27" s="594"/>
      <c r="H27" s="594"/>
      <c r="I27" s="594"/>
      <c r="J27" s="594"/>
      <c r="K27" s="594"/>
      <c r="L27" s="594"/>
      <c r="M27" s="594"/>
      <c r="N27" s="594"/>
      <c r="O27" s="594"/>
      <c r="P27" s="594"/>
      <c r="Q27" s="595"/>
      <c r="R27" s="596">
        <v>127374</v>
      </c>
      <c r="S27" s="599"/>
      <c r="T27" s="599"/>
      <c r="U27" s="599"/>
      <c r="V27" s="599"/>
      <c r="W27" s="599"/>
      <c r="X27" s="599"/>
      <c r="Y27" s="600"/>
      <c r="Z27" s="653">
        <v>4.8</v>
      </c>
      <c r="AA27" s="653"/>
      <c r="AB27" s="653"/>
      <c r="AC27" s="653"/>
      <c r="AD27" s="654" t="s">
        <v>175</v>
      </c>
      <c r="AE27" s="654"/>
      <c r="AF27" s="654"/>
      <c r="AG27" s="654"/>
      <c r="AH27" s="654"/>
      <c r="AI27" s="654"/>
      <c r="AJ27" s="654"/>
      <c r="AK27" s="654"/>
      <c r="AL27" s="601" t="s">
        <v>235</v>
      </c>
      <c r="AM27" s="602"/>
      <c r="AN27" s="602"/>
      <c r="AO27" s="655"/>
      <c r="AP27" s="593" t="s">
        <v>306</v>
      </c>
      <c r="AQ27" s="594"/>
      <c r="AR27" s="594"/>
      <c r="AS27" s="594"/>
      <c r="AT27" s="594"/>
      <c r="AU27" s="594"/>
      <c r="AV27" s="594"/>
      <c r="AW27" s="594"/>
      <c r="AX27" s="594"/>
      <c r="AY27" s="594"/>
      <c r="AZ27" s="594"/>
      <c r="BA27" s="594"/>
      <c r="BB27" s="594"/>
      <c r="BC27" s="594"/>
      <c r="BD27" s="594"/>
      <c r="BE27" s="594"/>
      <c r="BF27" s="595"/>
      <c r="BG27" s="596">
        <v>115204</v>
      </c>
      <c r="BH27" s="599"/>
      <c r="BI27" s="599"/>
      <c r="BJ27" s="599"/>
      <c r="BK27" s="599"/>
      <c r="BL27" s="599"/>
      <c r="BM27" s="599"/>
      <c r="BN27" s="600"/>
      <c r="BO27" s="653">
        <v>100</v>
      </c>
      <c r="BP27" s="653"/>
      <c r="BQ27" s="653"/>
      <c r="BR27" s="653"/>
      <c r="BS27" s="604" t="s">
        <v>175</v>
      </c>
      <c r="BT27" s="599"/>
      <c r="BU27" s="599"/>
      <c r="BV27" s="599"/>
      <c r="BW27" s="599"/>
      <c r="BX27" s="599"/>
      <c r="BY27" s="599"/>
      <c r="BZ27" s="599"/>
      <c r="CA27" s="599"/>
      <c r="CB27" s="637"/>
      <c r="CD27" s="593" t="s">
        <v>307</v>
      </c>
      <c r="CE27" s="594"/>
      <c r="CF27" s="594"/>
      <c r="CG27" s="594"/>
      <c r="CH27" s="594"/>
      <c r="CI27" s="594"/>
      <c r="CJ27" s="594"/>
      <c r="CK27" s="594"/>
      <c r="CL27" s="594"/>
      <c r="CM27" s="594"/>
      <c r="CN27" s="594"/>
      <c r="CO27" s="594"/>
      <c r="CP27" s="594"/>
      <c r="CQ27" s="595"/>
      <c r="CR27" s="596">
        <v>111474</v>
      </c>
      <c r="CS27" s="597"/>
      <c r="CT27" s="597"/>
      <c r="CU27" s="597"/>
      <c r="CV27" s="597"/>
      <c r="CW27" s="597"/>
      <c r="CX27" s="597"/>
      <c r="CY27" s="598"/>
      <c r="CZ27" s="601">
        <v>4.3</v>
      </c>
      <c r="DA27" s="630"/>
      <c r="DB27" s="630"/>
      <c r="DC27" s="631"/>
      <c r="DD27" s="604">
        <v>32467</v>
      </c>
      <c r="DE27" s="597"/>
      <c r="DF27" s="597"/>
      <c r="DG27" s="597"/>
      <c r="DH27" s="597"/>
      <c r="DI27" s="597"/>
      <c r="DJ27" s="597"/>
      <c r="DK27" s="598"/>
      <c r="DL27" s="604">
        <v>26310</v>
      </c>
      <c r="DM27" s="597"/>
      <c r="DN27" s="597"/>
      <c r="DO27" s="597"/>
      <c r="DP27" s="597"/>
      <c r="DQ27" s="597"/>
      <c r="DR27" s="597"/>
      <c r="DS27" s="597"/>
      <c r="DT27" s="597"/>
      <c r="DU27" s="597"/>
      <c r="DV27" s="598"/>
      <c r="DW27" s="601">
        <v>1.9</v>
      </c>
      <c r="DX27" s="630"/>
      <c r="DY27" s="630"/>
      <c r="DZ27" s="630"/>
      <c r="EA27" s="630"/>
      <c r="EB27" s="630"/>
      <c r="EC27" s="632"/>
    </row>
    <row r="28" spans="2:133" ht="11.25" customHeight="1" x14ac:dyDescent="0.15">
      <c r="B28" s="682" t="s">
        <v>308</v>
      </c>
      <c r="C28" s="683"/>
      <c r="D28" s="683"/>
      <c r="E28" s="683"/>
      <c r="F28" s="683"/>
      <c r="G28" s="683"/>
      <c r="H28" s="683"/>
      <c r="I28" s="683"/>
      <c r="J28" s="683"/>
      <c r="K28" s="683"/>
      <c r="L28" s="683"/>
      <c r="M28" s="683"/>
      <c r="N28" s="683"/>
      <c r="O28" s="683"/>
      <c r="P28" s="683"/>
      <c r="Q28" s="684"/>
      <c r="R28" s="596" t="s">
        <v>175</v>
      </c>
      <c r="S28" s="599"/>
      <c r="T28" s="599"/>
      <c r="U28" s="599"/>
      <c r="V28" s="599"/>
      <c r="W28" s="599"/>
      <c r="X28" s="599"/>
      <c r="Y28" s="600"/>
      <c r="Z28" s="653" t="s">
        <v>175</v>
      </c>
      <c r="AA28" s="653"/>
      <c r="AB28" s="653"/>
      <c r="AC28" s="653"/>
      <c r="AD28" s="654" t="s">
        <v>175</v>
      </c>
      <c r="AE28" s="654"/>
      <c r="AF28" s="654"/>
      <c r="AG28" s="654"/>
      <c r="AH28" s="654"/>
      <c r="AI28" s="654"/>
      <c r="AJ28" s="654"/>
      <c r="AK28" s="654"/>
      <c r="AL28" s="601" t="s">
        <v>175</v>
      </c>
      <c r="AM28" s="602"/>
      <c r="AN28" s="602"/>
      <c r="AO28" s="655"/>
      <c r="AP28" s="608"/>
      <c r="AQ28" s="609"/>
      <c r="AR28" s="609"/>
      <c r="AS28" s="609"/>
      <c r="AT28" s="609"/>
      <c r="AU28" s="609"/>
      <c r="AV28" s="609"/>
      <c r="AW28" s="609"/>
      <c r="AX28" s="609"/>
      <c r="AY28" s="609"/>
      <c r="AZ28" s="609"/>
      <c r="BA28" s="609"/>
      <c r="BB28" s="609"/>
      <c r="BC28" s="609"/>
      <c r="BD28" s="609"/>
      <c r="BE28" s="609"/>
      <c r="BF28" s="610"/>
      <c r="BG28" s="596"/>
      <c r="BH28" s="599"/>
      <c r="BI28" s="599"/>
      <c r="BJ28" s="599"/>
      <c r="BK28" s="599"/>
      <c r="BL28" s="599"/>
      <c r="BM28" s="599"/>
      <c r="BN28" s="600"/>
      <c r="BO28" s="653"/>
      <c r="BP28" s="653"/>
      <c r="BQ28" s="653"/>
      <c r="BR28" s="653"/>
      <c r="BS28" s="654"/>
      <c r="BT28" s="654"/>
      <c r="BU28" s="654"/>
      <c r="BV28" s="654"/>
      <c r="BW28" s="654"/>
      <c r="BX28" s="654"/>
      <c r="BY28" s="654"/>
      <c r="BZ28" s="654"/>
      <c r="CA28" s="654"/>
      <c r="CB28" s="681"/>
      <c r="CD28" s="593" t="s">
        <v>309</v>
      </c>
      <c r="CE28" s="594"/>
      <c r="CF28" s="594"/>
      <c r="CG28" s="594"/>
      <c r="CH28" s="594"/>
      <c r="CI28" s="594"/>
      <c r="CJ28" s="594"/>
      <c r="CK28" s="594"/>
      <c r="CL28" s="594"/>
      <c r="CM28" s="594"/>
      <c r="CN28" s="594"/>
      <c r="CO28" s="594"/>
      <c r="CP28" s="594"/>
      <c r="CQ28" s="595"/>
      <c r="CR28" s="596">
        <v>314169</v>
      </c>
      <c r="CS28" s="599"/>
      <c r="CT28" s="599"/>
      <c r="CU28" s="599"/>
      <c r="CV28" s="599"/>
      <c r="CW28" s="599"/>
      <c r="CX28" s="599"/>
      <c r="CY28" s="600"/>
      <c r="CZ28" s="601">
        <v>12.1</v>
      </c>
      <c r="DA28" s="630"/>
      <c r="DB28" s="630"/>
      <c r="DC28" s="631"/>
      <c r="DD28" s="604">
        <v>307912</v>
      </c>
      <c r="DE28" s="599"/>
      <c r="DF28" s="599"/>
      <c r="DG28" s="599"/>
      <c r="DH28" s="599"/>
      <c r="DI28" s="599"/>
      <c r="DJ28" s="599"/>
      <c r="DK28" s="600"/>
      <c r="DL28" s="604">
        <v>307912</v>
      </c>
      <c r="DM28" s="599"/>
      <c r="DN28" s="599"/>
      <c r="DO28" s="599"/>
      <c r="DP28" s="599"/>
      <c r="DQ28" s="599"/>
      <c r="DR28" s="599"/>
      <c r="DS28" s="599"/>
      <c r="DT28" s="599"/>
      <c r="DU28" s="599"/>
      <c r="DV28" s="600"/>
      <c r="DW28" s="601">
        <v>21.8</v>
      </c>
      <c r="DX28" s="630"/>
      <c r="DY28" s="630"/>
      <c r="DZ28" s="630"/>
      <c r="EA28" s="630"/>
      <c r="EB28" s="630"/>
      <c r="EC28" s="632"/>
    </row>
    <row r="29" spans="2:133" ht="11.25" customHeight="1" x14ac:dyDescent="0.15">
      <c r="B29" s="593" t="s">
        <v>310</v>
      </c>
      <c r="C29" s="594"/>
      <c r="D29" s="594"/>
      <c r="E29" s="594"/>
      <c r="F29" s="594"/>
      <c r="G29" s="594"/>
      <c r="H29" s="594"/>
      <c r="I29" s="594"/>
      <c r="J29" s="594"/>
      <c r="K29" s="594"/>
      <c r="L29" s="594"/>
      <c r="M29" s="594"/>
      <c r="N29" s="594"/>
      <c r="O29" s="594"/>
      <c r="P29" s="594"/>
      <c r="Q29" s="595"/>
      <c r="R29" s="596">
        <v>254891</v>
      </c>
      <c r="S29" s="599"/>
      <c r="T29" s="599"/>
      <c r="U29" s="599"/>
      <c r="V29" s="599"/>
      <c r="W29" s="599"/>
      <c r="X29" s="599"/>
      <c r="Y29" s="600"/>
      <c r="Z29" s="653">
        <v>9.5</v>
      </c>
      <c r="AA29" s="653"/>
      <c r="AB29" s="653"/>
      <c r="AC29" s="653"/>
      <c r="AD29" s="654" t="s">
        <v>175</v>
      </c>
      <c r="AE29" s="654"/>
      <c r="AF29" s="654"/>
      <c r="AG29" s="654"/>
      <c r="AH29" s="654"/>
      <c r="AI29" s="654"/>
      <c r="AJ29" s="654"/>
      <c r="AK29" s="654"/>
      <c r="AL29" s="601" t="s">
        <v>175</v>
      </c>
      <c r="AM29" s="602"/>
      <c r="AN29" s="602"/>
      <c r="AO29" s="655"/>
      <c r="AP29" s="665" t="s">
        <v>229</v>
      </c>
      <c r="AQ29" s="666"/>
      <c r="AR29" s="666"/>
      <c r="AS29" s="666"/>
      <c r="AT29" s="666"/>
      <c r="AU29" s="666"/>
      <c r="AV29" s="666"/>
      <c r="AW29" s="666"/>
      <c r="AX29" s="666"/>
      <c r="AY29" s="666"/>
      <c r="AZ29" s="666"/>
      <c r="BA29" s="666"/>
      <c r="BB29" s="666"/>
      <c r="BC29" s="666"/>
      <c r="BD29" s="666"/>
      <c r="BE29" s="666"/>
      <c r="BF29" s="667"/>
      <c r="BG29" s="665" t="s">
        <v>311</v>
      </c>
      <c r="BH29" s="679"/>
      <c r="BI29" s="679"/>
      <c r="BJ29" s="679"/>
      <c r="BK29" s="679"/>
      <c r="BL29" s="679"/>
      <c r="BM29" s="679"/>
      <c r="BN29" s="679"/>
      <c r="BO29" s="679"/>
      <c r="BP29" s="679"/>
      <c r="BQ29" s="680"/>
      <c r="BR29" s="665" t="s">
        <v>312</v>
      </c>
      <c r="BS29" s="679"/>
      <c r="BT29" s="679"/>
      <c r="BU29" s="679"/>
      <c r="BV29" s="679"/>
      <c r="BW29" s="679"/>
      <c r="BX29" s="679"/>
      <c r="BY29" s="679"/>
      <c r="BZ29" s="679"/>
      <c r="CA29" s="679"/>
      <c r="CB29" s="680"/>
      <c r="CD29" s="624" t="s">
        <v>313</v>
      </c>
      <c r="CE29" s="625"/>
      <c r="CF29" s="593" t="s">
        <v>314</v>
      </c>
      <c r="CG29" s="594"/>
      <c r="CH29" s="594"/>
      <c r="CI29" s="594"/>
      <c r="CJ29" s="594"/>
      <c r="CK29" s="594"/>
      <c r="CL29" s="594"/>
      <c r="CM29" s="594"/>
      <c r="CN29" s="594"/>
      <c r="CO29" s="594"/>
      <c r="CP29" s="594"/>
      <c r="CQ29" s="595"/>
      <c r="CR29" s="596">
        <v>313918</v>
      </c>
      <c r="CS29" s="597"/>
      <c r="CT29" s="597"/>
      <c r="CU29" s="597"/>
      <c r="CV29" s="597"/>
      <c r="CW29" s="597"/>
      <c r="CX29" s="597"/>
      <c r="CY29" s="598"/>
      <c r="CZ29" s="601">
        <v>12.1</v>
      </c>
      <c r="DA29" s="630"/>
      <c r="DB29" s="630"/>
      <c r="DC29" s="631"/>
      <c r="DD29" s="604">
        <v>307661</v>
      </c>
      <c r="DE29" s="597"/>
      <c r="DF29" s="597"/>
      <c r="DG29" s="597"/>
      <c r="DH29" s="597"/>
      <c r="DI29" s="597"/>
      <c r="DJ29" s="597"/>
      <c r="DK29" s="598"/>
      <c r="DL29" s="604">
        <v>307661</v>
      </c>
      <c r="DM29" s="597"/>
      <c r="DN29" s="597"/>
      <c r="DO29" s="597"/>
      <c r="DP29" s="597"/>
      <c r="DQ29" s="597"/>
      <c r="DR29" s="597"/>
      <c r="DS29" s="597"/>
      <c r="DT29" s="597"/>
      <c r="DU29" s="597"/>
      <c r="DV29" s="598"/>
      <c r="DW29" s="601">
        <v>21.8</v>
      </c>
      <c r="DX29" s="630"/>
      <c r="DY29" s="630"/>
      <c r="DZ29" s="630"/>
      <c r="EA29" s="630"/>
      <c r="EB29" s="630"/>
      <c r="EC29" s="632"/>
    </row>
    <row r="30" spans="2:133" ht="11.25" customHeight="1" x14ac:dyDescent="0.15">
      <c r="B30" s="593" t="s">
        <v>315</v>
      </c>
      <c r="C30" s="594"/>
      <c r="D30" s="594"/>
      <c r="E30" s="594"/>
      <c r="F30" s="594"/>
      <c r="G30" s="594"/>
      <c r="H30" s="594"/>
      <c r="I30" s="594"/>
      <c r="J30" s="594"/>
      <c r="K30" s="594"/>
      <c r="L30" s="594"/>
      <c r="M30" s="594"/>
      <c r="N30" s="594"/>
      <c r="O30" s="594"/>
      <c r="P30" s="594"/>
      <c r="Q30" s="595"/>
      <c r="R30" s="596">
        <v>7390</v>
      </c>
      <c r="S30" s="599"/>
      <c r="T30" s="599"/>
      <c r="U30" s="599"/>
      <c r="V30" s="599"/>
      <c r="W30" s="599"/>
      <c r="X30" s="599"/>
      <c r="Y30" s="600"/>
      <c r="Z30" s="653">
        <v>0.3</v>
      </c>
      <c r="AA30" s="653"/>
      <c r="AB30" s="653"/>
      <c r="AC30" s="653"/>
      <c r="AD30" s="654">
        <v>4941</v>
      </c>
      <c r="AE30" s="654"/>
      <c r="AF30" s="654"/>
      <c r="AG30" s="654"/>
      <c r="AH30" s="654"/>
      <c r="AI30" s="654"/>
      <c r="AJ30" s="654"/>
      <c r="AK30" s="654"/>
      <c r="AL30" s="601">
        <v>0.4</v>
      </c>
      <c r="AM30" s="602"/>
      <c r="AN30" s="602"/>
      <c r="AO30" s="655"/>
      <c r="AP30" s="674" t="s">
        <v>316</v>
      </c>
      <c r="AQ30" s="675"/>
      <c r="AR30" s="675"/>
      <c r="AS30" s="675"/>
      <c r="AT30" s="676" t="s">
        <v>317</v>
      </c>
      <c r="AU30" s="198"/>
      <c r="AV30" s="198"/>
      <c r="AW30" s="198"/>
      <c r="AX30" s="662" t="s">
        <v>192</v>
      </c>
      <c r="AY30" s="663"/>
      <c r="AZ30" s="663"/>
      <c r="BA30" s="663"/>
      <c r="BB30" s="663"/>
      <c r="BC30" s="663"/>
      <c r="BD30" s="663"/>
      <c r="BE30" s="663"/>
      <c r="BF30" s="664"/>
      <c r="BG30" s="670">
        <v>98</v>
      </c>
      <c r="BH30" s="671"/>
      <c r="BI30" s="671"/>
      <c r="BJ30" s="671"/>
      <c r="BK30" s="671"/>
      <c r="BL30" s="671"/>
      <c r="BM30" s="672">
        <v>90.7</v>
      </c>
      <c r="BN30" s="671"/>
      <c r="BO30" s="671"/>
      <c r="BP30" s="671"/>
      <c r="BQ30" s="673"/>
      <c r="BR30" s="670">
        <v>97.9</v>
      </c>
      <c r="BS30" s="671"/>
      <c r="BT30" s="671"/>
      <c r="BU30" s="671"/>
      <c r="BV30" s="671"/>
      <c r="BW30" s="671"/>
      <c r="BX30" s="672">
        <v>82.9</v>
      </c>
      <c r="BY30" s="671"/>
      <c r="BZ30" s="671"/>
      <c r="CA30" s="671"/>
      <c r="CB30" s="673"/>
      <c r="CD30" s="626"/>
      <c r="CE30" s="627"/>
      <c r="CF30" s="593" t="s">
        <v>318</v>
      </c>
      <c r="CG30" s="594"/>
      <c r="CH30" s="594"/>
      <c r="CI30" s="594"/>
      <c r="CJ30" s="594"/>
      <c r="CK30" s="594"/>
      <c r="CL30" s="594"/>
      <c r="CM30" s="594"/>
      <c r="CN30" s="594"/>
      <c r="CO30" s="594"/>
      <c r="CP30" s="594"/>
      <c r="CQ30" s="595"/>
      <c r="CR30" s="596">
        <v>292028</v>
      </c>
      <c r="CS30" s="599"/>
      <c r="CT30" s="599"/>
      <c r="CU30" s="599"/>
      <c r="CV30" s="599"/>
      <c r="CW30" s="599"/>
      <c r="CX30" s="599"/>
      <c r="CY30" s="600"/>
      <c r="CZ30" s="601">
        <v>11.2</v>
      </c>
      <c r="DA30" s="630"/>
      <c r="DB30" s="630"/>
      <c r="DC30" s="631"/>
      <c r="DD30" s="604">
        <v>285771</v>
      </c>
      <c r="DE30" s="599"/>
      <c r="DF30" s="599"/>
      <c r="DG30" s="599"/>
      <c r="DH30" s="599"/>
      <c r="DI30" s="599"/>
      <c r="DJ30" s="599"/>
      <c r="DK30" s="600"/>
      <c r="DL30" s="604">
        <v>285771</v>
      </c>
      <c r="DM30" s="599"/>
      <c r="DN30" s="599"/>
      <c r="DO30" s="599"/>
      <c r="DP30" s="599"/>
      <c r="DQ30" s="599"/>
      <c r="DR30" s="599"/>
      <c r="DS30" s="599"/>
      <c r="DT30" s="599"/>
      <c r="DU30" s="599"/>
      <c r="DV30" s="600"/>
      <c r="DW30" s="601">
        <v>20.3</v>
      </c>
      <c r="DX30" s="630"/>
      <c r="DY30" s="630"/>
      <c r="DZ30" s="630"/>
      <c r="EA30" s="630"/>
      <c r="EB30" s="630"/>
      <c r="EC30" s="632"/>
    </row>
    <row r="31" spans="2:133" ht="11.25" customHeight="1" x14ac:dyDescent="0.15">
      <c r="B31" s="593" t="s">
        <v>319</v>
      </c>
      <c r="C31" s="594"/>
      <c r="D31" s="594"/>
      <c r="E31" s="594"/>
      <c r="F31" s="594"/>
      <c r="G31" s="594"/>
      <c r="H31" s="594"/>
      <c r="I31" s="594"/>
      <c r="J31" s="594"/>
      <c r="K31" s="594"/>
      <c r="L31" s="594"/>
      <c r="M31" s="594"/>
      <c r="N31" s="594"/>
      <c r="O31" s="594"/>
      <c r="P31" s="594"/>
      <c r="Q31" s="595"/>
      <c r="R31" s="596">
        <v>6045</v>
      </c>
      <c r="S31" s="599"/>
      <c r="T31" s="599"/>
      <c r="U31" s="599"/>
      <c r="V31" s="599"/>
      <c r="W31" s="599"/>
      <c r="X31" s="599"/>
      <c r="Y31" s="600"/>
      <c r="Z31" s="653">
        <v>0.2</v>
      </c>
      <c r="AA31" s="653"/>
      <c r="AB31" s="653"/>
      <c r="AC31" s="653"/>
      <c r="AD31" s="654" t="s">
        <v>235</v>
      </c>
      <c r="AE31" s="654"/>
      <c r="AF31" s="654"/>
      <c r="AG31" s="654"/>
      <c r="AH31" s="654"/>
      <c r="AI31" s="654"/>
      <c r="AJ31" s="654"/>
      <c r="AK31" s="654"/>
      <c r="AL31" s="601" t="s">
        <v>175</v>
      </c>
      <c r="AM31" s="602"/>
      <c r="AN31" s="602"/>
      <c r="AO31" s="655"/>
      <c r="AP31" s="638"/>
      <c r="AQ31" s="639"/>
      <c r="AR31" s="639"/>
      <c r="AS31" s="639"/>
      <c r="AT31" s="677"/>
      <c r="AU31" s="194" t="s">
        <v>320</v>
      </c>
      <c r="AX31" s="593" t="s">
        <v>321</v>
      </c>
      <c r="AY31" s="594"/>
      <c r="AZ31" s="594"/>
      <c r="BA31" s="594"/>
      <c r="BB31" s="594"/>
      <c r="BC31" s="594"/>
      <c r="BD31" s="594"/>
      <c r="BE31" s="594"/>
      <c r="BF31" s="595"/>
      <c r="BG31" s="669">
        <v>99.2</v>
      </c>
      <c r="BH31" s="597"/>
      <c r="BI31" s="597"/>
      <c r="BJ31" s="597"/>
      <c r="BK31" s="597"/>
      <c r="BL31" s="597"/>
      <c r="BM31" s="602">
        <v>96.3</v>
      </c>
      <c r="BN31" s="597"/>
      <c r="BO31" s="597"/>
      <c r="BP31" s="597"/>
      <c r="BQ31" s="636"/>
      <c r="BR31" s="669">
        <v>97.9</v>
      </c>
      <c r="BS31" s="597"/>
      <c r="BT31" s="597"/>
      <c r="BU31" s="597"/>
      <c r="BV31" s="597"/>
      <c r="BW31" s="597"/>
      <c r="BX31" s="602">
        <v>95.9</v>
      </c>
      <c r="BY31" s="597"/>
      <c r="BZ31" s="597"/>
      <c r="CA31" s="597"/>
      <c r="CB31" s="636"/>
      <c r="CD31" s="626"/>
      <c r="CE31" s="627"/>
      <c r="CF31" s="593" t="s">
        <v>322</v>
      </c>
      <c r="CG31" s="594"/>
      <c r="CH31" s="594"/>
      <c r="CI31" s="594"/>
      <c r="CJ31" s="594"/>
      <c r="CK31" s="594"/>
      <c r="CL31" s="594"/>
      <c r="CM31" s="594"/>
      <c r="CN31" s="594"/>
      <c r="CO31" s="594"/>
      <c r="CP31" s="594"/>
      <c r="CQ31" s="595"/>
      <c r="CR31" s="596">
        <v>21890</v>
      </c>
      <c r="CS31" s="597"/>
      <c r="CT31" s="597"/>
      <c r="CU31" s="597"/>
      <c r="CV31" s="597"/>
      <c r="CW31" s="597"/>
      <c r="CX31" s="597"/>
      <c r="CY31" s="598"/>
      <c r="CZ31" s="601">
        <v>0.8</v>
      </c>
      <c r="DA31" s="630"/>
      <c r="DB31" s="630"/>
      <c r="DC31" s="631"/>
      <c r="DD31" s="604">
        <v>21890</v>
      </c>
      <c r="DE31" s="597"/>
      <c r="DF31" s="597"/>
      <c r="DG31" s="597"/>
      <c r="DH31" s="597"/>
      <c r="DI31" s="597"/>
      <c r="DJ31" s="597"/>
      <c r="DK31" s="598"/>
      <c r="DL31" s="604">
        <v>21890</v>
      </c>
      <c r="DM31" s="597"/>
      <c r="DN31" s="597"/>
      <c r="DO31" s="597"/>
      <c r="DP31" s="597"/>
      <c r="DQ31" s="597"/>
      <c r="DR31" s="597"/>
      <c r="DS31" s="597"/>
      <c r="DT31" s="597"/>
      <c r="DU31" s="597"/>
      <c r="DV31" s="598"/>
      <c r="DW31" s="601">
        <v>1.6</v>
      </c>
      <c r="DX31" s="630"/>
      <c r="DY31" s="630"/>
      <c r="DZ31" s="630"/>
      <c r="EA31" s="630"/>
      <c r="EB31" s="630"/>
      <c r="EC31" s="632"/>
    </row>
    <row r="32" spans="2:133" ht="11.25" customHeight="1" x14ac:dyDescent="0.15">
      <c r="B32" s="593" t="s">
        <v>323</v>
      </c>
      <c r="C32" s="594"/>
      <c r="D32" s="594"/>
      <c r="E32" s="594"/>
      <c r="F32" s="594"/>
      <c r="G32" s="594"/>
      <c r="H32" s="594"/>
      <c r="I32" s="594"/>
      <c r="J32" s="594"/>
      <c r="K32" s="594"/>
      <c r="L32" s="594"/>
      <c r="M32" s="594"/>
      <c r="N32" s="594"/>
      <c r="O32" s="594"/>
      <c r="P32" s="594"/>
      <c r="Q32" s="595"/>
      <c r="R32" s="596">
        <v>406314</v>
      </c>
      <c r="S32" s="599"/>
      <c r="T32" s="599"/>
      <c r="U32" s="599"/>
      <c r="V32" s="599"/>
      <c r="W32" s="599"/>
      <c r="X32" s="599"/>
      <c r="Y32" s="600"/>
      <c r="Z32" s="653">
        <v>15.2</v>
      </c>
      <c r="AA32" s="653"/>
      <c r="AB32" s="653"/>
      <c r="AC32" s="653"/>
      <c r="AD32" s="654" t="s">
        <v>175</v>
      </c>
      <c r="AE32" s="654"/>
      <c r="AF32" s="654"/>
      <c r="AG32" s="654"/>
      <c r="AH32" s="654"/>
      <c r="AI32" s="654"/>
      <c r="AJ32" s="654"/>
      <c r="AK32" s="654"/>
      <c r="AL32" s="601" t="s">
        <v>235</v>
      </c>
      <c r="AM32" s="602"/>
      <c r="AN32" s="602"/>
      <c r="AO32" s="655"/>
      <c r="AP32" s="640"/>
      <c r="AQ32" s="641"/>
      <c r="AR32" s="641"/>
      <c r="AS32" s="641"/>
      <c r="AT32" s="678"/>
      <c r="AU32" s="199"/>
      <c r="AV32" s="199"/>
      <c r="AW32" s="199"/>
      <c r="AX32" s="608" t="s">
        <v>324</v>
      </c>
      <c r="AY32" s="609"/>
      <c r="AZ32" s="609"/>
      <c r="BA32" s="609"/>
      <c r="BB32" s="609"/>
      <c r="BC32" s="609"/>
      <c r="BD32" s="609"/>
      <c r="BE32" s="609"/>
      <c r="BF32" s="610"/>
      <c r="BG32" s="668">
        <v>95.7</v>
      </c>
      <c r="BH32" s="612"/>
      <c r="BI32" s="612"/>
      <c r="BJ32" s="612"/>
      <c r="BK32" s="612"/>
      <c r="BL32" s="612"/>
      <c r="BM32" s="651">
        <v>81.7</v>
      </c>
      <c r="BN32" s="612"/>
      <c r="BO32" s="612"/>
      <c r="BP32" s="612"/>
      <c r="BQ32" s="646"/>
      <c r="BR32" s="668">
        <v>97.5</v>
      </c>
      <c r="BS32" s="612"/>
      <c r="BT32" s="612"/>
      <c r="BU32" s="612"/>
      <c r="BV32" s="612"/>
      <c r="BW32" s="612"/>
      <c r="BX32" s="651">
        <v>66.900000000000006</v>
      </c>
      <c r="BY32" s="612"/>
      <c r="BZ32" s="612"/>
      <c r="CA32" s="612"/>
      <c r="CB32" s="646"/>
      <c r="CD32" s="628"/>
      <c r="CE32" s="629"/>
      <c r="CF32" s="593" t="s">
        <v>325</v>
      </c>
      <c r="CG32" s="594"/>
      <c r="CH32" s="594"/>
      <c r="CI32" s="594"/>
      <c r="CJ32" s="594"/>
      <c r="CK32" s="594"/>
      <c r="CL32" s="594"/>
      <c r="CM32" s="594"/>
      <c r="CN32" s="594"/>
      <c r="CO32" s="594"/>
      <c r="CP32" s="594"/>
      <c r="CQ32" s="595"/>
      <c r="CR32" s="596">
        <v>251</v>
      </c>
      <c r="CS32" s="599"/>
      <c r="CT32" s="599"/>
      <c r="CU32" s="599"/>
      <c r="CV32" s="599"/>
      <c r="CW32" s="599"/>
      <c r="CX32" s="599"/>
      <c r="CY32" s="600"/>
      <c r="CZ32" s="601">
        <v>0</v>
      </c>
      <c r="DA32" s="630"/>
      <c r="DB32" s="630"/>
      <c r="DC32" s="631"/>
      <c r="DD32" s="604">
        <v>251</v>
      </c>
      <c r="DE32" s="599"/>
      <c r="DF32" s="599"/>
      <c r="DG32" s="599"/>
      <c r="DH32" s="599"/>
      <c r="DI32" s="599"/>
      <c r="DJ32" s="599"/>
      <c r="DK32" s="600"/>
      <c r="DL32" s="604">
        <v>251</v>
      </c>
      <c r="DM32" s="599"/>
      <c r="DN32" s="599"/>
      <c r="DO32" s="599"/>
      <c r="DP32" s="599"/>
      <c r="DQ32" s="599"/>
      <c r="DR32" s="599"/>
      <c r="DS32" s="599"/>
      <c r="DT32" s="599"/>
      <c r="DU32" s="599"/>
      <c r="DV32" s="600"/>
      <c r="DW32" s="601">
        <v>0</v>
      </c>
      <c r="DX32" s="630"/>
      <c r="DY32" s="630"/>
      <c r="DZ32" s="630"/>
      <c r="EA32" s="630"/>
      <c r="EB32" s="630"/>
      <c r="EC32" s="632"/>
    </row>
    <row r="33" spans="2:133" ht="11.25" customHeight="1" x14ac:dyDescent="0.15">
      <c r="B33" s="593" t="s">
        <v>326</v>
      </c>
      <c r="C33" s="594"/>
      <c r="D33" s="594"/>
      <c r="E33" s="594"/>
      <c r="F33" s="594"/>
      <c r="G33" s="594"/>
      <c r="H33" s="594"/>
      <c r="I33" s="594"/>
      <c r="J33" s="594"/>
      <c r="K33" s="594"/>
      <c r="L33" s="594"/>
      <c r="M33" s="594"/>
      <c r="N33" s="594"/>
      <c r="O33" s="594"/>
      <c r="P33" s="594"/>
      <c r="Q33" s="595"/>
      <c r="R33" s="596">
        <v>46833</v>
      </c>
      <c r="S33" s="599"/>
      <c r="T33" s="599"/>
      <c r="U33" s="599"/>
      <c r="V33" s="599"/>
      <c r="W33" s="599"/>
      <c r="X33" s="599"/>
      <c r="Y33" s="600"/>
      <c r="Z33" s="653">
        <v>1.8</v>
      </c>
      <c r="AA33" s="653"/>
      <c r="AB33" s="653"/>
      <c r="AC33" s="653"/>
      <c r="AD33" s="654" t="s">
        <v>235</v>
      </c>
      <c r="AE33" s="654"/>
      <c r="AF33" s="654"/>
      <c r="AG33" s="654"/>
      <c r="AH33" s="654"/>
      <c r="AI33" s="654"/>
      <c r="AJ33" s="654"/>
      <c r="AK33" s="654"/>
      <c r="AL33" s="601" t="s">
        <v>175</v>
      </c>
      <c r="AM33" s="602"/>
      <c r="AN33" s="602"/>
      <c r="AO33" s="655"/>
      <c r="AP33" s="200"/>
      <c r="AQ33" s="201"/>
      <c r="AS33" s="198"/>
      <c r="AT33" s="198"/>
      <c r="AU33" s="198"/>
      <c r="AV33" s="198"/>
      <c r="AW33" s="198"/>
      <c r="AX33" s="198"/>
      <c r="AY33" s="198"/>
      <c r="AZ33" s="198"/>
      <c r="BA33" s="198"/>
      <c r="BB33" s="198"/>
      <c r="BC33" s="198"/>
      <c r="BD33" s="198"/>
      <c r="BE33" s="198"/>
      <c r="BF33" s="198"/>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593" t="s">
        <v>327</v>
      </c>
      <c r="CE33" s="594"/>
      <c r="CF33" s="594"/>
      <c r="CG33" s="594"/>
      <c r="CH33" s="594"/>
      <c r="CI33" s="594"/>
      <c r="CJ33" s="594"/>
      <c r="CK33" s="594"/>
      <c r="CL33" s="594"/>
      <c r="CM33" s="594"/>
      <c r="CN33" s="594"/>
      <c r="CO33" s="594"/>
      <c r="CP33" s="594"/>
      <c r="CQ33" s="595"/>
      <c r="CR33" s="596">
        <v>1619763</v>
      </c>
      <c r="CS33" s="597"/>
      <c r="CT33" s="597"/>
      <c r="CU33" s="597"/>
      <c r="CV33" s="597"/>
      <c r="CW33" s="597"/>
      <c r="CX33" s="597"/>
      <c r="CY33" s="598"/>
      <c r="CZ33" s="601">
        <v>62.3</v>
      </c>
      <c r="DA33" s="630"/>
      <c r="DB33" s="630"/>
      <c r="DC33" s="631"/>
      <c r="DD33" s="604">
        <v>1163014</v>
      </c>
      <c r="DE33" s="597"/>
      <c r="DF33" s="597"/>
      <c r="DG33" s="597"/>
      <c r="DH33" s="597"/>
      <c r="DI33" s="597"/>
      <c r="DJ33" s="597"/>
      <c r="DK33" s="598"/>
      <c r="DL33" s="604">
        <v>530461</v>
      </c>
      <c r="DM33" s="597"/>
      <c r="DN33" s="597"/>
      <c r="DO33" s="597"/>
      <c r="DP33" s="597"/>
      <c r="DQ33" s="597"/>
      <c r="DR33" s="597"/>
      <c r="DS33" s="597"/>
      <c r="DT33" s="597"/>
      <c r="DU33" s="597"/>
      <c r="DV33" s="598"/>
      <c r="DW33" s="601">
        <v>37.6</v>
      </c>
      <c r="DX33" s="630"/>
      <c r="DY33" s="630"/>
      <c r="DZ33" s="630"/>
      <c r="EA33" s="630"/>
      <c r="EB33" s="630"/>
      <c r="EC33" s="632"/>
    </row>
    <row r="34" spans="2:133" ht="11.25" customHeight="1" x14ac:dyDescent="0.15">
      <c r="B34" s="593" t="s">
        <v>328</v>
      </c>
      <c r="C34" s="594"/>
      <c r="D34" s="594"/>
      <c r="E34" s="594"/>
      <c r="F34" s="594"/>
      <c r="G34" s="594"/>
      <c r="H34" s="594"/>
      <c r="I34" s="594"/>
      <c r="J34" s="594"/>
      <c r="K34" s="594"/>
      <c r="L34" s="594"/>
      <c r="M34" s="594"/>
      <c r="N34" s="594"/>
      <c r="O34" s="594"/>
      <c r="P34" s="594"/>
      <c r="Q34" s="595"/>
      <c r="R34" s="596">
        <v>54815</v>
      </c>
      <c r="S34" s="599"/>
      <c r="T34" s="599"/>
      <c r="U34" s="599"/>
      <c r="V34" s="599"/>
      <c r="W34" s="599"/>
      <c r="X34" s="599"/>
      <c r="Y34" s="600"/>
      <c r="Z34" s="653">
        <v>2.1</v>
      </c>
      <c r="AA34" s="653"/>
      <c r="AB34" s="653"/>
      <c r="AC34" s="653"/>
      <c r="AD34" s="654">
        <v>443</v>
      </c>
      <c r="AE34" s="654"/>
      <c r="AF34" s="654"/>
      <c r="AG34" s="654"/>
      <c r="AH34" s="654"/>
      <c r="AI34" s="654"/>
      <c r="AJ34" s="654"/>
      <c r="AK34" s="654"/>
      <c r="AL34" s="601">
        <v>0</v>
      </c>
      <c r="AM34" s="602"/>
      <c r="AN34" s="602"/>
      <c r="AO34" s="655"/>
      <c r="AP34" s="202"/>
      <c r="AQ34" s="665" t="s">
        <v>329</v>
      </c>
      <c r="AR34" s="666"/>
      <c r="AS34" s="666"/>
      <c r="AT34" s="666"/>
      <c r="AU34" s="666"/>
      <c r="AV34" s="666"/>
      <c r="AW34" s="666"/>
      <c r="AX34" s="666"/>
      <c r="AY34" s="666"/>
      <c r="AZ34" s="666"/>
      <c r="BA34" s="666"/>
      <c r="BB34" s="666"/>
      <c r="BC34" s="666"/>
      <c r="BD34" s="666"/>
      <c r="BE34" s="666"/>
      <c r="BF34" s="667"/>
      <c r="BG34" s="665" t="s">
        <v>330</v>
      </c>
      <c r="BH34" s="666"/>
      <c r="BI34" s="666"/>
      <c r="BJ34" s="666"/>
      <c r="BK34" s="666"/>
      <c r="BL34" s="666"/>
      <c r="BM34" s="666"/>
      <c r="BN34" s="666"/>
      <c r="BO34" s="666"/>
      <c r="BP34" s="666"/>
      <c r="BQ34" s="666"/>
      <c r="BR34" s="666"/>
      <c r="BS34" s="666"/>
      <c r="BT34" s="666"/>
      <c r="BU34" s="666"/>
      <c r="BV34" s="666"/>
      <c r="BW34" s="666"/>
      <c r="BX34" s="666"/>
      <c r="BY34" s="666"/>
      <c r="BZ34" s="666"/>
      <c r="CA34" s="666"/>
      <c r="CB34" s="667"/>
      <c r="CD34" s="593" t="s">
        <v>331</v>
      </c>
      <c r="CE34" s="594"/>
      <c r="CF34" s="594"/>
      <c r="CG34" s="594"/>
      <c r="CH34" s="594"/>
      <c r="CI34" s="594"/>
      <c r="CJ34" s="594"/>
      <c r="CK34" s="594"/>
      <c r="CL34" s="594"/>
      <c r="CM34" s="594"/>
      <c r="CN34" s="594"/>
      <c r="CO34" s="594"/>
      <c r="CP34" s="594"/>
      <c r="CQ34" s="595"/>
      <c r="CR34" s="596">
        <v>404598</v>
      </c>
      <c r="CS34" s="599"/>
      <c r="CT34" s="599"/>
      <c r="CU34" s="599"/>
      <c r="CV34" s="599"/>
      <c r="CW34" s="599"/>
      <c r="CX34" s="599"/>
      <c r="CY34" s="600"/>
      <c r="CZ34" s="601">
        <v>15.6</v>
      </c>
      <c r="DA34" s="630"/>
      <c r="DB34" s="630"/>
      <c r="DC34" s="631"/>
      <c r="DD34" s="604">
        <v>335886</v>
      </c>
      <c r="DE34" s="599"/>
      <c r="DF34" s="599"/>
      <c r="DG34" s="599"/>
      <c r="DH34" s="599"/>
      <c r="DI34" s="599"/>
      <c r="DJ34" s="599"/>
      <c r="DK34" s="600"/>
      <c r="DL34" s="604">
        <v>181083</v>
      </c>
      <c r="DM34" s="599"/>
      <c r="DN34" s="599"/>
      <c r="DO34" s="599"/>
      <c r="DP34" s="599"/>
      <c r="DQ34" s="599"/>
      <c r="DR34" s="599"/>
      <c r="DS34" s="599"/>
      <c r="DT34" s="599"/>
      <c r="DU34" s="599"/>
      <c r="DV34" s="600"/>
      <c r="DW34" s="601">
        <v>12.8</v>
      </c>
      <c r="DX34" s="630"/>
      <c r="DY34" s="630"/>
      <c r="DZ34" s="630"/>
      <c r="EA34" s="630"/>
      <c r="EB34" s="630"/>
      <c r="EC34" s="632"/>
    </row>
    <row r="35" spans="2:133" ht="11.25" customHeight="1" x14ac:dyDescent="0.15">
      <c r="B35" s="593" t="s">
        <v>332</v>
      </c>
      <c r="C35" s="594"/>
      <c r="D35" s="594"/>
      <c r="E35" s="594"/>
      <c r="F35" s="594"/>
      <c r="G35" s="594"/>
      <c r="H35" s="594"/>
      <c r="I35" s="594"/>
      <c r="J35" s="594"/>
      <c r="K35" s="594"/>
      <c r="L35" s="594"/>
      <c r="M35" s="594"/>
      <c r="N35" s="594"/>
      <c r="O35" s="594"/>
      <c r="P35" s="594"/>
      <c r="Q35" s="595"/>
      <c r="R35" s="596">
        <v>196100</v>
      </c>
      <c r="S35" s="599"/>
      <c r="T35" s="599"/>
      <c r="U35" s="599"/>
      <c r="V35" s="599"/>
      <c r="W35" s="599"/>
      <c r="X35" s="599"/>
      <c r="Y35" s="600"/>
      <c r="Z35" s="653">
        <v>7.3</v>
      </c>
      <c r="AA35" s="653"/>
      <c r="AB35" s="653"/>
      <c r="AC35" s="653"/>
      <c r="AD35" s="654" t="s">
        <v>175</v>
      </c>
      <c r="AE35" s="654"/>
      <c r="AF35" s="654"/>
      <c r="AG35" s="654"/>
      <c r="AH35" s="654"/>
      <c r="AI35" s="654"/>
      <c r="AJ35" s="654"/>
      <c r="AK35" s="654"/>
      <c r="AL35" s="601" t="s">
        <v>175</v>
      </c>
      <c r="AM35" s="602"/>
      <c r="AN35" s="602"/>
      <c r="AO35" s="655"/>
      <c r="AP35" s="202"/>
      <c r="AQ35" s="659" t="s">
        <v>333</v>
      </c>
      <c r="AR35" s="660"/>
      <c r="AS35" s="660"/>
      <c r="AT35" s="660"/>
      <c r="AU35" s="660"/>
      <c r="AV35" s="660"/>
      <c r="AW35" s="660"/>
      <c r="AX35" s="660"/>
      <c r="AY35" s="661"/>
      <c r="AZ35" s="656">
        <v>225108</v>
      </c>
      <c r="BA35" s="657"/>
      <c r="BB35" s="657"/>
      <c r="BC35" s="657"/>
      <c r="BD35" s="657"/>
      <c r="BE35" s="657"/>
      <c r="BF35" s="658"/>
      <c r="BG35" s="662" t="s">
        <v>334</v>
      </c>
      <c r="BH35" s="663"/>
      <c r="BI35" s="663"/>
      <c r="BJ35" s="663"/>
      <c r="BK35" s="663"/>
      <c r="BL35" s="663"/>
      <c r="BM35" s="663"/>
      <c r="BN35" s="663"/>
      <c r="BO35" s="663"/>
      <c r="BP35" s="663"/>
      <c r="BQ35" s="663"/>
      <c r="BR35" s="663"/>
      <c r="BS35" s="663"/>
      <c r="BT35" s="663"/>
      <c r="BU35" s="664"/>
      <c r="BV35" s="656">
        <v>1485</v>
      </c>
      <c r="BW35" s="657"/>
      <c r="BX35" s="657"/>
      <c r="BY35" s="657"/>
      <c r="BZ35" s="657"/>
      <c r="CA35" s="657"/>
      <c r="CB35" s="658"/>
      <c r="CD35" s="593" t="s">
        <v>335</v>
      </c>
      <c r="CE35" s="594"/>
      <c r="CF35" s="594"/>
      <c r="CG35" s="594"/>
      <c r="CH35" s="594"/>
      <c r="CI35" s="594"/>
      <c r="CJ35" s="594"/>
      <c r="CK35" s="594"/>
      <c r="CL35" s="594"/>
      <c r="CM35" s="594"/>
      <c r="CN35" s="594"/>
      <c r="CO35" s="594"/>
      <c r="CP35" s="594"/>
      <c r="CQ35" s="595"/>
      <c r="CR35" s="596">
        <v>30867</v>
      </c>
      <c r="CS35" s="597"/>
      <c r="CT35" s="597"/>
      <c r="CU35" s="597"/>
      <c r="CV35" s="597"/>
      <c r="CW35" s="597"/>
      <c r="CX35" s="597"/>
      <c r="CY35" s="598"/>
      <c r="CZ35" s="601">
        <v>1.2</v>
      </c>
      <c r="DA35" s="630"/>
      <c r="DB35" s="630"/>
      <c r="DC35" s="631"/>
      <c r="DD35" s="604">
        <v>25762</v>
      </c>
      <c r="DE35" s="597"/>
      <c r="DF35" s="597"/>
      <c r="DG35" s="597"/>
      <c r="DH35" s="597"/>
      <c r="DI35" s="597"/>
      <c r="DJ35" s="597"/>
      <c r="DK35" s="598"/>
      <c r="DL35" s="604">
        <v>11083</v>
      </c>
      <c r="DM35" s="597"/>
      <c r="DN35" s="597"/>
      <c r="DO35" s="597"/>
      <c r="DP35" s="597"/>
      <c r="DQ35" s="597"/>
      <c r="DR35" s="597"/>
      <c r="DS35" s="597"/>
      <c r="DT35" s="597"/>
      <c r="DU35" s="597"/>
      <c r="DV35" s="598"/>
      <c r="DW35" s="601">
        <v>0.8</v>
      </c>
      <c r="DX35" s="630"/>
      <c r="DY35" s="630"/>
      <c r="DZ35" s="630"/>
      <c r="EA35" s="630"/>
      <c r="EB35" s="630"/>
      <c r="EC35" s="632"/>
    </row>
    <row r="36" spans="2:133" ht="11.25" customHeight="1" x14ac:dyDescent="0.15">
      <c r="B36" s="593" t="s">
        <v>336</v>
      </c>
      <c r="C36" s="594"/>
      <c r="D36" s="594"/>
      <c r="E36" s="594"/>
      <c r="F36" s="594"/>
      <c r="G36" s="594"/>
      <c r="H36" s="594"/>
      <c r="I36" s="594"/>
      <c r="J36" s="594"/>
      <c r="K36" s="594"/>
      <c r="L36" s="594"/>
      <c r="M36" s="594"/>
      <c r="N36" s="594"/>
      <c r="O36" s="594"/>
      <c r="P36" s="594"/>
      <c r="Q36" s="595"/>
      <c r="R36" s="596" t="s">
        <v>175</v>
      </c>
      <c r="S36" s="599"/>
      <c r="T36" s="599"/>
      <c r="U36" s="599"/>
      <c r="V36" s="599"/>
      <c r="W36" s="599"/>
      <c r="X36" s="599"/>
      <c r="Y36" s="600"/>
      <c r="Z36" s="653" t="s">
        <v>175</v>
      </c>
      <c r="AA36" s="653"/>
      <c r="AB36" s="653"/>
      <c r="AC36" s="653"/>
      <c r="AD36" s="654" t="s">
        <v>235</v>
      </c>
      <c r="AE36" s="654"/>
      <c r="AF36" s="654"/>
      <c r="AG36" s="654"/>
      <c r="AH36" s="654"/>
      <c r="AI36" s="654"/>
      <c r="AJ36" s="654"/>
      <c r="AK36" s="654"/>
      <c r="AL36" s="601" t="s">
        <v>175</v>
      </c>
      <c r="AM36" s="602"/>
      <c r="AN36" s="602"/>
      <c r="AO36" s="655"/>
      <c r="AQ36" s="633" t="s">
        <v>337</v>
      </c>
      <c r="AR36" s="634"/>
      <c r="AS36" s="634"/>
      <c r="AT36" s="634"/>
      <c r="AU36" s="634"/>
      <c r="AV36" s="634"/>
      <c r="AW36" s="634"/>
      <c r="AX36" s="634"/>
      <c r="AY36" s="635"/>
      <c r="AZ36" s="596">
        <v>54000</v>
      </c>
      <c r="BA36" s="599"/>
      <c r="BB36" s="599"/>
      <c r="BC36" s="599"/>
      <c r="BD36" s="597"/>
      <c r="BE36" s="597"/>
      <c r="BF36" s="636"/>
      <c r="BG36" s="593" t="s">
        <v>338</v>
      </c>
      <c r="BH36" s="594"/>
      <c r="BI36" s="594"/>
      <c r="BJ36" s="594"/>
      <c r="BK36" s="594"/>
      <c r="BL36" s="594"/>
      <c r="BM36" s="594"/>
      <c r="BN36" s="594"/>
      <c r="BO36" s="594"/>
      <c r="BP36" s="594"/>
      <c r="BQ36" s="594"/>
      <c r="BR36" s="594"/>
      <c r="BS36" s="594"/>
      <c r="BT36" s="594"/>
      <c r="BU36" s="595"/>
      <c r="BV36" s="596">
        <v>-25259</v>
      </c>
      <c r="BW36" s="599"/>
      <c r="BX36" s="599"/>
      <c r="BY36" s="599"/>
      <c r="BZ36" s="599"/>
      <c r="CA36" s="599"/>
      <c r="CB36" s="637"/>
      <c r="CD36" s="593" t="s">
        <v>339</v>
      </c>
      <c r="CE36" s="594"/>
      <c r="CF36" s="594"/>
      <c r="CG36" s="594"/>
      <c r="CH36" s="594"/>
      <c r="CI36" s="594"/>
      <c r="CJ36" s="594"/>
      <c r="CK36" s="594"/>
      <c r="CL36" s="594"/>
      <c r="CM36" s="594"/>
      <c r="CN36" s="594"/>
      <c r="CO36" s="594"/>
      <c r="CP36" s="594"/>
      <c r="CQ36" s="595"/>
      <c r="CR36" s="596">
        <v>500291</v>
      </c>
      <c r="CS36" s="599"/>
      <c r="CT36" s="599"/>
      <c r="CU36" s="599"/>
      <c r="CV36" s="599"/>
      <c r="CW36" s="599"/>
      <c r="CX36" s="599"/>
      <c r="CY36" s="600"/>
      <c r="CZ36" s="601">
        <v>19.2</v>
      </c>
      <c r="DA36" s="630"/>
      <c r="DB36" s="630"/>
      <c r="DC36" s="631"/>
      <c r="DD36" s="604">
        <v>267955</v>
      </c>
      <c r="DE36" s="599"/>
      <c r="DF36" s="599"/>
      <c r="DG36" s="599"/>
      <c r="DH36" s="599"/>
      <c r="DI36" s="599"/>
      <c r="DJ36" s="599"/>
      <c r="DK36" s="600"/>
      <c r="DL36" s="604">
        <v>197520</v>
      </c>
      <c r="DM36" s="599"/>
      <c r="DN36" s="599"/>
      <c r="DO36" s="599"/>
      <c r="DP36" s="599"/>
      <c r="DQ36" s="599"/>
      <c r="DR36" s="599"/>
      <c r="DS36" s="599"/>
      <c r="DT36" s="599"/>
      <c r="DU36" s="599"/>
      <c r="DV36" s="600"/>
      <c r="DW36" s="601">
        <v>14</v>
      </c>
      <c r="DX36" s="630"/>
      <c r="DY36" s="630"/>
      <c r="DZ36" s="630"/>
      <c r="EA36" s="630"/>
      <c r="EB36" s="630"/>
      <c r="EC36" s="632"/>
    </row>
    <row r="37" spans="2:133" ht="11.25" customHeight="1" x14ac:dyDescent="0.15">
      <c r="B37" s="593" t="s">
        <v>340</v>
      </c>
      <c r="C37" s="594"/>
      <c r="D37" s="594"/>
      <c r="E37" s="594"/>
      <c r="F37" s="594"/>
      <c r="G37" s="594"/>
      <c r="H37" s="594"/>
      <c r="I37" s="594"/>
      <c r="J37" s="594"/>
      <c r="K37" s="594"/>
      <c r="L37" s="594"/>
      <c r="M37" s="594"/>
      <c r="N37" s="594"/>
      <c r="O37" s="594"/>
      <c r="P37" s="594"/>
      <c r="Q37" s="595"/>
      <c r="R37" s="596">
        <v>50700</v>
      </c>
      <c r="S37" s="599"/>
      <c r="T37" s="599"/>
      <c r="U37" s="599"/>
      <c r="V37" s="599"/>
      <c r="W37" s="599"/>
      <c r="X37" s="599"/>
      <c r="Y37" s="600"/>
      <c r="Z37" s="653">
        <v>1.9</v>
      </c>
      <c r="AA37" s="653"/>
      <c r="AB37" s="653"/>
      <c r="AC37" s="653"/>
      <c r="AD37" s="654" t="s">
        <v>175</v>
      </c>
      <c r="AE37" s="654"/>
      <c r="AF37" s="654"/>
      <c r="AG37" s="654"/>
      <c r="AH37" s="654"/>
      <c r="AI37" s="654"/>
      <c r="AJ37" s="654"/>
      <c r="AK37" s="654"/>
      <c r="AL37" s="601" t="s">
        <v>175</v>
      </c>
      <c r="AM37" s="602"/>
      <c r="AN37" s="602"/>
      <c r="AO37" s="655"/>
      <c r="AQ37" s="633" t="s">
        <v>341</v>
      </c>
      <c r="AR37" s="634"/>
      <c r="AS37" s="634"/>
      <c r="AT37" s="634"/>
      <c r="AU37" s="634"/>
      <c r="AV37" s="634"/>
      <c r="AW37" s="634"/>
      <c r="AX37" s="634"/>
      <c r="AY37" s="635"/>
      <c r="AZ37" s="596">
        <v>25587</v>
      </c>
      <c r="BA37" s="599"/>
      <c r="BB37" s="599"/>
      <c r="BC37" s="599"/>
      <c r="BD37" s="597"/>
      <c r="BE37" s="597"/>
      <c r="BF37" s="636"/>
      <c r="BG37" s="593" t="s">
        <v>342</v>
      </c>
      <c r="BH37" s="594"/>
      <c r="BI37" s="594"/>
      <c r="BJ37" s="594"/>
      <c r="BK37" s="594"/>
      <c r="BL37" s="594"/>
      <c r="BM37" s="594"/>
      <c r="BN37" s="594"/>
      <c r="BO37" s="594"/>
      <c r="BP37" s="594"/>
      <c r="BQ37" s="594"/>
      <c r="BR37" s="594"/>
      <c r="BS37" s="594"/>
      <c r="BT37" s="594"/>
      <c r="BU37" s="595"/>
      <c r="BV37" s="596">
        <v>394</v>
      </c>
      <c r="BW37" s="599"/>
      <c r="BX37" s="599"/>
      <c r="BY37" s="599"/>
      <c r="BZ37" s="599"/>
      <c r="CA37" s="599"/>
      <c r="CB37" s="637"/>
      <c r="CD37" s="593" t="s">
        <v>343</v>
      </c>
      <c r="CE37" s="594"/>
      <c r="CF37" s="594"/>
      <c r="CG37" s="594"/>
      <c r="CH37" s="594"/>
      <c r="CI37" s="594"/>
      <c r="CJ37" s="594"/>
      <c r="CK37" s="594"/>
      <c r="CL37" s="594"/>
      <c r="CM37" s="594"/>
      <c r="CN37" s="594"/>
      <c r="CO37" s="594"/>
      <c r="CP37" s="594"/>
      <c r="CQ37" s="595"/>
      <c r="CR37" s="596">
        <v>345198</v>
      </c>
      <c r="CS37" s="597"/>
      <c r="CT37" s="597"/>
      <c r="CU37" s="597"/>
      <c r="CV37" s="597"/>
      <c r="CW37" s="597"/>
      <c r="CX37" s="597"/>
      <c r="CY37" s="598"/>
      <c r="CZ37" s="601">
        <v>13.3</v>
      </c>
      <c r="DA37" s="630"/>
      <c r="DB37" s="630"/>
      <c r="DC37" s="631"/>
      <c r="DD37" s="604">
        <v>185158</v>
      </c>
      <c r="DE37" s="597"/>
      <c r="DF37" s="597"/>
      <c r="DG37" s="597"/>
      <c r="DH37" s="597"/>
      <c r="DI37" s="597"/>
      <c r="DJ37" s="597"/>
      <c r="DK37" s="598"/>
      <c r="DL37" s="604">
        <v>169753</v>
      </c>
      <c r="DM37" s="597"/>
      <c r="DN37" s="597"/>
      <c r="DO37" s="597"/>
      <c r="DP37" s="597"/>
      <c r="DQ37" s="597"/>
      <c r="DR37" s="597"/>
      <c r="DS37" s="597"/>
      <c r="DT37" s="597"/>
      <c r="DU37" s="597"/>
      <c r="DV37" s="598"/>
      <c r="DW37" s="601">
        <v>12</v>
      </c>
      <c r="DX37" s="630"/>
      <c r="DY37" s="630"/>
      <c r="DZ37" s="630"/>
      <c r="EA37" s="630"/>
      <c r="EB37" s="630"/>
      <c r="EC37" s="632"/>
    </row>
    <row r="38" spans="2:133" ht="11.25" customHeight="1" x14ac:dyDescent="0.15">
      <c r="B38" s="608" t="s">
        <v>344</v>
      </c>
      <c r="C38" s="609"/>
      <c r="D38" s="609"/>
      <c r="E38" s="609"/>
      <c r="F38" s="609"/>
      <c r="G38" s="609"/>
      <c r="H38" s="609"/>
      <c r="I38" s="609"/>
      <c r="J38" s="609"/>
      <c r="K38" s="609"/>
      <c r="L38" s="609"/>
      <c r="M38" s="609"/>
      <c r="N38" s="609"/>
      <c r="O38" s="609"/>
      <c r="P38" s="609"/>
      <c r="Q38" s="610"/>
      <c r="R38" s="611">
        <v>2669476</v>
      </c>
      <c r="S38" s="645"/>
      <c r="T38" s="645"/>
      <c r="U38" s="645"/>
      <c r="V38" s="645"/>
      <c r="W38" s="645"/>
      <c r="X38" s="645"/>
      <c r="Y38" s="648"/>
      <c r="Z38" s="649">
        <v>100</v>
      </c>
      <c r="AA38" s="649"/>
      <c r="AB38" s="649"/>
      <c r="AC38" s="649"/>
      <c r="AD38" s="650">
        <v>1360134</v>
      </c>
      <c r="AE38" s="650"/>
      <c r="AF38" s="650"/>
      <c r="AG38" s="650"/>
      <c r="AH38" s="650"/>
      <c r="AI38" s="650"/>
      <c r="AJ38" s="650"/>
      <c r="AK38" s="650"/>
      <c r="AL38" s="614">
        <v>100</v>
      </c>
      <c r="AM38" s="651"/>
      <c r="AN38" s="651"/>
      <c r="AO38" s="652"/>
      <c r="AQ38" s="633" t="s">
        <v>345</v>
      </c>
      <c r="AR38" s="634"/>
      <c r="AS38" s="634"/>
      <c r="AT38" s="634"/>
      <c r="AU38" s="634"/>
      <c r="AV38" s="634"/>
      <c r="AW38" s="634"/>
      <c r="AX38" s="634"/>
      <c r="AY38" s="635"/>
      <c r="AZ38" s="596" t="s">
        <v>175</v>
      </c>
      <c r="BA38" s="599"/>
      <c r="BB38" s="599"/>
      <c r="BC38" s="599"/>
      <c r="BD38" s="597"/>
      <c r="BE38" s="597"/>
      <c r="BF38" s="636"/>
      <c r="BG38" s="593" t="s">
        <v>346</v>
      </c>
      <c r="BH38" s="594"/>
      <c r="BI38" s="594"/>
      <c r="BJ38" s="594"/>
      <c r="BK38" s="594"/>
      <c r="BL38" s="594"/>
      <c r="BM38" s="594"/>
      <c r="BN38" s="594"/>
      <c r="BO38" s="594"/>
      <c r="BP38" s="594"/>
      <c r="BQ38" s="594"/>
      <c r="BR38" s="594"/>
      <c r="BS38" s="594"/>
      <c r="BT38" s="594"/>
      <c r="BU38" s="595"/>
      <c r="BV38" s="596">
        <v>618</v>
      </c>
      <c r="BW38" s="599"/>
      <c r="BX38" s="599"/>
      <c r="BY38" s="599"/>
      <c r="BZ38" s="599"/>
      <c r="CA38" s="599"/>
      <c r="CB38" s="637"/>
      <c r="CD38" s="593" t="s">
        <v>347</v>
      </c>
      <c r="CE38" s="594"/>
      <c r="CF38" s="594"/>
      <c r="CG38" s="594"/>
      <c r="CH38" s="594"/>
      <c r="CI38" s="594"/>
      <c r="CJ38" s="594"/>
      <c r="CK38" s="594"/>
      <c r="CL38" s="594"/>
      <c r="CM38" s="594"/>
      <c r="CN38" s="594"/>
      <c r="CO38" s="594"/>
      <c r="CP38" s="594"/>
      <c r="CQ38" s="595"/>
      <c r="CR38" s="596">
        <v>199521</v>
      </c>
      <c r="CS38" s="599"/>
      <c r="CT38" s="599"/>
      <c r="CU38" s="599"/>
      <c r="CV38" s="599"/>
      <c r="CW38" s="599"/>
      <c r="CX38" s="599"/>
      <c r="CY38" s="600"/>
      <c r="CZ38" s="601">
        <v>7.7</v>
      </c>
      <c r="DA38" s="630"/>
      <c r="DB38" s="630"/>
      <c r="DC38" s="631"/>
      <c r="DD38" s="604">
        <v>165097</v>
      </c>
      <c r="DE38" s="599"/>
      <c r="DF38" s="599"/>
      <c r="DG38" s="599"/>
      <c r="DH38" s="599"/>
      <c r="DI38" s="599"/>
      <c r="DJ38" s="599"/>
      <c r="DK38" s="600"/>
      <c r="DL38" s="604">
        <v>133663</v>
      </c>
      <c r="DM38" s="599"/>
      <c r="DN38" s="599"/>
      <c r="DO38" s="599"/>
      <c r="DP38" s="599"/>
      <c r="DQ38" s="599"/>
      <c r="DR38" s="599"/>
      <c r="DS38" s="599"/>
      <c r="DT38" s="599"/>
      <c r="DU38" s="599"/>
      <c r="DV38" s="600"/>
      <c r="DW38" s="601">
        <v>9.5</v>
      </c>
      <c r="DX38" s="630"/>
      <c r="DY38" s="630"/>
      <c r="DZ38" s="630"/>
      <c r="EA38" s="630"/>
      <c r="EB38" s="630"/>
      <c r="EC38" s="632"/>
    </row>
    <row r="39" spans="2:133" ht="11.25" customHeight="1" x14ac:dyDescent="0.15">
      <c r="AQ39" s="633" t="s">
        <v>348</v>
      </c>
      <c r="AR39" s="634"/>
      <c r="AS39" s="634"/>
      <c r="AT39" s="634"/>
      <c r="AU39" s="634"/>
      <c r="AV39" s="634"/>
      <c r="AW39" s="634"/>
      <c r="AX39" s="634"/>
      <c r="AY39" s="635"/>
      <c r="AZ39" s="596" t="s">
        <v>175</v>
      </c>
      <c r="BA39" s="599"/>
      <c r="BB39" s="599"/>
      <c r="BC39" s="599"/>
      <c r="BD39" s="597"/>
      <c r="BE39" s="597"/>
      <c r="BF39" s="636"/>
      <c r="BG39" s="638" t="s">
        <v>349</v>
      </c>
      <c r="BH39" s="639"/>
      <c r="BI39" s="639"/>
      <c r="BJ39" s="639"/>
      <c r="BK39" s="639"/>
      <c r="BL39" s="203"/>
      <c r="BM39" s="594" t="s">
        <v>350</v>
      </c>
      <c r="BN39" s="594"/>
      <c r="BO39" s="594"/>
      <c r="BP39" s="594"/>
      <c r="BQ39" s="594"/>
      <c r="BR39" s="594"/>
      <c r="BS39" s="594"/>
      <c r="BT39" s="594"/>
      <c r="BU39" s="595"/>
      <c r="BV39" s="596">
        <v>77</v>
      </c>
      <c r="BW39" s="599"/>
      <c r="BX39" s="599"/>
      <c r="BY39" s="599"/>
      <c r="BZ39" s="599"/>
      <c r="CA39" s="599"/>
      <c r="CB39" s="637"/>
      <c r="CD39" s="593" t="s">
        <v>351</v>
      </c>
      <c r="CE39" s="594"/>
      <c r="CF39" s="594"/>
      <c r="CG39" s="594"/>
      <c r="CH39" s="594"/>
      <c r="CI39" s="594"/>
      <c r="CJ39" s="594"/>
      <c r="CK39" s="594"/>
      <c r="CL39" s="594"/>
      <c r="CM39" s="594"/>
      <c r="CN39" s="594"/>
      <c r="CO39" s="594"/>
      <c r="CP39" s="594"/>
      <c r="CQ39" s="595"/>
      <c r="CR39" s="596">
        <v>456246</v>
      </c>
      <c r="CS39" s="597"/>
      <c r="CT39" s="597"/>
      <c r="CU39" s="597"/>
      <c r="CV39" s="597"/>
      <c r="CW39" s="597"/>
      <c r="CX39" s="597"/>
      <c r="CY39" s="598"/>
      <c r="CZ39" s="601">
        <v>17.5</v>
      </c>
      <c r="DA39" s="630"/>
      <c r="DB39" s="630"/>
      <c r="DC39" s="631"/>
      <c r="DD39" s="604">
        <v>361102</v>
      </c>
      <c r="DE39" s="597"/>
      <c r="DF39" s="597"/>
      <c r="DG39" s="597"/>
      <c r="DH39" s="597"/>
      <c r="DI39" s="597"/>
      <c r="DJ39" s="597"/>
      <c r="DK39" s="598"/>
      <c r="DL39" s="604" t="s">
        <v>235</v>
      </c>
      <c r="DM39" s="597"/>
      <c r="DN39" s="597"/>
      <c r="DO39" s="597"/>
      <c r="DP39" s="597"/>
      <c r="DQ39" s="597"/>
      <c r="DR39" s="597"/>
      <c r="DS39" s="597"/>
      <c r="DT39" s="597"/>
      <c r="DU39" s="597"/>
      <c r="DV39" s="598"/>
      <c r="DW39" s="601" t="s">
        <v>235</v>
      </c>
      <c r="DX39" s="630"/>
      <c r="DY39" s="630"/>
      <c r="DZ39" s="630"/>
      <c r="EA39" s="630"/>
      <c r="EB39" s="630"/>
      <c r="EC39" s="632"/>
    </row>
    <row r="40" spans="2:133" ht="11.25" customHeight="1" x14ac:dyDescent="0.15">
      <c r="AQ40" s="633" t="s">
        <v>352</v>
      </c>
      <c r="AR40" s="634"/>
      <c r="AS40" s="634"/>
      <c r="AT40" s="634"/>
      <c r="AU40" s="634"/>
      <c r="AV40" s="634"/>
      <c r="AW40" s="634"/>
      <c r="AX40" s="634"/>
      <c r="AY40" s="635"/>
      <c r="AZ40" s="596">
        <v>38587</v>
      </c>
      <c r="BA40" s="599"/>
      <c r="BB40" s="599"/>
      <c r="BC40" s="599"/>
      <c r="BD40" s="597"/>
      <c r="BE40" s="597"/>
      <c r="BF40" s="636"/>
      <c r="BG40" s="638"/>
      <c r="BH40" s="639"/>
      <c r="BI40" s="639"/>
      <c r="BJ40" s="639"/>
      <c r="BK40" s="639"/>
      <c r="BL40" s="203"/>
      <c r="BM40" s="594" t="s">
        <v>353</v>
      </c>
      <c r="BN40" s="594"/>
      <c r="BO40" s="594"/>
      <c r="BP40" s="594"/>
      <c r="BQ40" s="594"/>
      <c r="BR40" s="594"/>
      <c r="BS40" s="594"/>
      <c r="BT40" s="594"/>
      <c r="BU40" s="595"/>
      <c r="BV40" s="596">
        <v>154</v>
      </c>
      <c r="BW40" s="599"/>
      <c r="BX40" s="599"/>
      <c r="BY40" s="599"/>
      <c r="BZ40" s="599"/>
      <c r="CA40" s="599"/>
      <c r="CB40" s="637"/>
      <c r="CD40" s="593" t="s">
        <v>354</v>
      </c>
      <c r="CE40" s="594"/>
      <c r="CF40" s="594"/>
      <c r="CG40" s="594"/>
      <c r="CH40" s="594"/>
      <c r="CI40" s="594"/>
      <c r="CJ40" s="594"/>
      <c r="CK40" s="594"/>
      <c r="CL40" s="594"/>
      <c r="CM40" s="594"/>
      <c r="CN40" s="594"/>
      <c r="CO40" s="594"/>
      <c r="CP40" s="594"/>
      <c r="CQ40" s="595"/>
      <c r="CR40" s="596">
        <v>28240</v>
      </c>
      <c r="CS40" s="599"/>
      <c r="CT40" s="599"/>
      <c r="CU40" s="599"/>
      <c r="CV40" s="599"/>
      <c r="CW40" s="599"/>
      <c r="CX40" s="599"/>
      <c r="CY40" s="600"/>
      <c r="CZ40" s="601">
        <v>1.1000000000000001</v>
      </c>
      <c r="DA40" s="630"/>
      <c r="DB40" s="630"/>
      <c r="DC40" s="631"/>
      <c r="DD40" s="604">
        <v>7212</v>
      </c>
      <c r="DE40" s="599"/>
      <c r="DF40" s="599"/>
      <c r="DG40" s="599"/>
      <c r="DH40" s="599"/>
      <c r="DI40" s="599"/>
      <c r="DJ40" s="599"/>
      <c r="DK40" s="600"/>
      <c r="DL40" s="604">
        <v>7112</v>
      </c>
      <c r="DM40" s="599"/>
      <c r="DN40" s="599"/>
      <c r="DO40" s="599"/>
      <c r="DP40" s="599"/>
      <c r="DQ40" s="599"/>
      <c r="DR40" s="599"/>
      <c r="DS40" s="599"/>
      <c r="DT40" s="599"/>
      <c r="DU40" s="599"/>
      <c r="DV40" s="600"/>
      <c r="DW40" s="601">
        <v>0.5</v>
      </c>
      <c r="DX40" s="630"/>
      <c r="DY40" s="630"/>
      <c r="DZ40" s="630"/>
      <c r="EA40" s="630"/>
      <c r="EB40" s="630"/>
      <c r="EC40" s="632"/>
    </row>
    <row r="41" spans="2:133" ht="11.25" customHeight="1" x14ac:dyDescent="0.15">
      <c r="AQ41" s="642" t="s">
        <v>355</v>
      </c>
      <c r="AR41" s="643"/>
      <c r="AS41" s="643"/>
      <c r="AT41" s="643"/>
      <c r="AU41" s="643"/>
      <c r="AV41" s="643"/>
      <c r="AW41" s="643"/>
      <c r="AX41" s="643"/>
      <c r="AY41" s="644"/>
      <c r="AZ41" s="611">
        <v>106934</v>
      </c>
      <c r="BA41" s="645"/>
      <c r="BB41" s="645"/>
      <c r="BC41" s="645"/>
      <c r="BD41" s="612"/>
      <c r="BE41" s="612"/>
      <c r="BF41" s="646"/>
      <c r="BG41" s="640"/>
      <c r="BH41" s="641"/>
      <c r="BI41" s="641"/>
      <c r="BJ41" s="641"/>
      <c r="BK41" s="641"/>
      <c r="BL41" s="204"/>
      <c r="BM41" s="609" t="s">
        <v>356</v>
      </c>
      <c r="BN41" s="609"/>
      <c r="BO41" s="609"/>
      <c r="BP41" s="609"/>
      <c r="BQ41" s="609"/>
      <c r="BR41" s="609"/>
      <c r="BS41" s="609"/>
      <c r="BT41" s="609"/>
      <c r="BU41" s="610"/>
      <c r="BV41" s="611">
        <v>328</v>
      </c>
      <c r="BW41" s="645"/>
      <c r="BX41" s="645"/>
      <c r="BY41" s="645"/>
      <c r="BZ41" s="645"/>
      <c r="CA41" s="645"/>
      <c r="CB41" s="647"/>
      <c r="CD41" s="593" t="s">
        <v>357</v>
      </c>
      <c r="CE41" s="594"/>
      <c r="CF41" s="594"/>
      <c r="CG41" s="594"/>
      <c r="CH41" s="594"/>
      <c r="CI41" s="594"/>
      <c r="CJ41" s="594"/>
      <c r="CK41" s="594"/>
      <c r="CL41" s="594"/>
      <c r="CM41" s="594"/>
      <c r="CN41" s="594"/>
      <c r="CO41" s="594"/>
      <c r="CP41" s="594"/>
      <c r="CQ41" s="595"/>
      <c r="CR41" s="596" t="s">
        <v>235</v>
      </c>
      <c r="CS41" s="597"/>
      <c r="CT41" s="597"/>
      <c r="CU41" s="597"/>
      <c r="CV41" s="597"/>
      <c r="CW41" s="597"/>
      <c r="CX41" s="597"/>
      <c r="CY41" s="598"/>
      <c r="CZ41" s="601" t="s">
        <v>175</v>
      </c>
      <c r="DA41" s="630"/>
      <c r="DB41" s="630"/>
      <c r="DC41" s="631"/>
      <c r="DD41" s="604" t="s">
        <v>235</v>
      </c>
      <c r="DE41" s="597"/>
      <c r="DF41" s="597"/>
      <c r="DG41" s="597"/>
      <c r="DH41" s="597"/>
      <c r="DI41" s="597"/>
      <c r="DJ41" s="597"/>
      <c r="DK41" s="598"/>
      <c r="DL41" s="605"/>
      <c r="DM41" s="606"/>
      <c r="DN41" s="606"/>
      <c r="DO41" s="606"/>
      <c r="DP41" s="606"/>
      <c r="DQ41" s="606"/>
      <c r="DR41" s="606"/>
      <c r="DS41" s="606"/>
      <c r="DT41" s="606"/>
      <c r="DU41" s="606"/>
      <c r="DV41" s="607"/>
      <c r="DW41" s="590"/>
      <c r="DX41" s="591"/>
      <c r="DY41" s="591"/>
      <c r="DZ41" s="591"/>
      <c r="EA41" s="591"/>
      <c r="EB41" s="591"/>
      <c r="EC41" s="592"/>
    </row>
    <row r="42" spans="2:133" ht="11.25" customHeight="1" x14ac:dyDescent="0.15">
      <c r="B42" s="194" t="s">
        <v>358</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593" t="s">
        <v>359</v>
      </c>
      <c r="CE42" s="594"/>
      <c r="CF42" s="594"/>
      <c r="CG42" s="594"/>
      <c r="CH42" s="594"/>
      <c r="CI42" s="594"/>
      <c r="CJ42" s="594"/>
      <c r="CK42" s="594"/>
      <c r="CL42" s="594"/>
      <c r="CM42" s="594"/>
      <c r="CN42" s="594"/>
      <c r="CO42" s="594"/>
      <c r="CP42" s="594"/>
      <c r="CQ42" s="595"/>
      <c r="CR42" s="596">
        <v>215925</v>
      </c>
      <c r="CS42" s="599"/>
      <c r="CT42" s="599"/>
      <c r="CU42" s="599"/>
      <c r="CV42" s="599"/>
      <c r="CW42" s="599"/>
      <c r="CX42" s="599"/>
      <c r="CY42" s="600"/>
      <c r="CZ42" s="601">
        <v>8.3000000000000007</v>
      </c>
      <c r="DA42" s="602"/>
      <c r="DB42" s="602"/>
      <c r="DC42" s="603"/>
      <c r="DD42" s="604">
        <v>43514</v>
      </c>
      <c r="DE42" s="599"/>
      <c r="DF42" s="599"/>
      <c r="DG42" s="599"/>
      <c r="DH42" s="599"/>
      <c r="DI42" s="599"/>
      <c r="DJ42" s="599"/>
      <c r="DK42" s="600"/>
      <c r="DL42" s="605"/>
      <c r="DM42" s="606"/>
      <c r="DN42" s="606"/>
      <c r="DO42" s="606"/>
      <c r="DP42" s="606"/>
      <c r="DQ42" s="606"/>
      <c r="DR42" s="606"/>
      <c r="DS42" s="606"/>
      <c r="DT42" s="606"/>
      <c r="DU42" s="606"/>
      <c r="DV42" s="607"/>
      <c r="DW42" s="590"/>
      <c r="DX42" s="591"/>
      <c r="DY42" s="591"/>
      <c r="DZ42" s="591"/>
      <c r="EA42" s="591"/>
      <c r="EB42" s="591"/>
      <c r="EC42" s="592"/>
    </row>
    <row r="43" spans="2:133" ht="11.25" customHeight="1" x14ac:dyDescent="0.15">
      <c r="B43" s="206" t="s">
        <v>360</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593" t="s">
        <v>361</v>
      </c>
      <c r="CE43" s="594"/>
      <c r="CF43" s="594"/>
      <c r="CG43" s="594"/>
      <c r="CH43" s="594"/>
      <c r="CI43" s="594"/>
      <c r="CJ43" s="594"/>
      <c r="CK43" s="594"/>
      <c r="CL43" s="594"/>
      <c r="CM43" s="594"/>
      <c r="CN43" s="594"/>
      <c r="CO43" s="594"/>
      <c r="CP43" s="594"/>
      <c r="CQ43" s="595"/>
      <c r="CR43" s="596">
        <v>6888</v>
      </c>
      <c r="CS43" s="597"/>
      <c r="CT43" s="597"/>
      <c r="CU43" s="597"/>
      <c r="CV43" s="597"/>
      <c r="CW43" s="597"/>
      <c r="CX43" s="597"/>
      <c r="CY43" s="598"/>
      <c r="CZ43" s="601">
        <v>0.3</v>
      </c>
      <c r="DA43" s="630"/>
      <c r="DB43" s="630"/>
      <c r="DC43" s="631"/>
      <c r="DD43" s="604">
        <v>6888</v>
      </c>
      <c r="DE43" s="597"/>
      <c r="DF43" s="597"/>
      <c r="DG43" s="597"/>
      <c r="DH43" s="597"/>
      <c r="DI43" s="597"/>
      <c r="DJ43" s="597"/>
      <c r="DK43" s="598"/>
      <c r="DL43" s="605"/>
      <c r="DM43" s="606"/>
      <c r="DN43" s="606"/>
      <c r="DO43" s="606"/>
      <c r="DP43" s="606"/>
      <c r="DQ43" s="606"/>
      <c r="DR43" s="606"/>
      <c r="DS43" s="606"/>
      <c r="DT43" s="606"/>
      <c r="DU43" s="606"/>
      <c r="DV43" s="607"/>
      <c r="DW43" s="590"/>
      <c r="DX43" s="591"/>
      <c r="DY43" s="591"/>
      <c r="DZ43" s="591"/>
      <c r="EA43" s="591"/>
      <c r="EB43" s="591"/>
      <c r="EC43" s="592"/>
    </row>
    <row r="44" spans="2:133" ht="11.25" customHeight="1" x14ac:dyDescent="0.15">
      <c r="B44" s="206" t="s">
        <v>362</v>
      </c>
      <c r="CD44" s="624" t="s">
        <v>313</v>
      </c>
      <c r="CE44" s="625"/>
      <c r="CF44" s="593" t="s">
        <v>363</v>
      </c>
      <c r="CG44" s="594"/>
      <c r="CH44" s="594"/>
      <c r="CI44" s="594"/>
      <c r="CJ44" s="594"/>
      <c r="CK44" s="594"/>
      <c r="CL44" s="594"/>
      <c r="CM44" s="594"/>
      <c r="CN44" s="594"/>
      <c r="CO44" s="594"/>
      <c r="CP44" s="594"/>
      <c r="CQ44" s="595"/>
      <c r="CR44" s="596">
        <v>215925</v>
      </c>
      <c r="CS44" s="599"/>
      <c r="CT44" s="599"/>
      <c r="CU44" s="599"/>
      <c r="CV44" s="599"/>
      <c r="CW44" s="599"/>
      <c r="CX44" s="599"/>
      <c r="CY44" s="600"/>
      <c r="CZ44" s="601">
        <v>8.3000000000000007</v>
      </c>
      <c r="DA44" s="602"/>
      <c r="DB44" s="602"/>
      <c r="DC44" s="603"/>
      <c r="DD44" s="604">
        <v>43514</v>
      </c>
      <c r="DE44" s="599"/>
      <c r="DF44" s="599"/>
      <c r="DG44" s="599"/>
      <c r="DH44" s="599"/>
      <c r="DI44" s="599"/>
      <c r="DJ44" s="599"/>
      <c r="DK44" s="600"/>
      <c r="DL44" s="605"/>
      <c r="DM44" s="606"/>
      <c r="DN44" s="606"/>
      <c r="DO44" s="606"/>
      <c r="DP44" s="606"/>
      <c r="DQ44" s="606"/>
      <c r="DR44" s="606"/>
      <c r="DS44" s="606"/>
      <c r="DT44" s="606"/>
      <c r="DU44" s="606"/>
      <c r="DV44" s="607"/>
      <c r="DW44" s="590"/>
      <c r="DX44" s="591"/>
      <c r="DY44" s="591"/>
      <c r="DZ44" s="591"/>
      <c r="EA44" s="591"/>
      <c r="EB44" s="591"/>
      <c r="EC44" s="592"/>
    </row>
    <row r="45" spans="2:133" ht="11.25" customHeight="1" x14ac:dyDescent="0.15">
      <c r="CD45" s="626"/>
      <c r="CE45" s="627"/>
      <c r="CF45" s="593" t="s">
        <v>364</v>
      </c>
      <c r="CG45" s="594"/>
      <c r="CH45" s="594"/>
      <c r="CI45" s="594"/>
      <c r="CJ45" s="594"/>
      <c r="CK45" s="594"/>
      <c r="CL45" s="594"/>
      <c r="CM45" s="594"/>
      <c r="CN45" s="594"/>
      <c r="CO45" s="594"/>
      <c r="CP45" s="594"/>
      <c r="CQ45" s="595"/>
      <c r="CR45" s="596">
        <v>71407</v>
      </c>
      <c r="CS45" s="597"/>
      <c r="CT45" s="597"/>
      <c r="CU45" s="597"/>
      <c r="CV45" s="597"/>
      <c r="CW45" s="597"/>
      <c r="CX45" s="597"/>
      <c r="CY45" s="598"/>
      <c r="CZ45" s="601">
        <v>2.7</v>
      </c>
      <c r="DA45" s="630"/>
      <c r="DB45" s="630"/>
      <c r="DC45" s="631"/>
      <c r="DD45" s="604">
        <v>1764</v>
      </c>
      <c r="DE45" s="597"/>
      <c r="DF45" s="597"/>
      <c r="DG45" s="597"/>
      <c r="DH45" s="597"/>
      <c r="DI45" s="597"/>
      <c r="DJ45" s="597"/>
      <c r="DK45" s="598"/>
      <c r="DL45" s="605"/>
      <c r="DM45" s="606"/>
      <c r="DN45" s="606"/>
      <c r="DO45" s="606"/>
      <c r="DP45" s="606"/>
      <c r="DQ45" s="606"/>
      <c r="DR45" s="606"/>
      <c r="DS45" s="606"/>
      <c r="DT45" s="606"/>
      <c r="DU45" s="606"/>
      <c r="DV45" s="607"/>
      <c r="DW45" s="590"/>
      <c r="DX45" s="591"/>
      <c r="DY45" s="591"/>
      <c r="DZ45" s="591"/>
      <c r="EA45" s="591"/>
      <c r="EB45" s="591"/>
      <c r="EC45" s="592"/>
    </row>
    <row r="46" spans="2:133" ht="11.25" customHeight="1" x14ac:dyDescent="0.15">
      <c r="CD46" s="626"/>
      <c r="CE46" s="627"/>
      <c r="CF46" s="593" t="s">
        <v>365</v>
      </c>
      <c r="CG46" s="594"/>
      <c r="CH46" s="594"/>
      <c r="CI46" s="594"/>
      <c r="CJ46" s="594"/>
      <c r="CK46" s="594"/>
      <c r="CL46" s="594"/>
      <c r="CM46" s="594"/>
      <c r="CN46" s="594"/>
      <c r="CO46" s="594"/>
      <c r="CP46" s="594"/>
      <c r="CQ46" s="595"/>
      <c r="CR46" s="596">
        <v>117280</v>
      </c>
      <c r="CS46" s="599"/>
      <c r="CT46" s="599"/>
      <c r="CU46" s="599"/>
      <c r="CV46" s="599"/>
      <c r="CW46" s="599"/>
      <c r="CX46" s="599"/>
      <c r="CY46" s="600"/>
      <c r="CZ46" s="601">
        <v>4.5</v>
      </c>
      <c r="DA46" s="602"/>
      <c r="DB46" s="602"/>
      <c r="DC46" s="603"/>
      <c r="DD46" s="604">
        <v>41412</v>
      </c>
      <c r="DE46" s="599"/>
      <c r="DF46" s="599"/>
      <c r="DG46" s="599"/>
      <c r="DH46" s="599"/>
      <c r="DI46" s="599"/>
      <c r="DJ46" s="599"/>
      <c r="DK46" s="600"/>
      <c r="DL46" s="605"/>
      <c r="DM46" s="606"/>
      <c r="DN46" s="606"/>
      <c r="DO46" s="606"/>
      <c r="DP46" s="606"/>
      <c r="DQ46" s="606"/>
      <c r="DR46" s="606"/>
      <c r="DS46" s="606"/>
      <c r="DT46" s="606"/>
      <c r="DU46" s="606"/>
      <c r="DV46" s="607"/>
      <c r="DW46" s="590"/>
      <c r="DX46" s="591"/>
      <c r="DY46" s="591"/>
      <c r="DZ46" s="591"/>
      <c r="EA46" s="591"/>
      <c r="EB46" s="591"/>
      <c r="EC46" s="592"/>
    </row>
    <row r="47" spans="2:133" ht="11.25" customHeight="1" x14ac:dyDescent="0.15">
      <c r="CD47" s="626"/>
      <c r="CE47" s="627"/>
      <c r="CF47" s="593" t="s">
        <v>366</v>
      </c>
      <c r="CG47" s="594"/>
      <c r="CH47" s="594"/>
      <c r="CI47" s="594"/>
      <c r="CJ47" s="594"/>
      <c r="CK47" s="594"/>
      <c r="CL47" s="594"/>
      <c r="CM47" s="594"/>
      <c r="CN47" s="594"/>
      <c r="CO47" s="594"/>
      <c r="CP47" s="594"/>
      <c r="CQ47" s="595"/>
      <c r="CR47" s="596" t="s">
        <v>175</v>
      </c>
      <c r="CS47" s="597"/>
      <c r="CT47" s="597"/>
      <c r="CU47" s="597"/>
      <c r="CV47" s="597"/>
      <c r="CW47" s="597"/>
      <c r="CX47" s="597"/>
      <c r="CY47" s="598"/>
      <c r="CZ47" s="601" t="s">
        <v>175</v>
      </c>
      <c r="DA47" s="630"/>
      <c r="DB47" s="630"/>
      <c r="DC47" s="631"/>
      <c r="DD47" s="604" t="s">
        <v>235</v>
      </c>
      <c r="DE47" s="597"/>
      <c r="DF47" s="597"/>
      <c r="DG47" s="597"/>
      <c r="DH47" s="597"/>
      <c r="DI47" s="597"/>
      <c r="DJ47" s="597"/>
      <c r="DK47" s="598"/>
      <c r="DL47" s="605"/>
      <c r="DM47" s="606"/>
      <c r="DN47" s="606"/>
      <c r="DO47" s="606"/>
      <c r="DP47" s="606"/>
      <c r="DQ47" s="606"/>
      <c r="DR47" s="606"/>
      <c r="DS47" s="606"/>
      <c r="DT47" s="606"/>
      <c r="DU47" s="606"/>
      <c r="DV47" s="607"/>
      <c r="DW47" s="590"/>
      <c r="DX47" s="591"/>
      <c r="DY47" s="591"/>
      <c r="DZ47" s="591"/>
      <c r="EA47" s="591"/>
      <c r="EB47" s="591"/>
      <c r="EC47" s="592"/>
    </row>
    <row r="48" spans="2:133" x14ac:dyDescent="0.15">
      <c r="CD48" s="628"/>
      <c r="CE48" s="629"/>
      <c r="CF48" s="593" t="s">
        <v>367</v>
      </c>
      <c r="CG48" s="594"/>
      <c r="CH48" s="594"/>
      <c r="CI48" s="594"/>
      <c r="CJ48" s="594"/>
      <c r="CK48" s="594"/>
      <c r="CL48" s="594"/>
      <c r="CM48" s="594"/>
      <c r="CN48" s="594"/>
      <c r="CO48" s="594"/>
      <c r="CP48" s="594"/>
      <c r="CQ48" s="595"/>
      <c r="CR48" s="596" t="s">
        <v>235</v>
      </c>
      <c r="CS48" s="599"/>
      <c r="CT48" s="599"/>
      <c r="CU48" s="599"/>
      <c r="CV48" s="599"/>
      <c r="CW48" s="599"/>
      <c r="CX48" s="599"/>
      <c r="CY48" s="600"/>
      <c r="CZ48" s="601" t="s">
        <v>235</v>
      </c>
      <c r="DA48" s="602"/>
      <c r="DB48" s="602"/>
      <c r="DC48" s="603"/>
      <c r="DD48" s="604" t="s">
        <v>235</v>
      </c>
      <c r="DE48" s="599"/>
      <c r="DF48" s="599"/>
      <c r="DG48" s="599"/>
      <c r="DH48" s="599"/>
      <c r="DI48" s="599"/>
      <c r="DJ48" s="599"/>
      <c r="DK48" s="600"/>
      <c r="DL48" s="605"/>
      <c r="DM48" s="606"/>
      <c r="DN48" s="606"/>
      <c r="DO48" s="606"/>
      <c r="DP48" s="606"/>
      <c r="DQ48" s="606"/>
      <c r="DR48" s="606"/>
      <c r="DS48" s="606"/>
      <c r="DT48" s="606"/>
      <c r="DU48" s="606"/>
      <c r="DV48" s="607"/>
      <c r="DW48" s="590"/>
      <c r="DX48" s="591"/>
      <c r="DY48" s="591"/>
      <c r="DZ48" s="591"/>
      <c r="EA48" s="591"/>
      <c r="EB48" s="591"/>
      <c r="EC48" s="592"/>
    </row>
    <row r="49" spans="82:133" ht="11.25" customHeight="1" x14ac:dyDescent="0.15">
      <c r="CD49" s="608" t="s">
        <v>368</v>
      </c>
      <c r="CE49" s="609"/>
      <c r="CF49" s="609"/>
      <c r="CG49" s="609"/>
      <c r="CH49" s="609"/>
      <c r="CI49" s="609"/>
      <c r="CJ49" s="609"/>
      <c r="CK49" s="609"/>
      <c r="CL49" s="609"/>
      <c r="CM49" s="609"/>
      <c r="CN49" s="609"/>
      <c r="CO49" s="609"/>
      <c r="CP49" s="609"/>
      <c r="CQ49" s="610"/>
      <c r="CR49" s="611">
        <v>2599789</v>
      </c>
      <c r="CS49" s="612"/>
      <c r="CT49" s="612"/>
      <c r="CU49" s="612"/>
      <c r="CV49" s="612"/>
      <c r="CW49" s="612"/>
      <c r="CX49" s="612"/>
      <c r="CY49" s="613"/>
      <c r="CZ49" s="614">
        <v>100</v>
      </c>
      <c r="DA49" s="615"/>
      <c r="DB49" s="615"/>
      <c r="DC49" s="616"/>
      <c r="DD49" s="617">
        <v>1857129</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row r="50" spans="82:133" hidden="1" x14ac:dyDescent="0.15"/>
    <row r="51" spans="82:133" hidden="1" x14ac:dyDescent="0.15"/>
    <row r="52" spans="82:133" hidden="1" x14ac:dyDescent="0.15"/>
    <row r="53" spans="82:133" hidden="1" x14ac:dyDescent="0.15"/>
  </sheetData>
  <sheetProtection algorithmName="SHA-512" hashValue="BwPpYXAGXmv9pIs+V/P7VgwOkcp8MSQcLjAKYT01Jzpyix1CpmdQCEml6Kp83qWpYtzll/urwmoYKAPeWdqO/g==" saltValue="JmKPzv25FyjNUWDLc9ju4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12" customWidth="1"/>
    <col min="131" max="131" width="1.625" style="212" customWidth="1"/>
    <col min="132" max="16384" width="9" style="212" hidden="1"/>
  </cols>
  <sheetData>
    <row r="1" spans="1:13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
      <c r="A2" s="213" t="s">
        <v>369</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1084" t="s">
        <v>370</v>
      </c>
      <c r="DK2" s="1085"/>
      <c r="DL2" s="1085"/>
      <c r="DM2" s="1085"/>
      <c r="DN2" s="1085"/>
      <c r="DO2" s="1086"/>
      <c r="DP2" s="209"/>
      <c r="DQ2" s="1084" t="s">
        <v>371</v>
      </c>
      <c r="DR2" s="1085"/>
      <c r="DS2" s="1085"/>
      <c r="DT2" s="1085"/>
      <c r="DU2" s="1085"/>
      <c r="DV2" s="1085"/>
      <c r="DW2" s="1085"/>
      <c r="DX2" s="1085"/>
      <c r="DY2" s="1085"/>
      <c r="DZ2" s="1086"/>
      <c r="EA2" s="211"/>
    </row>
    <row r="3" spans="1:13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x14ac:dyDescent="0.2">
      <c r="A4" s="1042" t="s">
        <v>372</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4"/>
      <c r="BA4" s="214"/>
      <c r="BB4" s="214"/>
      <c r="BC4" s="214"/>
      <c r="BD4" s="214"/>
      <c r="BE4" s="215"/>
      <c r="BF4" s="215"/>
      <c r="BG4" s="215"/>
      <c r="BH4" s="215"/>
      <c r="BI4" s="215"/>
      <c r="BJ4" s="215"/>
      <c r="BK4" s="215"/>
      <c r="BL4" s="215"/>
      <c r="BM4" s="215"/>
      <c r="BN4" s="215"/>
      <c r="BO4" s="215"/>
      <c r="BP4" s="215"/>
      <c r="BQ4" s="214" t="s">
        <v>373</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x14ac:dyDescent="0.15">
      <c r="A5" s="978" t="s">
        <v>374</v>
      </c>
      <c r="B5" s="979"/>
      <c r="C5" s="979"/>
      <c r="D5" s="979"/>
      <c r="E5" s="979"/>
      <c r="F5" s="979"/>
      <c r="G5" s="979"/>
      <c r="H5" s="979"/>
      <c r="I5" s="979"/>
      <c r="J5" s="979"/>
      <c r="K5" s="979"/>
      <c r="L5" s="979"/>
      <c r="M5" s="979"/>
      <c r="N5" s="979"/>
      <c r="O5" s="979"/>
      <c r="P5" s="980"/>
      <c r="Q5" s="984" t="s">
        <v>375</v>
      </c>
      <c r="R5" s="985"/>
      <c r="S5" s="985"/>
      <c r="T5" s="985"/>
      <c r="U5" s="986"/>
      <c r="V5" s="984" t="s">
        <v>376</v>
      </c>
      <c r="W5" s="985"/>
      <c r="X5" s="985"/>
      <c r="Y5" s="985"/>
      <c r="Z5" s="986"/>
      <c r="AA5" s="984" t="s">
        <v>377</v>
      </c>
      <c r="AB5" s="985"/>
      <c r="AC5" s="985"/>
      <c r="AD5" s="985"/>
      <c r="AE5" s="985"/>
      <c r="AF5" s="1087" t="s">
        <v>378</v>
      </c>
      <c r="AG5" s="985"/>
      <c r="AH5" s="985"/>
      <c r="AI5" s="985"/>
      <c r="AJ5" s="998"/>
      <c r="AK5" s="985" t="s">
        <v>379</v>
      </c>
      <c r="AL5" s="985"/>
      <c r="AM5" s="985"/>
      <c r="AN5" s="985"/>
      <c r="AO5" s="986"/>
      <c r="AP5" s="984" t="s">
        <v>380</v>
      </c>
      <c r="AQ5" s="985"/>
      <c r="AR5" s="985"/>
      <c r="AS5" s="985"/>
      <c r="AT5" s="986"/>
      <c r="AU5" s="984" t="s">
        <v>381</v>
      </c>
      <c r="AV5" s="985"/>
      <c r="AW5" s="985"/>
      <c r="AX5" s="985"/>
      <c r="AY5" s="998"/>
      <c r="AZ5" s="214"/>
      <c r="BA5" s="214"/>
      <c r="BB5" s="214"/>
      <c r="BC5" s="214"/>
      <c r="BD5" s="214"/>
      <c r="BE5" s="215"/>
      <c r="BF5" s="215"/>
      <c r="BG5" s="215"/>
      <c r="BH5" s="215"/>
      <c r="BI5" s="215"/>
      <c r="BJ5" s="215"/>
      <c r="BK5" s="215"/>
      <c r="BL5" s="215"/>
      <c r="BM5" s="215"/>
      <c r="BN5" s="215"/>
      <c r="BO5" s="215"/>
      <c r="BP5" s="215"/>
      <c r="BQ5" s="978" t="s">
        <v>382</v>
      </c>
      <c r="BR5" s="979"/>
      <c r="BS5" s="979"/>
      <c r="BT5" s="979"/>
      <c r="BU5" s="979"/>
      <c r="BV5" s="979"/>
      <c r="BW5" s="979"/>
      <c r="BX5" s="979"/>
      <c r="BY5" s="979"/>
      <c r="BZ5" s="979"/>
      <c r="CA5" s="979"/>
      <c r="CB5" s="979"/>
      <c r="CC5" s="979"/>
      <c r="CD5" s="979"/>
      <c r="CE5" s="979"/>
      <c r="CF5" s="979"/>
      <c r="CG5" s="980"/>
      <c r="CH5" s="984" t="s">
        <v>383</v>
      </c>
      <c r="CI5" s="985"/>
      <c r="CJ5" s="985"/>
      <c r="CK5" s="985"/>
      <c r="CL5" s="986"/>
      <c r="CM5" s="984" t="s">
        <v>384</v>
      </c>
      <c r="CN5" s="985"/>
      <c r="CO5" s="985"/>
      <c r="CP5" s="985"/>
      <c r="CQ5" s="986"/>
      <c r="CR5" s="984" t="s">
        <v>385</v>
      </c>
      <c r="CS5" s="985"/>
      <c r="CT5" s="985"/>
      <c r="CU5" s="985"/>
      <c r="CV5" s="986"/>
      <c r="CW5" s="984" t="s">
        <v>386</v>
      </c>
      <c r="CX5" s="985"/>
      <c r="CY5" s="985"/>
      <c r="CZ5" s="985"/>
      <c r="DA5" s="986"/>
      <c r="DB5" s="984" t="s">
        <v>387</v>
      </c>
      <c r="DC5" s="985"/>
      <c r="DD5" s="985"/>
      <c r="DE5" s="985"/>
      <c r="DF5" s="986"/>
      <c r="DG5" s="1072" t="s">
        <v>388</v>
      </c>
      <c r="DH5" s="1073"/>
      <c r="DI5" s="1073"/>
      <c r="DJ5" s="1073"/>
      <c r="DK5" s="1074"/>
      <c r="DL5" s="1072" t="s">
        <v>389</v>
      </c>
      <c r="DM5" s="1073"/>
      <c r="DN5" s="1073"/>
      <c r="DO5" s="1073"/>
      <c r="DP5" s="1074"/>
      <c r="DQ5" s="984" t="s">
        <v>390</v>
      </c>
      <c r="DR5" s="985"/>
      <c r="DS5" s="985"/>
      <c r="DT5" s="985"/>
      <c r="DU5" s="986"/>
      <c r="DV5" s="984" t="s">
        <v>381</v>
      </c>
      <c r="DW5" s="985"/>
      <c r="DX5" s="985"/>
      <c r="DY5" s="985"/>
      <c r="DZ5" s="998"/>
      <c r="EA5" s="216"/>
    </row>
    <row r="6" spans="1:131" s="217"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88"/>
      <c r="AG6" s="988"/>
      <c r="AH6" s="988"/>
      <c r="AI6" s="988"/>
      <c r="AJ6" s="999"/>
      <c r="AK6" s="988"/>
      <c r="AL6" s="988"/>
      <c r="AM6" s="988"/>
      <c r="AN6" s="988"/>
      <c r="AO6" s="989"/>
      <c r="AP6" s="987"/>
      <c r="AQ6" s="988"/>
      <c r="AR6" s="988"/>
      <c r="AS6" s="988"/>
      <c r="AT6" s="989"/>
      <c r="AU6" s="987"/>
      <c r="AV6" s="988"/>
      <c r="AW6" s="988"/>
      <c r="AX6" s="988"/>
      <c r="AY6" s="999"/>
      <c r="AZ6" s="214"/>
      <c r="BA6" s="214"/>
      <c r="BB6" s="214"/>
      <c r="BC6" s="214"/>
      <c r="BD6" s="214"/>
      <c r="BE6" s="215"/>
      <c r="BF6" s="215"/>
      <c r="BG6" s="215"/>
      <c r="BH6" s="215"/>
      <c r="BI6" s="215"/>
      <c r="BJ6" s="215"/>
      <c r="BK6" s="215"/>
      <c r="BL6" s="215"/>
      <c r="BM6" s="215"/>
      <c r="BN6" s="215"/>
      <c r="BO6" s="215"/>
      <c r="BP6" s="215"/>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5"/>
      <c r="DH6" s="1076"/>
      <c r="DI6" s="1076"/>
      <c r="DJ6" s="1076"/>
      <c r="DK6" s="1077"/>
      <c r="DL6" s="1075"/>
      <c r="DM6" s="1076"/>
      <c r="DN6" s="1076"/>
      <c r="DO6" s="1076"/>
      <c r="DP6" s="1077"/>
      <c r="DQ6" s="987"/>
      <c r="DR6" s="988"/>
      <c r="DS6" s="988"/>
      <c r="DT6" s="988"/>
      <c r="DU6" s="989"/>
      <c r="DV6" s="987"/>
      <c r="DW6" s="988"/>
      <c r="DX6" s="988"/>
      <c r="DY6" s="988"/>
      <c r="DZ6" s="999"/>
      <c r="EA6" s="216"/>
    </row>
    <row r="7" spans="1:131" s="217" customFormat="1" ht="26.25" customHeight="1" thickTop="1" x14ac:dyDescent="0.15">
      <c r="A7" s="218">
        <v>1</v>
      </c>
      <c r="B7" s="1029" t="s">
        <v>391</v>
      </c>
      <c r="C7" s="1030"/>
      <c r="D7" s="1030"/>
      <c r="E7" s="1030"/>
      <c r="F7" s="1030"/>
      <c r="G7" s="1030"/>
      <c r="H7" s="1030"/>
      <c r="I7" s="1030"/>
      <c r="J7" s="1030"/>
      <c r="K7" s="1030"/>
      <c r="L7" s="1030"/>
      <c r="M7" s="1030"/>
      <c r="N7" s="1030"/>
      <c r="O7" s="1030"/>
      <c r="P7" s="1031"/>
      <c r="Q7" s="1078">
        <v>2669</v>
      </c>
      <c r="R7" s="1079"/>
      <c r="S7" s="1079"/>
      <c r="T7" s="1079"/>
      <c r="U7" s="1079"/>
      <c r="V7" s="1079">
        <v>2599</v>
      </c>
      <c r="W7" s="1079"/>
      <c r="X7" s="1079"/>
      <c r="Y7" s="1079"/>
      <c r="Z7" s="1079"/>
      <c r="AA7" s="1079">
        <v>70</v>
      </c>
      <c r="AB7" s="1079"/>
      <c r="AC7" s="1079"/>
      <c r="AD7" s="1079"/>
      <c r="AE7" s="1080"/>
      <c r="AF7" s="1081">
        <v>69</v>
      </c>
      <c r="AG7" s="1082"/>
      <c r="AH7" s="1082"/>
      <c r="AI7" s="1082"/>
      <c r="AJ7" s="1083"/>
      <c r="AK7" s="1065">
        <v>406</v>
      </c>
      <c r="AL7" s="1066"/>
      <c r="AM7" s="1066"/>
      <c r="AN7" s="1066"/>
      <c r="AO7" s="1066"/>
      <c r="AP7" s="1066">
        <v>3090</v>
      </c>
      <c r="AQ7" s="1066"/>
      <c r="AR7" s="1066"/>
      <c r="AS7" s="1066"/>
      <c r="AT7" s="1066"/>
      <c r="AU7" s="1067"/>
      <c r="AV7" s="1067"/>
      <c r="AW7" s="1067"/>
      <c r="AX7" s="1067"/>
      <c r="AY7" s="1068"/>
      <c r="AZ7" s="214"/>
      <c r="BA7" s="214"/>
      <c r="BB7" s="214"/>
      <c r="BC7" s="214"/>
      <c r="BD7" s="214"/>
      <c r="BE7" s="215"/>
      <c r="BF7" s="215"/>
      <c r="BG7" s="215"/>
      <c r="BH7" s="215"/>
      <c r="BI7" s="215"/>
      <c r="BJ7" s="215"/>
      <c r="BK7" s="215"/>
      <c r="BL7" s="215"/>
      <c r="BM7" s="215"/>
      <c r="BN7" s="215"/>
      <c r="BO7" s="215"/>
      <c r="BP7" s="215"/>
      <c r="BQ7" s="218">
        <v>1</v>
      </c>
      <c r="BR7" s="219"/>
      <c r="BS7" s="1069"/>
      <c r="BT7" s="1070"/>
      <c r="BU7" s="1070"/>
      <c r="BV7" s="1070"/>
      <c r="BW7" s="1070"/>
      <c r="BX7" s="1070"/>
      <c r="BY7" s="1070"/>
      <c r="BZ7" s="1070"/>
      <c r="CA7" s="1070"/>
      <c r="CB7" s="1070"/>
      <c r="CC7" s="1070"/>
      <c r="CD7" s="1070"/>
      <c r="CE7" s="1070"/>
      <c r="CF7" s="1070"/>
      <c r="CG7" s="1071"/>
      <c r="CH7" s="1062"/>
      <c r="CI7" s="1063"/>
      <c r="CJ7" s="1063"/>
      <c r="CK7" s="1063"/>
      <c r="CL7" s="1064"/>
      <c r="CM7" s="1062"/>
      <c r="CN7" s="1063"/>
      <c r="CO7" s="1063"/>
      <c r="CP7" s="1063"/>
      <c r="CQ7" s="1064"/>
      <c r="CR7" s="1062"/>
      <c r="CS7" s="1063"/>
      <c r="CT7" s="1063"/>
      <c r="CU7" s="1063"/>
      <c r="CV7" s="1064"/>
      <c r="CW7" s="1062"/>
      <c r="CX7" s="1063"/>
      <c r="CY7" s="1063"/>
      <c r="CZ7" s="1063"/>
      <c r="DA7" s="1064"/>
      <c r="DB7" s="1062"/>
      <c r="DC7" s="1063"/>
      <c r="DD7" s="1063"/>
      <c r="DE7" s="1063"/>
      <c r="DF7" s="1064"/>
      <c r="DG7" s="1062"/>
      <c r="DH7" s="1063"/>
      <c r="DI7" s="1063"/>
      <c r="DJ7" s="1063"/>
      <c r="DK7" s="1064"/>
      <c r="DL7" s="1062"/>
      <c r="DM7" s="1063"/>
      <c r="DN7" s="1063"/>
      <c r="DO7" s="1063"/>
      <c r="DP7" s="1064"/>
      <c r="DQ7" s="1062"/>
      <c r="DR7" s="1063"/>
      <c r="DS7" s="1063"/>
      <c r="DT7" s="1063"/>
      <c r="DU7" s="1064"/>
      <c r="DV7" s="1069"/>
      <c r="DW7" s="1070"/>
      <c r="DX7" s="1070"/>
      <c r="DY7" s="1070"/>
      <c r="DZ7" s="1089"/>
      <c r="EA7" s="216"/>
    </row>
    <row r="8" spans="1:131" s="217" customFormat="1" ht="26.25" customHeight="1" x14ac:dyDescent="0.15">
      <c r="A8" s="220">
        <v>2</v>
      </c>
      <c r="B8" s="1016"/>
      <c r="C8" s="1017"/>
      <c r="D8" s="1017"/>
      <c r="E8" s="1017"/>
      <c r="F8" s="1017"/>
      <c r="G8" s="1017"/>
      <c r="H8" s="1017"/>
      <c r="I8" s="1017"/>
      <c r="J8" s="1017"/>
      <c r="K8" s="1017"/>
      <c r="L8" s="1017"/>
      <c r="M8" s="1017"/>
      <c r="N8" s="1017"/>
      <c r="O8" s="1017"/>
      <c r="P8" s="1018"/>
      <c r="Q8" s="1022"/>
      <c r="R8" s="1023"/>
      <c r="S8" s="1023"/>
      <c r="T8" s="1023"/>
      <c r="U8" s="1023"/>
      <c r="V8" s="1023"/>
      <c r="W8" s="1023"/>
      <c r="X8" s="1023"/>
      <c r="Y8" s="1023"/>
      <c r="Z8" s="1023"/>
      <c r="AA8" s="1023"/>
      <c r="AB8" s="1023"/>
      <c r="AC8" s="1023"/>
      <c r="AD8" s="1023"/>
      <c r="AE8" s="1024"/>
      <c r="AF8" s="1000"/>
      <c r="AG8" s="1001"/>
      <c r="AH8" s="1001"/>
      <c r="AI8" s="1001"/>
      <c r="AJ8" s="1002"/>
      <c r="AK8" s="1060"/>
      <c r="AL8" s="1061"/>
      <c r="AM8" s="1061"/>
      <c r="AN8" s="1061"/>
      <c r="AO8" s="1061"/>
      <c r="AP8" s="1061"/>
      <c r="AQ8" s="1061"/>
      <c r="AR8" s="1061"/>
      <c r="AS8" s="1061"/>
      <c r="AT8" s="1061"/>
      <c r="AU8" s="1058"/>
      <c r="AV8" s="1058"/>
      <c r="AW8" s="1058"/>
      <c r="AX8" s="1058"/>
      <c r="AY8" s="1059"/>
      <c r="AZ8" s="214"/>
      <c r="BA8" s="214"/>
      <c r="BB8" s="214"/>
      <c r="BC8" s="214"/>
      <c r="BD8" s="214"/>
      <c r="BE8" s="215"/>
      <c r="BF8" s="215"/>
      <c r="BG8" s="215"/>
      <c r="BH8" s="215"/>
      <c r="BI8" s="215"/>
      <c r="BJ8" s="215"/>
      <c r="BK8" s="215"/>
      <c r="BL8" s="215"/>
      <c r="BM8" s="215"/>
      <c r="BN8" s="215"/>
      <c r="BO8" s="215"/>
      <c r="BP8" s="215"/>
      <c r="BQ8" s="220">
        <v>2</v>
      </c>
      <c r="BR8" s="221"/>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16"/>
    </row>
    <row r="9" spans="1:131" s="217" customFormat="1" ht="26.25" customHeight="1" x14ac:dyDescent="0.15">
      <c r="A9" s="220">
        <v>3</v>
      </c>
      <c r="B9" s="1016"/>
      <c r="C9" s="1017"/>
      <c r="D9" s="1017"/>
      <c r="E9" s="1017"/>
      <c r="F9" s="1017"/>
      <c r="G9" s="1017"/>
      <c r="H9" s="1017"/>
      <c r="I9" s="1017"/>
      <c r="J9" s="1017"/>
      <c r="K9" s="1017"/>
      <c r="L9" s="1017"/>
      <c r="M9" s="1017"/>
      <c r="N9" s="1017"/>
      <c r="O9" s="1017"/>
      <c r="P9" s="1018"/>
      <c r="Q9" s="1022"/>
      <c r="R9" s="1023"/>
      <c r="S9" s="1023"/>
      <c r="T9" s="1023"/>
      <c r="U9" s="1023"/>
      <c r="V9" s="1023"/>
      <c r="W9" s="1023"/>
      <c r="X9" s="1023"/>
      <c r="Y9" s="1023"/>
      <c r="Z9" s="1023"/>
      <c r="AA9" s="1023"/>
      <c r="AB9" s="1023"/>
      <c r="AC9" s="1023"/>
      <c r="AD9" s="1023"/>
      <c r="AE9" s="1024"/>
      <c r="AF9" s="1000"/>
      <c r="AG9" s="1001"/>
      <c r="AH9" s="1001"/>
      <c r="AI9" s="1001"/>
      <c r="AJ9" s="1002"/>
      <c r="AK9" s="1060"/>
      <c r="AL9" s="1061"/>
      <c r="AM9" s="1061"/>
      <c r="AN9" s="1061"/>
      <c r="AO9" s="1061"/>
      <c r="AP9" s="1061"/>
      <c r="AQ9" s="1061"/>
      <c r="AR9" s="1061"/>
      <c r="AS9" s="1061"/>
      <c r="AT9" s="1061"/>
      <c r="AU9" s="1058"/>
      <c r="AV9" s="1058"/>
      <c r="AW9" s="1058"/>
      <c r="AX9" s="1058"/>
      <c r="AY9" s="1059"/>
      <c r="AZ9" s="214"/>
      <c r="BA9" s="214"/>
      <c r="BB9" s="214"/>
      <c r="BC9" s="214"/>
      <c r="BD9" s="214"/>
      <c r="BE9" s="215"/>
      <c r="BF9" s="215"/>
      <c r="BG9" s="215"/>
      <c r="BH9" s="215"/>
      <c r="BI9" s="215"/>
      <c r="BJ9" s="215"/>
      <c r="BK9" s="215"/>
      <c r="BL9" s="215"/>
      <c r="BM9" s="215"/>
      <c r="BN9" s="215"/>
      <c r="BO9" s="215"/>
      <c r="BP9" s="215"/>
      <c r="BQ9" s="220">
        <v>3</v>
      </c>
      <c r="BR9" s="221"/>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16"/>
    </row>
    <row r="10" spans="1:131" s="217" customFormat="1" ht="26.25" customHeight="1" x14ac:dyDescent="0.15">
      <c r="A10" s="220">
        <v>4</v>
      </c>
      <c r="B10" s="1016"/>
      <c r="C10" s="1017"/>
      <c r="D10" s="1017"/>
      <c r="E10" s="1017"/>
      <c r="F10" s="1017"/>
      <c r="G10" s="1017"/>
      <c r="H10" s="1017"/>
      <c r="I10" s="1017"/>
      <c r="J10" s="1017"/>
      <c r="K10" s="1017"/>
      <c r="L10" s="1017"/>
      <c r="M10" s="1017"/>
      <c r="N10" s="1017"/>
      <c r="O10" s="1017"/>
      <c r="P10" s="1018"/>
      <c r="Q10" s="1022"/>
      <c r="R10" s="1023"/>
      <c r="S10" s="1023"/>
      <c r="T10" s="1023"/>
      <c r="U10" s="1023"/>
      <c r="V10" s="1023"/>
      <c r="W10" s="1023"/>
      <c r="X10" s="1023"/>
      <c r="Y10" s="1023"/>
      <c r="Z10" s="1023"/>
      <c r="AA10" s="1023"/>
      <c r="AB10" s="1023"/>
      <c r="AC10" s="1023"/>
      <c r="AD10" s="1023"/>
      <c r="AE10" s="1024"/>
      <c r="AF10" s="1000"/>
      <c r="AG10" s="1001"/>
      <c r="AH10" s="1001"/>
      <c r="AI10" s="1001"/>
      <c r="AJ10" s="1002"/>
      <c r="AK10" s="1060"/>
      <c r="AL10" s="1061"/>
      <c r="AM10" s="1061"/>
      <c r="AN10" s="1061"/>
      <c r="AO10" s="1061"/>
      <c r="AP10" s="1061"/>
      <c r="AQ10" s="1061"/>
      <c r="AR10" s="1061"/>
      <c r="AS10" s="1061"/>
      <c r="AT10" s="1061"/>
      <c r="AU10" s="1058"/>
      <c r="AV10" s="1058"/>
      <c r="AW10" s="1058"/>
      <c r="AX10" s="1058"/>
      <c r="AY10" s="1059"/>
      <c r="AZ10" s="214"/>
      <c r="BA10" s="214"/>
      <c r="BB10" s="214"/>
      <c r="BC10" s="214"/>
      <c r="BD10" s="214"/>
      <c r="BE10" s="215"/>
      <c r="BF10" s="215"/>
      <c r="BG10" s="215"/>
      <c r="BH10" s="215"/>
      <c r="BI10" s="215"/>
      <c r="BJ10" s="215"/>
      <c r="BK10" s="215"/>
      <c r="BL10" s="215"/>
      <c r="BM10" s="215"/>
      <c r="BN10" s="215"/>
      <c r="BO10" s="215"/>
      <c r="BP10" s="215"/>
      <c r="BQ10" s="220">
        <v>4</v>
      </c>
      <c r="BR10" s="221"/>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16"/>
    </row>
    <row r="11" spans="1:131" s="217" customFormat="1" ht="26.25" customHeight="1" x14ac:dyDescent="0.15">
      <c r="A11" s="220">
        <v>5</v>
      </c>
      <c r="B11" s="1016"/>
      <c r="C11" s="1017"/>
      <c r="D11" s="1017"/>
      <c r="E11" s="1017"/>
      <c r="F11" s="1017"/>
      <c r="G11" s="1017"/>
      <c r="H11" s="1017"/>
      <c r="I11" s="1017"/>
      <c r="J11" s="1017"/>
      <c r="K11" s="1017"/>
      <c r="L11" s="1017"/>
      <c r="M11" s="1017"/>
      <c r="N11" s="1017"/>
      <c r="O11" s="1017"/>
      <c r="P11" s="1018"/>
      <c r="Q11" s="1022"/>
      <c r="R11" s="1023"/>
      <c r="S11" s="1023"/>
      <c r="T11" s="1023"/>
      <c r="U11" s="1023"/>
      <c r="V11" s="1023"/>
      <c r="W11" s="1023"/>
      <c r="X11" s="1023"/>
      <c r="Y11" s="1023"/>
      <c r="Z11" s="1023"/>
      <c r="AA11" s="1023"/>
      <c r="AB11" s="1023"/>
      <c r="AC11" s="1023"/>
      <c r="AD11" s="1023"/>
      <c r="AE11" s="1024"/>
      <c r="AF11" s="1000"/>
      <c r="AG11" s="1001"/>
      <c r="AH11" s="1001"/>
      <c r="AI11" s="1001"/>
      <c r="AJ11" s="1002"/>
      <c r="AK11" s="1060"/>
      <c r="AL11" s="1061"/>
      <c r="AM11" s="1061"/>
      <c r="AN11" s="1061"/>
      <c r="AO11" s="1061"/>
      <c r="AP11" s="1061"/>
      <c r="AQ11" s="1061"/>
      <c r="AR11" s="1061"/>
      <c r="AS11" s="1061"/>
      <c r="AT11" s="1061"/>
      <c r="AU11" s="1058"/>
      <c r="AV11" s="1058"/>
      <c r="AW11" s="1058"/>
      <c r="AX11" s="1058"/>
      <c r="AY11" s="1059"/>
      <c r="AZ11" s="214"/>
      <c r="BA11" s="214"/>
      <c r="BB11" s="214"/>
      <c r="BC11" s="214"/>
      <c r="BD11" s="214"/>
      <c r="BE11" s="215"/>
      <c r="BF11" s="215"/>
      <c r="BG11" s="215"/>
      <c r="BH11" s="215"/>
      <c r="BI11" s="215"/>
      <c r="BJ11" s="215"/>
      <c r="BK11" s="215"/>
      <c r="BL11" s="215"/>
      <c r="BM11" s="215"/>
      <c r="BN11" s="215"/>
      <c r="BO11" s="215"/>
      <c r="BP11" s="215"/>
      <c r="BQ11" s="220">
        <v>5</v>
      </c>
      <c r="BR11" s="221"/>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16"/>
    </row>
    <row r="12" spans="1:131" s="217" customFormat="1" ht="26.25" customHeight="1" x14ac:dyDescent="0.15">
      <c r="A12" s="220">
        <v>6</v>
      </c>
      <c r="B12" s="1016"/>
      <c r="C12" s="1017"/>
      <c r="D12" s="1017"/>
      <c r="E12" s="1017"/>
      <c r="F12" s="1017"/>
      <c r="G12" s="1017"/>
      <c r="H12" s="1017"/>
      <c r="I12" s="1017"/>
      <c r="J12" s="1017"/>
      <c r="K12" s="1017"/>
      <c r="L12" s="1017"/>
      <c r="M12" s="1017"/>
      <c r="N12" s="1017"/>
      <c r="O12" s="1017"/>
      <c r="P12" s="1018"/>
      <c r="Q12" s="1022"/>
      <c r="R12" s="1023"/>
      <c r="S12" s="1023"/>
      <c r="T12" s="1023"/>
      <c r="U12" s="1023"/>
      <c r="V12" s="1023"/>
      <c r="W12" s="1023"/>
      <c r="X12" s="1023"/>
      <c r="Y12" s="1023"/>
      <c r="Z12" s="1023"/>
      <c r="AA12" s="1023"/>
      <c r="AB12" s="1023"/>
      <c r="AC12" s="1023"/>
      <c r="AD12" s="1023"/>
      <c r="AE12" s="1024"/>
      <c r="AF12" s="1000"/>
      <c r="AG12" s="1001"/>
      <c r="AH12" s="1001"/>
      <c r="AI12" s="1001"/>
      <c r="AJ12" s="1002"/>
      <c r="AK12" s="1060"/>
      <c r="AL12" s="1061"/>
      <c r="AM12" s="1061"/>
      <c r="AN12" s="1061"/>
      <c r="AO12" s="1061"/>
      <c r="AP12" s="1061"/>
      <c r="AQ12" s="1061"/>
      <c r="AR12" s="1061"/>
      <c r="AS12" s="1061"/>
      <c r="AT12" s="1061"/>
      <c r="AU12" s="1058"/>
      <c r="AV12" s="1058"/>
      <c r="AW12" s="1058"/>
      <c r="AX12" s="1058"/>
      <c r="AY12" s="1059"/>
      <c r="AZ12" s="214"/>
      <c r="BA12" s="214"/>
      <c r="BB12" s="214"/>
      <c r="BC12" s="214"/>
      <c r="BD12" s="214"/>
      <c r="BE12" s="215"/>
      <c r="BF12" s="215"/>
      <c r="BG12" s="215"/>
      <c r="BH12" s="215"/>
      <c r="BI12" s="215"/>
      <c r="BJ12" s="215"/>
      <c r="BK12" s="215"/>
      <c r="BL12" s="215"/>
      <c r="BM12" s="215"/>
      <c r="BN12" s="215"/>
      <c r="BO12" s="215"/>
      <c r="BP12" s="215"/>
      <c r="BQ12" s="220">
        <v>6</v>
      </c>
      <c r="BR12" s="221"/>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16"/>
    </row>
    <row r="13" spans="1:131" s="217" customFormat="1" ht="26.25" customHeight="1" x14ac:dyDescent="0.15">
      <c r="A13" s="220">
        <v>7</v>
      </c>
      <c r="B13" s="1016"/>
      <c r="C13" s="1017"/>
      <c r="D13" s="1017"/>
      <c r="E13" s="1017"/>
      <c r="F13" s="1017"/>
      <c r="G13" s="1017"/>
      <c r="H13" s="1017"/>
      <c r="I13" s="1017"/>
      <c r="J13" s="1017"/>
      <c r="K13" s="1017"/>
      <c r="L13" s="1017"/>
      <c r="M13" s="1017"/>
      <c r="N13" s="1017"/>
      <c r="O13" s="1017"/>
      <c r="P13" s="1018"/>
      <c r="Q13" s="1022"/>
      <c r="R13" s="1023"/>
      <c r="S13" s="1023"/>
      <c r="T13" s="1023"/>
      <c r="U13" s="1023"/>
      <c r="V13" s="1023"/>
      <c r="W13" s="1023"/>
      <c r="X13" s="1023"/>
      <c r="Y13" s="1023"/>
      <c r="Z13" s="1023"/>
      <c r="AA13" s="1023"/>
      <c r="AB13" s="1023"/>
      <c r="AC13" s="1023"/>
      <c r="AD13" s="1023"/>
      <c r="AE13" s="1024"/>
      <c r="AF13" s="1000"/>
      <c r="AG13" s="1001"/>
      <c r="AH13" s="1001"/>
      <c r="AI13" s="1001"/>
      <c r="AJ13" s="1002"/>
      <c r="AK13" s="1060"/>
      <c r="AL13" s="1061"/>
      <c r="AM13" s="1061"/>
      <c r="AN13" s="1061"/>
      <c r="AO13" s="1061"/>
      <c r="AP13" s="1061"/>
      <c r="AQ13" s="1061"/>
      <c r="AR13" s="1061"/>
      <c r="AS13" s="1061"/>
      <c r="AT13" s="1061"/>
      <c r="AU13" s="1058"/>
      <c r="AV13" s="1058"/>
      <c r="AW13" s="1058"/>
      <c r="AX13" s="1058"/>
      <c r="AY13" s="1059"/>
      <c r="AZ13" s="214"/>
      <c r="BA13" s="214"/>
      <c r="BB13" s="214"/>
      <c r="BC13" s="214"/>
      <c r="BD13" s="214"/>
      <c r="BE13" s="215"/>
      <c r="BF13" s="215"/>
      <c r="BG13" s="215"/>
      <c r="BH13" s="215"/>
      <c r="BI13" s="215"/>
      <c r="BJ13" s="215"/>
      <c r="BK13" s="215"/>
      <c r="BL13" s="215"/>
      <c r="BM13" s="215"/>
      <c r="BN13" s="215"/>
      <c r="BO13" s="215"/>
      <c r="BP13" s="215"/>
      <c r="BQ13" s="220">
        <v>7</v>
      </c>
      <c r="BR13" s="221"/>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16"/>
    </row>
    <row r="14" spans="1:131" s="217" customFormat="1" ht="26.25" customHeight="1" x14ac:dyDescent="0.15">
      <c r="A14" s="220">
        <v>8</v>
      </c>
      <c r="B14" s="1016"/>
      <c r="C14" s="1017"/>
      <c r="D14" s="1017"/>
      <c r="E14" s="1017"/>
      <c r="F14" s="1017"/>
      <c r="G14" s="1017"/>
      <c r="H14" s="1017"/>
      <c r="I14" s="1017"/>
      <c r="J14" s="1017"/>
      <c r="K14" s="1017"/>
      <c r="L14" s="1017"/>
      <c r="M14" s="1017"/>
      <c r="N14" s="1017"/>
      <c r="O14" s="1017"/>
      <c r="P14" s="1018"/>
      <c r="Q14" s="1022"/>
      <c r="R14" s="1023"/>
      <c r="S14" s="1023"/>
      <c r="T14" s="1023"/>
      <c r="U14" s="1023"/>
      <c r="V14" s="1023"/>
      <c r="W14" s="1023"/>
      <c r="X14" s="1023"/>
      <c r="Y14" s="1023"/>
      <c r="Z14" s="1023"/>
      <c r="AA14" s="1023"/>
      <c r="AB14" s="1023"/>
      <c r="AC14" s="1023"/>
      <c r="AD14" s="1023"/>
      <c r="AE14" s="1024"/>
      <c r="AF14" s="1000"/>
      <c r="AG14" s="1001"/>
      <c r="AH14" s="1001"/>
      <c r="AI14" s="1001"/>
      <c r="AJ14" s="1002"/>
      <c r="AK14" s="1060"/>
      <c r="AL14" s="1061"/>
      <c r="AM14" s="1061"/>
      <c r="AN14" s="1061"/>
      <c r="AO14" s="1061"/>
      <c r="AP14" s="1061"/>
      <c r="AQ14" s="1061"/>
      <c r="AR14" s="1061"/>
      <c r="AS14" s="1061"/>
      <c r="AT14" s="1061"/>
      <c r="AU14" s="1058"/>
      <c r="AV14" s="1058"/>
      <c r="AW14" s="1058"/>
      <c r="AX14" s="1058"/>
      <c r="AY14" s="1059"/>
      <c r="AZ14" s="214"/>
      <c r="BA14" s="214"/>
      <c r="BB14" s="214"/>
      <c r="BC14" s="214"/>
      <c r="BD14" s="214"/>
      <c r="BE14" s="215"/>
      <c r="BF14" s="215"/>
      <c r="BG14" s="215"/>
      <c r="BH14" s="215"/>
      <c r="BI14" s="215"/>
      <c r="BJ14" s="215"/>
      <c r="BK14" s="215"/>
      <c r="BL14" s="215"/>
      <c r="BM14" s="215"/>
      <c r="BN14" s="215"/>
      <c r="BO14" s="215"/>
      <c r="BP14" s="215"/>
      <c r="BQ14" s="220">
        <v>8</v>
      </c>
      <c r="BR14" s="221"/>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16"/>
    </row>
    <row r="15" spans="1:131" s="217" customFormat="1" ht="26.25" customHeight="1" x14ac:dyDescent="0.15">
      <c r="A15" s="220">
        <v>9</v>
      </c>
      <c r="B15" s="1016"/>
      <c r="C15" s="1017"/>
      <c r="D15" s="1017"/>
      <c r="E15" s="1017"/>
      <c r="F15" s="1017"/>
      <c r="G15" s="1017"/>
      <c r="H15" s="1017"/>
      <c r="I15" s="1017"/>
      <c r="J15" s="1017"/>
      <c r="K15" s="1017"/>
      <c r="L15" s="1017"/>
      <c r="M15" s="1017"/>
      <c r="N15" s="1017"/>
      <c r="O15" s="1017"/>
      <c r="P15" s="1018"/>
      <c r="Q15" s="1022"/>
      <c r="R15" s="1023"/>
      <c r="S15" s="1023"/>
      <c r="T15" s="1023"/>
      <c r="U15" s="1023"/>
      <c r="V15" s="1023"/>
      <c r="W15" s="1023"/>
      <c r="X15" s="1023"/>
      <c r="Y15" s="1023"/>
      <c r="Z15" s="1023"/>
      <c r="AA15" s="1023"/>
      <c r="AB15" s="1023"/>
      <c r="AC15" s="1023"/>
      <c r="AD15" s="1023"/>
      <c r="AE15" s="1024"/>
      <c r="AF15" s="1000"/>
      <c r="AG15" s="1001"/>
      <c r="AH15" s="1001"/>
      <c r="AI15" s="1001"/>
      <c r="AJ15" s="1002"/>
      <c r="AK15" s="1060"/>
      <c r="AL15" s="1061"/>
      <c r="AM15" s="1061"/>
      <c r="AN15" s="1061"/>
      <c r="AO15" s="1061"/>
      <c r="AP15" s="1061"/>
      <c r="AQ15" s="1061"/>
      <c r="AR15" s="1061"/>
      <c r="AS15" s="1061"/>
      <c r="AT15" s="1061"/>
      <c r="AU15" s="1058"/>
      <c r="AV15" s="1058"/>
      <c r="AW15" s="1058"/>
      <c r="AX15" s="1058"/>
      <c r="AY15" s="1059"/>
      <c r="AZ15" s="214"/>
      <c r="BA15" s="214"/>
      <c r="BB15" s="214"/>
      <c r="BC15" s="214"/>
      <c r="BD15" s="214"/>
      <c r="BE15" s="215"/>
      <c r="BF15" s="215"/>
      <c r="BG15" s="215"/>
      <c r="BH15" s="215"/>
      <c r="BI15" s="215"/>
      <c r="BJ15" s="215"/>
      <c r="BK15" s="215"/>
      <c r="BL15" s="215"/>
      <c r="BM15" s="215"/>
      <c r="BN15" s="215"/>
      <c r="BO15" s="215"/>
      <c r="BP15" s="215"/>
      <c r="BQ15" s="220">
        <v>9</v>
      </c>
      <c r="BR15" s="221"/>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16"/>
    </row>
    <row r="16" spans="1:131" s="217" customFormat="1" ht="26.25" customHeight="1" x14ac:dyDescent="0.15">
      <c r="A16" s="220">
        <v>10</v>
      </c>
      <c r="B16" s="1016"/>
      <c r="C16" s="1017"/>
      <c r="D16" s="1017"/>
      <c r="E16" s="1017"/>
      <c r="F16" s="1017"/>
      <c r="G16" s="1017"/>
      <c r="H16" s="1017"/>
      <c r="I16" s="1017"/>
      <c r="J16" s="1017"/>
      <c r="K16" s="1017"/>
      <c r="L16" s="1017"/>
      <c r="M16" s="1017"/>
      <c r="N16" s="1017"/>
      <c r="O16" s="1017"/>
      <c r="P16" s="1018"/>
      <c r="Q16" s="1022"/>
      <c r="R16" s="1023"/>
      <c r="S16" s="1023"/>
      <c r="T16" s="1023"/>
      <c r="U16" s="1023"/>
      <c r="V16" s="1023"/>
      <c r="W16" s="1023"/>
      <c r="X16" s="1023"/>
      <c r="Y16" s="1023"/>
      <c r="Z16" s="1023"/>
      <c r="AA16" s="1023"/>
      <c r="AB16" s="1023"/>
      <c r="AC16" s="1023"/>
      <c r="AD16" s="1023"/>
      <c r="AE16" s="1024"/>
      <c r="AF16" s="1000"/>
      <c r="AG16" s="1001"/>
      <c r="AH16" s="1001"/>
      <c r="AI16" s="1001"/>
      <c r="AJ16" s="1002"/>
      <c r="AK16" s="1060"/>
      <c r="AL16" s="1061"/>
      <c r="AM16" s="1061"/>
      <c r="AN16" s="1061"/>
      <c r="AO16" s="1061"/>
      <c r="AP16" s="1061"/>
      <c r="AQ16" s="1061"/>
      <c r="AR16" s="1061"/>
      <c r="AS16" s="1061"/>
      <c r="AT16" s="1061"/>
      <c r="AU16" s="1058"/>
      <c r="AV16" s="1058"/>
      <c r="AW16" s="1058"/>
      <c r="AX16" s="1058"/>
      <c r="AY16" s="1059"/>
      <c r="AZ16" s="214"/>
      <c r="BA16" s="214"/>
      <c r="BB16" s="214"/>
      <c r="BC16" s="214"/>
      <c r="BD16" s="214"/>
      <c r="BE16" s="215"/>
      <c r="BF16" s="215"/>
      <c r="BG16" s="215"/>
      <c r="BH16" s="215"/>
      <c r="BI16" s="215"/>
      <c r="BJ16" s="215"/>
      <c r="BK16" s="215"/>
      <c r="BL16" s="215"/>
      <c r="BM16" s="215"/>
      <c r="BN16" s="215"/>
      <c r="BO16" s="215"/>
      <c r="BP16" s="215"/>
      <c r="BQ16" s="220">
        <v>10</v>
      </c>
      <c r="BR16" s="221"/>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16"/>
    </row>
    <row r="17" spans="1:131" s="217" customFormat="1" ht="26.25" customHeight="1" x14ac:dyDescent="0.15">
      <c r="A17" s="220">
        <v>11</v>
      </c>
      <c r="B17" s="1016"/>
      <c r="C17" s="1017"/>
      <c r="D17" s="1017"/>
      <c r="E17" s="1017"/>
      <c r="F17" s="1017"/>
      <c r="G17" s="1017"/>
      <c r="H17" s="1017"/>
      <c r="I17" s="1017"/>
      <c r="J17" s="1017"/>
      <c r="K17" s="1017"/>
      <c r="L17" s="1017"/>
      <c r="M17" s="1017"/>
      <c r="N17" s="1017"/>
      <c r="O17" s="1017"/>
      <c r="P17" s="1018"/>
      <c r="Q17" s="1022"/>
      <c r="R17" s="1023"/>
      <c r="S17" s="1023"/>
      <c r="T17" s="1023"/>
      <c r="U17" s="1023"/>
      <c r="V17" s="1023"/>
      <c r="W17" s="1023"/>
      <c r="X17" s="1023"/>
      <c r="Y17" s="1023"/>
      <c r="Z17" s="1023"/>
      <c r="AA17" s="1023"/>
      <c r="AB17" s="1023"/>
      <c r="AC17" s="1023"/>
      <c r="AD17" s="1023"/>
      <c r="AE17" s="1024"/>
      <c r="AF17" s="1000"/>
      <c r="AG17" s="1001"/>
      <c r="AH17" s="1001"/>
      <c r="AI17" s="1001"/>
      <c r="AJ17" s="1002"/>
      <c r="AK17" s="1060"/>
      <c r="AL17" s="1061"/>
      <c r="AM17" s="1061"/>
      <c r="AN17" s="1061"/>
      <c r="AO17" s="1061"/>
      <c r="AP17" s="1061"/>
      <c r="AQ17" s="1061"/>
      <c r="AR17" s="1061"/>
      <c r="AS17" s="1061"/>
      <c r="AT17" s="1061"/>
      <c r="AU17" s="1058"/>
      <c r="AV17" s="1058"/>
      <c r="AW17" s="1058"/>
      <c r="AX17" s="1058"/>
      <c r="AY17" s="1059"/>
      <c r="AZ17" s="214"/>
      <c r="BA17" s="214"/>
      <c r="BB17" s="214"/>
      <c r="BC17" s="214"/>
      <c r="BD17" s="214"/>
      <c r="BE17" s="215"/>
      <c r="BF17" s="215"/>
      <c r="BG17" s="215"/>
      <c r="BH17" s="215"/>
      <c r="BI17" s="215"/>
      <c r="BJ17" s="215"/>
      <c r="BK17" s="215"/>
      <c r="BL17" s="215"/>
      <c r="BM17" s="215"/>
      <c r="BN17" s="215"/>
      <c r="BO17" s="215"/>
      <c r="BP17" s="215"/>
      <c r="BQ17" s="220">
        <v>11</v>
      </c>
      <c r="BR17" s="221"/>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16"/>
    </row>
    <row r="18" spans="1:131" s="217" customFormat="1" ht="26.25" customHeight="1" x14ac:dyDescent="0.15">
      <c r="A18" s="220">
        <v>12</v>
      </c>
      <c r="B18" s="1016"/>
      <c r="C18" s="1017"/>
      <c r="D18" s="1017"/>
      <c r="E18" s="1017"/>
      <c r="F18" s="1017"/>
      <c r="G18" s="1017"/>
      <c r="H18" s="1017"/>
      <c r="I18" s="1017"/>
      <c r="J18" s="1017"/>
      <c r="K18" s="1017"/>
      <c r="L18" s="1017"/>
      <c r="M18" s="1017"/>
      <c r="N18" s="1017"/>
      <c r="O18" s="1017"/>
      <c r="P18" s="1018"/>
      <c r="Q18" s="1022"/>
      <c r="R18" s="1023"/>
      <c r="S18" s="1023"/>
      <c r="T18" s="1023"/>
      <c r="U18" s="1023"/>
      <c r="V18" s="1023"/>
      <c r="W18" s="1023"/>
      <c r="X18" s="1023"/>
      <c r="Y18" s="1023"/>
      <c r="Z18" s="1023"/>
      <c r="AA18" s="1023"/>
      <c r="AB18" s="1023"/>
      <c r="AC18" s="1023"/>
      <c r="AD18" s="1023"/>
      <c r="AE18" s="1024"/>
      <c r="AF18" s="1000"/>
      <c r="AG18" s="1001"/>
      <c r="AH18" s="1001"/>
      <c r="AI18" s="1001"/>
      <c r="AJ18" s="1002"/>
      <c r="AK18" s="1060"/>
      <c r="AL18" s="1061"/>
      <c r="AM18" s="1061"/>
      <c r="AN18" s="1061"/>
      <c r="AO18" s="1061"/>
      <c r="AP18" s="1061"/>
      <c r="AQ18" s="1061"/>
      <c r="AR18" s="1061"/>
      <c r="AS18" s="1061"/>
      <c r="AT18" s="1061"/>
      <c r="AU18" s="1058"/>
      <c r="AV18" s="1058"/>
      <c r="AW18" s="1058"/>
      <c r="AX18" s="1058"/>
      <c r="AY18" s="1059"/>
      <c r="AZ18" s="214"/>
      <c r="BA18" s="214"/>
      <c r="BB18" s="214"/>
      <c r="BC18" s="214"/>
      <c r="BD18" s="214"/>
      <c r="BE18" s="215"/>
      <c r="BF18" s="215"/>
      <c r="BG18" s="215"/>
      <c r="BH18" s="215"/>
      <c r="BI18" s="215"/>
      <c r="BJ18" s="215"/>
      <c r="BK18" s="215"/>
      <c r="BL18" s="215"/>
      <c r="BM18" s="215"/>
      <c r="BN18" s="215"/>
      <c r="BO18" s="215"/>
      <c r="BP18" s="215"/>
      <c r="BQ18" s="220">
        <v>12</v>
      </c>
      <c r="BR18" s="221"/>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16"/>
    </row>
    <row r="19" spans="1:131" s="217" customFormat="1" ht="26.25" customHeight="1" x14ac:dyDescent="0.15">
      <c r="A19" s="220">
        <v>13</v>
      </c>
      <c r="B19" s="1016"/>
      <c r="C19" s="1017"/>
      <c r="D19" s="1017"/>
      <c r="E19" s="1017"/>
      <c r="F19" s="1017"/>
      <c r="G19" s="1017"/>
      <c r="H19" s="1017"/>
      <c r="I19" s="1017"/>
      <c r="J19" s="1017"/>
      <c r="K19" s="1017"/>
      <c r="L19" s="1017"/>
      <c r="M19" s="1017"/>
      <c r="N19" s="1017"/>
      <c r="O19" s="1017"/>
      <c r="P19" s="1018"/>
      <c r="Q19" s="1022"/>
      <c r="R19" s="1023"/>
      <c r="S19" s="1023"/>
      <c r="T19" s="1023"/>
      <c r="U19" s="1023"/>
      <c r="V19" s="1023"/>
      <c r="W19" s="1023"/>
      <c r="X19" s="1023"/>
      <c r="Y19" s="1023"/>
      <c r="Z19" s="1023"/>
      <c r="AA19" s="1023"/>
      <c r="AB19" s="1023"/>
      <c r="AC19" s="1023"/>
      <c r="AD19" s="1023"/>
      <c r="AE19" s="1024"/>
      <c r="AF19" s="1000"/>
      <c r="AG19" s="1001"/>
      <c r="AH19" s="1001"/>
      <c r="AI19" s="1001"/>
      <c r="AJ19" s="1002"/>
      <c r="AK19" s="1060"/>
      <c r="AL19" s="1061"/>
      <c r="AM19" s="1061"/>
      <c r="AN19" s="1061"/>
      <c r="AO19" s="1061"/>
      <c r="AP19" s="1061"/>
      <c r="AQ19" s="1061"/>
      <c r="AR19" s="1061"/>
      <c r="AS19" s="1061"/>
      <c r="AT19" s="1061"/>
      <c r="AU19" s="1058"/>
      <c r="AV19" s="1058"/>
      <c r="AW19" s="1058"/>
      <c r="AX19" s="1058"/>
      <c r="AY19" s="1059"/>
      <c r="AZ19" s="214"/>
      <c r="BA19" s="214"/>
      <c r="BB19" s="214"/>
      <c r="BC19" s="214"/>
      <c r="BD19" s="214"/>
      <c r="BE19" s="215"/>
      <c r="BF19" s="215"/>
      <c r="BG19" s="215"/>
      <c r="BH19" s="215"/>
      <c r="BI19" s="215"/>
      <c r="BJ19" s="215"/>
      <c r="BK19" s="215"/>
      <c r="BL19" s="215"/>
      <c r="BM19" s="215"/>
      <c r="BN19" s="215"/>
      <c r="BO19" s="215"/>
      <c r="BP19" s="215"/>
      <c r="BQ19" s="220">
        <v>13</v>
      </c>
      <c r="BR19" s="221"/>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16"/>
    </row>
    <row r="20" spans="1:131" s="217" customFormat="1" ht="26.25" customHeight="1" x14ac:dyDescent="0.15">
      <c r="A20" s="220">
        <v>14</v>
      </c>
      <c r="B20" s="1016"/>
      <c r="C20" s="1017"/>
      <c r="D20" s="1017"/>
      <c r="E20" s="1017"/>
      <c r="F20" s="1017"/>
      <c r="G20" s="1017"/>
      <c r="H20" s="1017"/>
      <c r="I20" s="1017"/>
      <c r="J20" s="1017"/>
      <c r="K20" s="1017"/>
      <c r="L20" s="1017"/>
      <c r="M20" s="1017"/>
      <c r="N20" s="1017"/>
      <c r="O20" s="1017"/>
      <c r="P20" s="1018"/>
      <c r="Q20" s="1022"/>
      <c r="R20" s="1023"/>
      <c r="S20" s="1023"/>
      <c r="T20" s="1023"/>
      <c r="U20" s="1023"/>
      <c r="V20" s="1023"/>
      <c r="W20" s="1023"/>
      <c r="X20" s="1023"/>
      <c r="Y20" s="1023"/>
      <c r="Z20" s="1023"/>
      <c r="AA20" s="1023"/>
      <c r="AB20" s="1023"/>
      <c r="AC20" s="1023"/>
      <c r="AD20" s="1023"/>
      <c r="AE20" s="1024"/>
      <c r="AF20" s="1000"/>
      <c r="AG20" s="1001"/>
      <c r="AH20" s="1001"/>
      <c r="AI20" s="1001"/>
      <c r="AJ20" s="1002"/>
      <c r="AK20" s="1060"/>
      <c r="AL20" s="1061"/>
      <c r="AM20" s="1061"/>
      <c r="AN20" s="1061"/>
      <c r="AO20" s="1061"/>
      <c r="AP20" s="1061"/>
      <c r="AQ20" s="1061"/>
      <c r="AR20" s="1061"/>
      <c r="AS20" s="1061"/>
      <c r="AT20" s="1061"/>
      <c r="AU20" s="1058"/>
      <c r="AV20" s="1058"/>
      <c r="AW20" s="1058"/>
      <c r="AX20" s="1058"/>
      <c r="AY20" s="1059"/>
      <c r="AZ20" s="214"/>
      <c r="BA20" s="214"/>
      <c r="BB20" s="214"/>
      <c r="BC20" s="214"/>
      <c r="BD20" s="214"/>
      <c r="BE20" s="215"/>
      <c r="BF20" s="215"/>
      <c r="BG20" s="215"/>
      <c r="BH20" s="215"/>
      <c r="BI20" s="215"/>
      <c r="BJ20" s="215"/>
      <c r="BK20" s="215"/>
      <c r="BL20" s="215"/>
      <c r="BM20" s="215"/>
      <c r="BN20" s="215"/>
      <c r="BO20" s="215"/>
      <c r="BP20" s="215"/>
      <c r="BQ20" s="220">
        <v>14</v>
      </c>
      <c r="BR20" s="221"/>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16"/>
    </row>
    <row r="21" spans="1:131" s="217" customFormat="1" ht="26.25" customHeight="1" thickBot="1" x14ac:dyDescent="0.2">
      <c r="A21" s="220">
        <v>15</v>
      </c>
      <c r="B21" s="1016"/>
      <c r="C21" s="1017"/>
      <c r="D21" s="1017"/>
      <c r="E21" s="1017"/>
      <c r="F21" s="1017"/>
      <c r="G21" s="1017"/>
      <c r="H21" s="1017"/>
      <c r="I21" s="1017"/>
      <c r="J21" s="1017"/>
      <c r="K21" s="1017"/>
      <c r="L21" s="1017"/>
      <c r="M21" s="1017"/>
      <c r="N21" s="1017"/>
      <c r="O21" s="1017"/>
      <c r="P21" s="1018"/>
      <c r="Q21" s="1022"/>
      <c r="R21" s="1023"/>
      <c r="S21" s="1023"/>
      <c r="T21" s="1023"/>
      <c r="U21" s="1023"/>
      <c r="V21" s="1023"/>
      <c r="W21" s="1023"/>
      <c r="X21" s="1023"/>
      <c r="Y21" s="1023"/>
      <c r="Z21" s="1023"/>
      <c r="AA21" s="1023"/>
      <c r="AB21" s="1023"/>
      <c r="AC21" s="1023"/>
      <c r="AD21" s="1023"/>
      <c r="AE21" s="1024"/>
      <c r="AF21" s="1000"/>
      <c r="AG21" s="1001"/>
      <c r="AH21" s="1001"/>
      <c r="AI21" s="1001"/>
      <c r="AJ21" s="1002"/>
      <c r="AK21" s="1060"/>
      <c r="AL21" s="1061"/>
      <c r="AM21" s="1061"/>
      <c r="AN21" s="1061"/>
      <c r="AO21" s="1061"/>
      <c r="AP21" s="1061"/>
      <c r="AQ21" s="1061"/>
      <c r="AR21" s="1061"/>
      <c r="AS21" s="1061"/>
      <c r="AT21" s="1061"/>
      <c r="AU21" s="1058"/>
      <c r="AV21" s="1058"/>
      <c r="AW21" s="1058"/>
      <c r="AX21" s="1058"/>
      <c r="AY21" s="1059"/>
      <c r="AZ21" s="214"/>
      <c r="BA21" s="214"/>
      <c r="BB21" s="214"/>
      <c r="BC21" s="214"/>
      <c r="BD21" s="214"/>
      <c r="BE21" s="215"/>
      <c r="BF21" s="215"/>
      <c r="BG21" s="215"/>
      <c r="BH21" s="215"/>
      <c r="BI21" s="215"/>
      <c r="BJ21" s="215"/>
      <c r="BK21" s="215"/>
      <c r="BL21" s="215"/>
      <c r="BM21" s="215"/>
      <c r="BN21" s="215"/>
      <c r="BO21" s="215"/>
      <c r="BP21" s="215"/>
      <c r="BQ21" s="220">
        <v>15</v>
      </c>
      <c r="BR21" s="221"/>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16"/>
    </row>
    <row r="22" spans="1:131" s="217" customFormat="1" ht="26.25" customHeight="1" x14ac:dyDescent="0.15">
      <c r="A22" s="220">
        <v>16</v>
      </c>
      <c r="B22" s="1016"/>
      <c r="C22" s="1017"/>
      <c r="D22" s="1017"/>
      <c r="E22" s="1017"/>
      <c r="F22" s="1017"/>
      <c r="G22" s="1017"/>
      <c r="H22" s="1017"/>
      <c r="I22" s="1017"/>
      <c r="J22" s="1017"/>
      <c r="K22" s="1017"/>
      <c r="L22" s="1017"/>
      <c r="M22" s="1017"/>
      <c r="N22" s="1017"/>
      <c r="O22" s="1017"/>
      <c r="P22" s="1018"/>
      <c r="Q22" s="1055"/>
      <c r="R22" s="1056"/>
      <c r="S22" s="1056"/>
      <c r="T22" s="1056"/>
      <c r="U22" s="1056"/>
      <c r="V22" s="1056"/>
      <c r="W22" s="1056"/>
      <c r="X22" s="1056"/>
      <c r="Y22" s="1056"/>
      <c r="Z22" s="1056"/>
      <c r="AA22" s="1056"/>
      <c r="AB22" s="1056"/>
      <c r="AC22" s="1056"/>
      <c r="AD22" s="1056"/>
      <c r="AE22" s="1057"/>
      <c r="AF22" s="1000"/>
      <c r="AG22" s="1001"/>
      <c r="AH22" s="1001"/>
      <c r="AI22" s="1001"/>
      <c r="AJ22" s="1002"/>
      <c r="AK22" s="1051"/>
      <c r="AL22" s="1052"/>
      <c r="AM22" s="1052"/>
      <c r="AN22" s="1052"/>
      <c r="AO22" s="1052"/>
      <c r="AP22" s="1052"/>
      <c r="AQ22" s="1052"/>
      <c r="AR22" s="1052"/>
      <c r="AS22" s="1052"/>
      <c r="AT22" s="1052"/>
      <c r="AU22" s="1053"/>
      <c r="AV22" s="1053"/>
      <c r="AW22" s="1053"/>
      <c r="AX22" s="1053"/>
      <c r="AY22" s="1054"/>
      <c r="AZ22" s="1014" t="s">
        <v>392</v>
      </c>
      <c r="BA22" s="1014"/>
      <c r="BB22" s="1014"/>
      <c r="BC22" s="1014"/>
      <c r="BD22" s="1015"/>
      <c r="BE22" s="215"/>
      <c r="BF22" s="215"/>
      <c r="BG22" s="215"/>
      <c r="BH22" s="215"/>
      <c r="BI22" s="215"/>
      <c r="BJ22" s="215"/>
      <c r="BK22" s="215"/>
      <c r="BL22" s="215"/>
      <c r="BM22" s="215"/>
      <c r="BN22" s="215"/>
      <c r="BO22" s="215"/>
      <c r="BP22" s="215"/>
      <c r="BQ22" s="220">
        <v>16</v>
      </c>
      <c r="BR22" s="221"/>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16"/>
    </row>
    <row r="23" spans="1:131" s="217" customFormat="1" ht="26.25" customHeight="1" thickBot="1" x14ac:dyDescent="0.2">
      <c r="A23" s="222" t="s">
        <v>393</v>
      </c>
      <c r="B23" s="920" t="s">
        <v>394</v>
      </c>
      <c r="C23" s="921"/>
      <c r="D23" s="921"/>
      <c r="E23" s="921"/>
      <c r="F23" s="921"/>
      <c r="G23" s="921"/>
      <c r="H23" s="921"/>
      <c r="I23" s="921"/>
      <c r="J23" s="921"/>
      <c r="K23" s="921"/>
      <c r="L23" s="921"/>
      <c r="M23" s="921"/>
      <c r="N23" s="921"/>
      <c r="O23" s="921"/>
      <c r="P23" s="931"/>
      <c r="Q23" s="1202">
        <v>2669</v>
      </c>
      <c r="R23" s="1045"/>
      <c r="S23" s="1045"/>
      <c r="T23" s="1045"/>
      <c r="U23" s="1199"/>
      <c r="V23" s="1047">
        <v>2599</v>
      </c>
      <c r="W23" s="1045"/>
      <c r="X23" s="1045"/>
      <c r="Y23" s="1045"/>
      <c r="Z23" s="1199"/>
      <c r="AA23" s="1047">
        <v>70</v>
      </c>
      <c r="AB23" s="1045"/>
      <c r="AC23" s="1045"/>
      <c r="AD23" s="1045"/>
      <c r="AE23" s="1046"/>
      <c r="AF23" s="1044">
        <v>69</v>
      </c>
      <c r="AG23" s="1045"/>
      <c r="AH23" s="1045"/>
      <c r="AI23" s="1045"/>
      <c r="AJ23" s="1046"/>
      <c r="AK23" s="1200"/>
      <c r="AL23" s="1201"/>
      <c r="AM23" s="1201"/>
      <c r="AN23" s="1201"/>
      <c r="AO23" s="1048"/>
      <c r="AP23" s="1047">
        <v>3090</v>
      </c>
      <c r="AQ23" s="1045"/>
      <c r="AR23" s="1045"/>
      <c r="AS23" s="1045"/>
      <c r="AT23" s="1199"/>
      <c r="AU23" s="1049"/>
      <c r="AV23" s="1049"/>
      <c r="AW23" s="1049"/>
      <c r="AX23" s="1049"/>
      <c r="AY23" s="1050"/>
      <c r="AZ23" s="1044" t="s">
        <v>395</v>
      </c>
      <c r="BA23" s="1045"/>
      <c r="BB23" s="1045"/>
      <c r="BC23" s="1045"/>
      <c r="BD23" s="1046"/>
      <c r="BE23" s="215"/>
      <c r="BF23" s="215"/>
      <c r="BG23" s="215"/>
      <c r="BH23" s="215"/>
      <c r="BI23" s="215"/>
      <c r="BJ23" s="215"/>
      <c r="BK23" s="215"/>
      <c r="BL23" s="215"/>
      <c r="BM23" s="215"/>
      <c r="BN23" s="215"/>
      <c r="BO23" s="215"/>
      <c r="BP23" s="215"/>
      <c r="BQ23" s="220">
        <v>17</v>
      </c>
      <c r="BR23" s="221"/>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16"/>
    </row>
    <row r="24" spans="1:131" s="217" customFormat="1" ht="26.25" customHeight="1" x14ac:dyDescent="0.15">
      <c r="A24" s="1043" t="s">
        <v>396</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4"/>
      <c r="BA24" s="214"/>
      <c r="BB24" s="214"/>
      <c r="BC24" s="214"/>
      <c r="BD24" s="214"/>
      <c r="BE24" s="215"/>
      <c r="BF24" s="215"/>
      <c r="BG24" s="215"/>
      <c r="BH24" s="215"/>
      <c r="BI24" s="215"/>
      <c r="BJ24" s="215"/>
      <c r="BK24" s="215"/>
      <c r="BL24" s="215"/>
      <c r="BM24" s="215"/>
      <c r="BN24" s="215"/>
      <c r="BO24" s="215"/>
      <c r="BP24" s="215"/>
      <c r="BQ24" s="220">
        <v>18</v>
      </c>
      <c r="BR24" s="221"/>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16"/>
    </row>
    <row r="25" spans="1:131" ht="26.25" customHeight="1" thickBot="1" x14ac:dyDescent="0.2">
      <c r="A25" s="1042" t="s">
        <v>397</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4"/>
      <c r="BK25" s="214"/>
      <c r="BL25" s="214"/>
      <c r="BM25" s="214"/>
      <c r="BN25" s="214"/>
      <c r="BO25" s="223"/>
      <c r="BP25" s="223"/>
      <c r="BQ25" s="220">
        <v>19</v>
      </c>
      <c r="BR25" s="221"/>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1"/>
    </row>
    <row r="26" spans="1:131" ht="26.25" customHeight="1" x14ac:dyDescent="0.15">
      <c r="A26" s="978" t="s">
        <v>374</v>
      </c>
      <c r="B26" s="979"/>
      <c r="C26" s="979"/>
      <c r="D26" s="979"/>
      <c r="E26" s="979"/>
      <c r="F26" s="979"/>
      <c r="G26" s="979"/>
      <c r="H26" s="979"/>
      <c r="I26" s="979"/>
      <c r="J26" s="979"/>
      <c r="K26" s="979"/>
      <c r="L26" s="979"/>
      <c r="M26" s="979"/>
      <c r="N26" s="979"/>
      <c r="O26" s="979"/>
      <c r="P26" s="980"/>
      <c r="Q26" s="984" t="s">
        <v>398</v>
      </c>
      <c r="R26" s="985"/>
      <c r="S26" s="985"/>
      <c r="T26" s="985"/>
      <c r="U26" s="986"/>
      <c r="V26" s="984" t="s">
        <v>399</v>
      </c>
      <c r="W26" s="985"/>
      <c r="X26" s="985"/>
      <c r="Y26" s="985"/>
      <c r="Z26" s="986"/>
      <c r="AA26" s="984" t="s">
        <v>400</v>
      </c>
      <c r="AB26" s="985"/>
      <c r="AC26" s="985"/>
      <c r="AD26" s="985"/>
      <c r="AE26" s="985"/>
      <c r="AF26" s="1038" t="s">
        <v>401</v>
      </c>
      <c r="AG26" s="991"/>
      <c r="AH26" s="991"/>
      <c r="AI26" s="991"/>
      <c r="AJ26" s="1039"/>
      <c r="AK26" s="985" t="s">
        <v>402</v>
      </c>
      <c r="AL26" s="985"/>
      <c r="AM26" s="985"/>
      <c r="AN26" s="985"/>
      <c r="AO26" s="986"/>
      <c r="AP26" s="984" t="s">
        <v>403</v>
      </c>
      <c r="AQ26" s="985"/>
      <c r="AR26" s="985"/>
      <c r="AS26" s="985"/>
      <c r="AT26" s="986"/>
      <c r="AU26" s="984" t="s">
        <v>404</v>
      </c>
      <c r="AV26" s="985"/>
      <c r="AW26" s="985"/>
      <c r="AX26" s="985"/>
      <c r="AY26" s="986"/>
      <c r="AZ26" s="984" t="s">
        <v>405</v>
      </c>
      <c r="BA26" s="985"/>
      <c r="BB26" s="985"/>
      <c r="BC26" s="985"/>
      <c r="BD26" s="986"/>
      <c r="BE26" s="984" t="s">
        <v>381</v>
      </c>
      <c r="BF26" s="985"/>
      <c r="BG26" s="985"/>
      <c r="BH26" s="985"/>
      <c r="BI26" s="998"/>
      <c r="BJ26" s="214"/>
      <c r="BK26" s="214"/>
      <c r="BL26" s="214"/>
      <c r="BM26" s="214"/>
      <c r="BN26" s="214"/>
      <c r="BO26" s="223"/>
      <c r="BP26" s="223"/>
      <c r="BQ26" s="220">
        <v>20</v>
      </c>
      <c r="BR26" s="221"/>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1"/>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4"/>
      <c r="BK27" s="214"/>
      <c r="BL27" s="214"/>
      <c r="BM27" s="214"/>
      <c r="BN27" s="214"/>
      <c r="BO27" s="223"/>
      <c r="BP27" s="223"/>
      <c r="BQ27" s="220">
        <v>21</v>
      </c>
      <c r="BR27" s="221"/>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1"/>
    </row>
    <row r="28" spans="1:131" ht="26.25" customHeight="1" thickTop="1" x14ac:dyDescent="0.15">
      <c r="A28" s="224">
        <v>1</v>
      </c>
      <c r="B28" s="1029" t="s">
        <v>406</v>
      </c>
      <c r="C28" s="1030"/>
      <c r="D28" s="1030"/>
      <c r="E28" s="1030"/>
      <c r="F28" s="1030"/>
      <c r="G28" s="1030"/>
      <c r="H28" s="1030"/>
      <c r="I28" s="1030"/>
      <c r="J28" s="1030"/>
      <c r="K28" s="1030"/>
      <c r="L28" s="1030"/>
      <c r="M28" s="1030"/>
      <c r="N28" s="1030"/>
      <c r="O28" s="1030"/>
      <c r="P28" s="1031"/>
      <c r="Q28" s="1032">
        <v>364</v>
      </c>
      <c r="R28" s="1033"/>
      <c r="S28" s="1033"/>
      <c r="T28" s="1033"/>
      <c r="U28" s="1033"/>
      <c r="V28" s="1033">
        <v>363</v>
      </c>
      <c r="W28" s="1033"/>
      <c r="X28" s="1033"/>
      <c r="Y28" s="1033"/>
      <c r="Z28" s="1033"/>
      <c r="AA28" s="1033">
        <v>1</v>
      </c>
      <c r="AB28" s="1033"/>
      <c r="AC28" s="1033"/>
      <c r="AD28" s="1033"/>
      <c r="AE28" s="1034"/>
      <c r="AF28" s="1035">
        <v>1</v>
      </c>
      <c r="AG28" s="1033"/>
      <c r="AH28" s="1033"/>
      <c r="AI28" s="1033"/>
      <c r="AJ28" s="1036"/>
      <c r="AK28" s="1037">
        <v>26</v>
      </c>
      <c r="AL28" s="1025"/>
      <c r="AM28" s="1025"/>
      <c r="AN28" s="1025"/>
      <c r="AO28" s="1025"/>
      <c r="AP28" s="1025" t="s">
        <v>565</v>
      </c>
      <c r="AQ28" s="1025"/>
      <c r="AR28" s="1025"/>
      <c r="AS28" s="1025"/>
      <c r="AT28" s="1025"/>
      <c r="AU28" s="1025" t="s">
        <v>565</v>
      </c>
      <c r="AV28" s="1025"/>
      <c r="AW28" s="1025"/>
      <c r="AX28" s="1025"/>
      <c r="AY28" s="1025"/>
      <c r="AZ28" s="1026" t="s">
        <v>565</v>
      </c>
      <c r="BA28" s="1026"/>
      <c r="BB28" s="1026"/>
      <c r="BC28" s="1026"/>
      <c r="BD28" s="1026"/>
      <c r="BE28" s="1027"/>
      <c r="BF28" s="1027"/>
      <c r="BG28" s="1027"/>
      <c r="BH28" s="1027"/>
      <c r="BI28" s="1028"/>
      <c r="BJ28" s="214"/>
      <c r="BK28" s="214"/>
      <c r="BL28" s="214"/>
      <c r="BM28" s="214"/>
      <c r="BN28" s="214"/>
      <c r="BO28" s="223"/>
      <c r="BP28" s="223"/>
      <c r="BQ28" s="220">
        <v>22</v>
      </c>
      <c r="BR28" s="221"/>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1"/>
    </row>
    <row r="29" spans="1:131" ht="26.25" customHeight="1" x14ac:dyDescent="0.15">
      <c r="A29" s="224">
        <v>2</v>
      </c>
      <c r="B29" s="1016" t="s">
        <v>407</v>
      </c>
      <c r="C29" s="1017"/>
      <c r="D29" s="1017"/>
      <c r="E29" s="1017"/>
      <c r="F29" s="1017"/>
      <c r="G29" s="1017"/>
      <c r="H29" s="1017"/>
      <c r="I29" s="1017"/>
      <c r="J29" s="1017"/>
      <c r="K29" s="1017"/>
      <c r="L29" s="1017"/>
      <c r="M29" s="1017"/>
      <c r="N29" s="1017"/>
      <c r="O29" s="1017"/>
      <c r="P29" s="1018"/>
      <c r="Q29" s="1022">
        <v>345</v>
      </c>
      <c r="R29" s="1023"/>
      <c r="S29" s="1023"/>
      <c r="T29" s="1023"/>
      <c r="U29" s="1023"/>
      <c r="V29" s="1023">
        <v>328</v>
      </c>
      <c r="W29" s="1023"/>
      <c r="X29" s="1023"/>
      <c r="Y29" s="1023"/>
      <c r="Z29" s="1023"/>
      <c r="AA29" s="1023">
        <v>17</v>
      </c>
      <c r="AB29" s="1023"/>
      <c r="AC29" s="1023"/>
      <c r="AD29" s="1023"/>
      <c r="AE29" s="1024"/>
      <c r="AF29" s="1000">
        <v>17</v>
      </c>
      <c r="AG29" s="1001"/>
      <c r="AH29" s="1001"/>
      <c r="AI29" s="1001"/>
      <c r="AJ29" s="1002"/>
      <c r="AK29" s="963">
        <v>57</v>
      </c>
      <c r="AL29" s="954"/>
      <c r="AM29" s="954"/>
      <c r="AN29" s="954"/>
      <c r="AO29" s="954"/>
      <c r="AP29" s="954" t="s">
        <v>565</v>
      </c>
      <c r="AQ29" s="954"/>
      <c r="AR29" s="954"/>
      <c r="AS29" s="954"/>
      <c r="AT29" s="954"/>
      <c r="AU29" s="954" t="s">
        <v>565</v>
      </c>
      <c r="AV29" s="954"/>
      <c r="AW29" s="954"/>
      <c r="AX29" s="954"/>
      <c r="AY29" s="954"/>
      <c r="AZ29" s="1021" t="s">
        <v>565</v>
      </c>
      <c r="BA29" s="1021"/>
      <c r="BB29" s="1021"/>
      <c r="BC29" s="1021"/>
      <c r="BD29" s="1021"/>
      <c r="BE29" s="955"/>
      <c r="BF29" s="955"/>
      <c r="BG29" s="955"/>
      <c r="BH29" s="955"/>
      <c r="BI29" s="956"/>
      <c r="BJ29" s="214"/>
      <c r="BK29" s="214"/>
      <c r="BL29" s="214"/>
      <c r="BM29" s="214"/>
      <c r="BN29" s="214"/>
      <c r="BO29" s="223"/>
      <c r="BP29" s="223"/>
      <c r="BQ29" s="220">
        <v>23</v>
      </c>
      <c r="BR29" s="221"/>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1"/>
    </row>
    <row r="30" spans="1:131" ht="26.25" customHeight="1" x14ac:dyDescent="0.15">
      <c r="A30" s="224">
        <v>3</v>
      </c>
      <c r="B30" s="1016" t="s">
        <v>408</v>
      </c>
      <c r="C30" s="1017"/>
      <c r="D30" s="1017"/>
      <c r="E30" s="1017"/>
      <c r="F30" s="1017"/>
      <c r="G30" s="1017"/>
      <c r="H30" s="1017"/>
      <c r="I30" s="1017"/>
      <c r="J30" s="1017"/>
      <c r="K30" s="1017"/>
      <c r="L30" s="1017"/>
      <c r="M30" s="1017"/>
      <c r="N30" s="1017"/>
      <c r="O30" s="1017"/>
      <c r="P30" s="1018"/>
      <c r="Q30" s="1022">
        <v>25</v>
      </c>
      <c r="R30" s="1023"/>
      <c r="S30" s="1023"/>
      <c r="T30" s="1023"/>
      <c r="U30" s="1023"/>
      <c r="V30" s="1023">
        <v>25</v>
      </c>
      <c r="W30" s="1023"/>
      <c r="X30" s="1023"/>
      <c r="Y30" s="1023"/>
      <c r="Z30" s="1023"/>
      <c r="AA30" s="1023" t="s">
        <v>565</v>
      </c>
      <c r="AB30" s="1023"/>
      <c r="AC30" s="1023"/>
      <c r="AD30" s="1023"/>
      <c r="AE30" s="1024"/>
      <c r="AF30" s="1000" t="s">
        <v>175</v>
      </c>
      <c r="AG30" s="1001"/>
      <c r="AH30" s="1001"/>
      <c r="AI30" s="1001"/>
      <c r="AJ30" s="1002"/>
      <c r="AK30" s="963">
        <v>14</v>
      </c>
      <c r="AL30" s="954"/>
      <c r="AM30" s="954"/>
      <c r="AN30" s="954"/>
      <c r="AO30" s="954"/>
      <c r="AP30" s="954" t="s">
        <v>565</v>
      </c>
      <c r="AQ30" s="954"/>
      <c r="AR30" s="954"/>
      <c r="AS30" s="954"/>
      <c r="AT30" s="954"/>
      <c r="AU30" s="954" t="s">
        <v>565</v>
      </c>
      <c r="AV30" s="954"/>
      <c r="AW30" s="954"/>
      <c r="AX30" s="954"/>
      <c r="AY30" s="954"/>
      <c r="AZ30" s="1021" t="s">
        <v>565</v>
      </c>
      <c r="BA30" s="1021"/>
      <c r="BB30" s="1021"/>
      <c r="BC30" s="1021"/>
      <c r="BD30" s="1021"/>
      <c r="BE30" s="955"/>
      <c r="BF30" s="955"/>
      <c r="BG30" s="955"/>
      <c r="BH30" s="955"/>
      <c r="BI30" s="956"/>
      <c r="BJ30" s="214"/>
      <c r="BK30" s="214"/>
      <c r="BL30" s="214"/>
      <c r="BM30" s="214"/>
      <c r="BN30" s="214"/>
      <c r="BO30" s="223"/>
      <c r="BP30" s="223"/>
      <c r="BQ30" s="220">
        <v>24</v>
      </c>
      <c r="BR30" s="221"/>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1"/>
    </row>
    <row r="31" spans="1:131" ht="26.25" customHeight="1" x14ac:dyDescent="0.15">
      <c r="A31" s="224">
        <v>4</v>
      </c>
      <c r="B31" s="1016" t="s">
        <v>409</v>
      </c>
      <c r="C31" s="1017"/>
      <c r="D31" s="1017"/>
      <c r="E31" s="1017"/>
      <c r="F31" s="1017"/>
      <c r="G31" s="1017"/>
      <c r="H31" s="1017"/>
      <c r="I31" s="1017"/>
      <c r="J31" s="1017"/>
      <c r="K31" s="1017"/>
      <c r="L31" s="1017"/>
      <c r="M31" s="1017"/>
      <c r="N31" s="1017"/>
      <c r="O31" s="1017"/>
      <c r="P31" s="1018"/>
      <c r="Q31" s="1022">
        <v>92</v>
      </c>
      <c r="R31" s="1023"/>
      <c r="S31" s="1023"/>
      <c r="T31" s="1023"/>
      <c r="U31" s="1023"/>
      <c r="V31" s="1023">
        <v>91</v>
      </c>
      <c r="W31" s="1023"/>
      <c r="X31" s="1023"/>
      <c r="Y31" s="1023"/>
      <c r="Z31" s="1023"/>
      <c r="AA31" s="1023">
        <v>1</v>
      </c>
      <c r="AB31" s="1023"/>
      <c r="AC31" s="1023"/>
      <c r="AD31" s="1023"/>
      <c r="AE31" s="1024"/>
      <c r="AF31" s="1000">
        <v>1</v>
      </c>
      <c r="AG31" s="1001"/>
      <c r="AH31" s="1001"/>
      <c r="AI31" s="1001"/>
      <c r="AJ31" s="1002"/>
      <c r="AK31" s="963">
        <v>54</v>
      </c>
      <c r="AL31" s="954"/>
      <c r="AM31" s="954"/>
      <c r="AN31" s="954"/>
      <c r="AO31" s="954"/>
      <c r="AP31" s="954">
        <v>435</v>
      </c>
      <c r="AQ31" s="954"/>
      <c r="AR31" s="954"/>
      <c r="AS31" s="954"/>
      <c r="AT31" s="954"/>
      <c r="AU31" s="954">
        <v>295</v>
      </c>
      <c r="AV31" s="954"/>
      <c r="AW31" s="954"/>
      <c r="AX31" s="954"/>
      <c r="AY31" s="954"/>
      <c r="AZ31" s="1021" t="s">
        <v>565</v>
      </c>
      <c r="BA31" s="1021"/>
      <c r="BB31" s="1021"/>
      <c r="BC31" s="1021"/>
      <c r="BD31" s="1021"/>
      <c r="BE31" s="955" t="s">
        <v>410</v>
      </c>
      <c r="BF31" s="955"/>
      <c r="BG31" s="955"/>
      <c r="BH31" s="955"/>
      <c r="BI31" s="956"/>
      <c r="BJ31" s="214"/>
      <c r="BK31" s="214"/>
      <c r="BL31" s="214"/>
      <c r="BM31" s="214"/>
      <c r="BN31" s="214"/>
      <c r="BO31" s="223"/>
      <c r="BP31" s="223"/>
      <c r="BQ31" s="220">
        <v>25</v>
      </c>
      <c r="BR31" s="221"/>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1"/>
    </row>
    <row r="32" spans="1:131" ht="26.25" customHeight="1" x14ac:dyDescent="0.15">
      <c r="A32" s="224">
        <v>5</v>
      </c>
      <c r="B32" s="1016"/>
      <c r="C32" s="1017"/>
      <c r="D32" s="1017"/>
      <c r="E32" s="1017"/>
      <c r="F32" s="1017"/>
      <c r="G32" s="1017"/>
      <c r="H32" s="1017"/>
      <c r="I32" s="1017"/>
      <c r="J32" s="1017"/>
      <c r="K32" s="1017"/>
      <c r="L32" s="1017"/>
      <c r="M32" s="1017"/>
      <c r="N32" s="1017"/>
      <c r="O32" s="1017"/>
      <c r="P32" s="1018"/>
      <c r="Q32" s="1022"/>
      <c r="R32" s="1023"/>
      <c r="S32" s="1023"/>
      <c r="T32" s="1023"/>
      <c r="U32" s="1023"/>
      <c r="V32" s="1023"/>
      <c r="W32" s="1023"/>
      <c r="X32" s="1023"/>
      <c r="Y32" s="1023"/>
      <c r="Z32" s="1023"/>
      <c r="AA32" s="1023"/>
      <c r="AB32" s="1023"/>
      <c r="AC32" s="1023"/>
      <c r="AD32" s="1023"/>
      <c r="AE32" s="1024"/>
      <c r="AF32" s="1000"/>
      <c r="AG32" s="1001"/>
      <c r="AH32" s="1001"/>
      <c r="AI32" s="1001"/>
      <c r="AJ32" s="1002"/>
      <c r="AK32" s="963"/>
      <c r="AL32" s="954"/>
      <c r="AM32" s="954"/>
      <c r="AN32" s="954"/>
      <c r="AO32" s="954"/>
      <c r="AP32" s="954"/>
      <c r="AQ32" s="954"/>
      <c r="AR32" s="954"/>
      <c r="AS32" s="954"/>
      <c r="AT32" s="954"/>
      <c r="AU32" s="954"/>
      <c r="AV32" s="954"/>
      <c r="AW32" s="954"/>
      <c r="AX32" s="954"/>
      <c r="AY32" s="954"/>
      <c r="AZ32" s="1021"/>
      <c r="BA32" s="1021"/>
      <c r="BB32" s="1021"/>
      <c r="BC32" s="1021"/>
      <c r="BD32" s="1021"/>
      <c r="BE32" s="955"/>
      <c r="BF32" s="955"/>
      <c r="BG32" s="955"/>
      <c r="BH32" s="955"/>
      <c r="BI32" s="956"/>
      <c r="BJ32" s="214"/>
      <c r="BK32" s="214"/>
      <c r="BL32" s="214"/>
      <c r="BM32" s="214"/>
      <c r="BN32" s="214"/>
      <c r="BO32" s="223"/>
      <c r="BP32" s="223"/>
      <c r="BQ32" s="220">
        <v>26</v>
      </c>
      <c r="BR32" s="221"/>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1"/>
    </row>
    <row r="33" spans="1:131" ht="26.25" customHeight="1" x14ac:dyDescent="0.15">
      <c r="A33" s="224">
        <v>6</v>
      </c>
      <c r="B33" s="1016"/>
      <c r="C33" s="1017"/>
      <c r="D33" s="1017"/>
      <c r="E33" s="1017"/>
      <c r="F33" s="1017"/>
      <c r="G33" s="1017"/>
      <c r="H33" s="1017"/>
      <c r="I33" s="1017"/>
      <c r="J33" s="1017"/>
      <c r="K33" s="1017"/>
      <c r="L33" s="1017"/>
      <c r="M33" s="1017"/>
      <c r="N33" s="1017"/>
      <c r="O33" s="1017"/>
      <c r="P33" s="1018"/>
      <c r="Q33" s="1022"/>
      <c r="R33" s="1023"/>
      <c r="S33" s="1023"/>
      <c r="T33" s="1023"/>
      <c r="U33" s="1023"/>
      <c r="V33" s="1023"/>
      <c r="W33" s="1023"/>
      <c r="X33" s="1023"/>
      <c r="Y33" s="1023"/>
      <c r="Z33" s="1023"/>
      <c r="AA33" s="1023"/>
      <c r="AB33" s="1023"/>
      <c r="AC33" s="1023"/>
      <c r="AD33" s="1023"/>
      <c r="AE33" s="1024"/>
      <c r="AF33" s="1000"/>
      <c r="AG33" s="1001"/>
      <c r="AH33" s="1001"/>
      <c r="AI33" s="1001"/>
      <c r="AJ33" s="1002"/>
      <c r="AK33" s="963"/>
      <c r="AL33" s="954"/>
      <c r="AM33" s="954"/>
      <c r="AN33" s="954"/>
      <c r="AO33" s="954"/>
      <c r="AP33" s="954"/>
      <c r="AQ33" s="954"/>
      <c r="AR33" s="954"/>
      <c r="AS33" s="954"/>
      <c r="AT33" s="954"/>
      <c r="AU33" s="954"/>
      <c r="AV33" s="954"/>
      <c r="AW33" s="954"/>
      <c r="AX33" s="954"/>
      <c r="AY33" s="954"/>
      <c r="AZ33" s="1021"/>
      <c r="BA33" s="1021"/>
      <c r="BB33" s="1021"/>
      <c r="BC33" s="1021"/>
      <c r="BD33" s="1021"/>
      <c r="BE33" s="955"/>
      <c r="BF33" s="955"/>
      <c r="BG33" s="955"/>
      <c r="BH33" s="955"/>
      <c r="BI33" s="956"/>
      <c r="BJ33" s="214"/>
      <c r="BK33" s="214"/>
      <c r="BL33" s="214"/>
      <c r="BM33" s="214"/>
      <c r="BN33" s="214"/>
      <c r="BO33" s="223"/>
      <c r="BP33" s="223"/>
      <c r="BQ33" s="220">
        <v>27</v>
      </c>
      <c r="BR33" s="221"/>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1"/>
    </row>
    <row r="34" spans="1:131" ht="26.25" customHeight="1" x14ac:dyDescent="0.15">
      <c r="A34" s="224">
        <v>7</v>
      </c>
      <c r="B34" s="1016"/>
      <c r="C34" s="1017"/>
      <c r="D34" s="1017"/>
      <c r="E34" s="1017"/>
      <c r="F34" s="1017"/>
      <c r="G34" s="1017"/>
      <c r="H34" s="1017"/>
      <c r="I34" s="1017"/>
      <c r="J34" s="1017"/>
      <c r="K34" s="1017"/>
      <c r="L34" s="1017"/>
      <c r="M34" s="1017"/>
      <c r="N34" s="1017"/>
      <c r="O34" s="1017"/>
      <c r="P34" s="1018"/>
      <c r="Q34" s="1022"/>
      <c r="R34" s="1023"/>
      <c r="S34" s="1023"/>
      <c r="T34" s="1023"/>
      <c r="U34" s="1023"/>
      <c r="V34" s="1023"/>
      <c r="W34" s="1023"/>
      <c r="X34" s="1023"/>
      <c r="Y34" s="1023"/>
      <c r="Z34" s="1023"/>
      <c r="AA34" s="1023"/>
      <c r="AB34" s="1023"/>
      <c r="AC34" s="1023"/>
      <c r="AD34" s="1023"/>
      <c r="AE34" s="1024"/>
      <c r="AF34" s="1000"/>
      <c r="AG34" s="1001"/>
      <c r="AH34" s="1001"/>
      <c r="AI34" s="1001"/>
      <c r="AJ34" s="1002"/>
      <c r="AK34" s="963"/>
      <c r="AL34" s="954"/>
      <c r="AM34" s="954"/>
      <c r="AN34" s="954"/>
      <c r="AO34" s="954"/>
      <c r="AP34" s="954"/>
      <c r="AQ34" s="954"/>
      <c r="AR34" s="954"/>
      <c r="AS34" s="954"/>
      <c r="AT34" s="954"/>
      <c r="AU34" s="954"/>
      <c r="AV34" s="954"/>
      <c r="AW34" s="954"/>
      <c r="AX34" s="954"/>
      <c r="AY34" s="954"/>
      <c r="AZ34" s="1021"/>
      <c r="BA34" s="1021"/>
      <c r="BB34" s="1021"/>
      <c r="BC34" s="1021"/>
      <c r="BD34" s="1021"/>
      <c r="BE34" s="955"/>
      <c r="BF34" s="955"/>
      <c r="BG34" s="955"/>
      <c r="BH34" s="955"/>
      <c r="BI34" s="956"/>
      <c r="BJ34" s="214"/>
      <c r="BK34" s="214"/>
      <c r="BL34" s="214"/>
      <c r="BM34" s="214"/>
      <c r="BN34" s="214"/>
      <c r="BO34" s="223"/>
      <c r="BP34" s="223"/>
      <c r="BQ34" s="220">
        <v>28</v>
      </c>
      <c r="BR34" s="221"/>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1"/>
    </row>
    <row r="35" spans="1:131" ht="26.25" customHeight="1" x14ac:dyDescent="0.15">
      <c r="A35" s="224">
        <v>8</v>
      </c>
      <c r="B35" s="1016"/>
      <c r="C35" s="1017"/>
      <c r="D35" s="1017"/>
      <c r="E35" s="1017"/>
      <c r="F35" s="1017"/>
      <c r="G35" s="1017"/>
      <c r="H35" s="1017"/>
      <c r="I35" s="1017"/>
      <c r="J35" s="1017"/>
      <c r="K35" s="1017"/>
      <c r="L35" s="1017"/>
      <c r="M35" s="1017"/>
      <c r="N35" s="1017"/>
      <c r="O35" s="1017"/>
      <c r="P35" s="1018"/>
      <c r="Q35" s="1022"/>
      <c r="R35" s="1023"/>
      <c r="S35" s="1023"/>
      <c r="T35" s="1023"/>
      <c r="U35" s="1023"/>
      <c r="V35" s="1023"/>
      <c r="W35" s="1023"/>
      <c r="X35" s="1023"/>
      <c r="Y35" s="1023"/>
      <c r="Z35" s="1023"/>
      <c r="AA35" s="1023"/>
      <c r="AB35" s="1023"/>
      <c r="AC35" s="1023"/>
      <c r="AD35" s="1023"/>
      <c r="AE35" s="1024"/>
      <c r="AF35" s="1000"/>
      <c r="AG35" s="1001"/>
      <c r="AH35" s="1001"/>
      <c r="AI35" s="1001"/>
      <c r="AJ35" s="1002"/>
      <c r="AK35" s="963"/>
      <c r="AL35" s="954"/>
      <c r="AM35" s="954"/>
      <c r="AN35" s="954"/>
      <c r="AO35" s="954"/>
      <c r="AP35" s="954"/>
      <c r="AQ35" s="954"/>
      <c r="AR35" s="954"/>
      <c r="AS35" s="954"/>
      <c r="AT35" s="954"/>
      <c r="AU35" s="954"/>
      <c r="AV35" s="954"/>
      <c r="AW35" s="954"/>
      <c r="AX35" s="954"/>
      <c r="AY35" s="954"/>
      <c r="AZ35" s="1021"/>
      <c r="BA35" s="1021"/>
      <c r="BB35" s="1021"/>
      <c r="BC35" s="1021"/>
      <c r="BD35" s="1021"/>
      <c r="BE35" s="955"/>
      <c r="BF35" s="955"/>
      <c r="BG35" s="955"/>
      <c r="BH35" s="955"/>
      <c r="BI35" s="956"/>
      <c r="BJ35" s="214"/>
      <c r="BK35" s="214"/>
      <c r="BL35" s="214"/>
      <c r="BM35" s="214"/>
      <c r="BN35" s="214"/>
      <c r="BO35" s="223"/>
      <c r="BP35" s="223"/>
      <c r="BQ35" s="220">
        <v>29</v>
      </c>
      <c r="BR35" s="221"/>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1"/>
    </row>
    <row r="36" spans="1:131" ht="26.25" customHeight="1" x14ac:dyDescent="0.15">
      <c r="A36" s="224">
        <v>9</v>
      </c>
      <c r="B36" s="1016"/>
      <c r="C36" s="1017"/>
      <c r="D36" s="1017"/>
      <c r="E36" s="1017"/>
      <c r="F36" s="1017"/>
      <c r="G36" s="1017"/>
      <c r="H36" s="1017"/>
      <c r="I36" s="1017"/>
      <c r="J36" s="1017"/>
      <c r="K36" s="1017"/>
      <c r="L36" s="1017"/>
      <c r="M36" s="1017"/>
      <c r="N36" s="1017"/>
      <c r="O36" s="1017"/>
      <c r="P36" s="1018"/>
      <c r="Q36" s="1022"/>
      <c r="R36" s="1023"/>
      <c r="S36" s="1023"/>
      <c r="T36" s="1023"/>
      <c r="U36" s="1023"/>
      <c r="V36" s="1023"/>
      <c r="W36" s="1023"/>
      <c r="X36" s="1023"/>
      <c r="Y36" s="1023"/>
      <c r="Z36" s="1023"/>
      <c r="AA36" s="1023"/>
      <c r="AB36" s="1023"/>
      <c r="AC36" s="1023"/>
      <c r="AD36" s="1023"/>
      <c r="AE36" s="1024"/>
      <c r="AF36" s="1000"/>
      <c r="AG36" s="1001"/>
      <c r="AH36" s="1001"/>
      <c r="AI36" s="1001"/>
      <c r="AJ36" s="1002"/>
      <c r="AK36" s="963"/>
      <c r="AL36" s="954"/>
      <c r="AM36" s="954"/>
      <c r="AN36" s="954"/>
      <c r="AO36" s="954"/>
      <c r="AP36" s="954"/>
      <c r="AQ36" s="954"/>
      <c r="AR36" s="954"/>
      <c r="AS36" s="954"/>
      <c r="AT36" s="954"/>
      <c r="AU36" s="954"/>
      <c r="AV36" s="954"/>
      <c r="AW36" s="954"/>
      <c r="AX36" s="954"/>
      <c r="AY36" s="954"/>
      <c r="AZ36" s="1021"/>
      <c r="BA36" s="1021"/>
      <c r="BB36" s="1021"/>
      <c r="BC36" s="1021"/>
      <c r="BD36" s="1021"/>
      <c r="BE36" s="955"/>
      <c r="BF36" s="955"/>
      <c r="BG36" s="955"/>
      <c r="BH36" s="955"/>
      <c r="BI36" s="956"/>
      <c r="BJ36" s="214"/>
      <c r="BK36" s="214"/>
      <c r="BL36" s="214"/>
      <c r="BM36" s="214"/>
      <c r="BN36" s="214"/>
      <c r="BO36" s="223"/>
      <c r="BP36" s="223"/>
      <c r="BQ36" s="220">
        <v>30</v>
      </c>
      <c r="BR36" s="221"/>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1"/>
    </row>
    <row r="37" spans="1:131" ht="26.25" customHeight="1" x14ac:dyDescent="0.15">
      <c r="A37" s="224">
        <v>10</v>
      </c>
      <c r="B37" s="1016"/>
      <c r="C37" s="1017"/>
      <c r="D37" s="1017"/>
      <c r="E37" s="1017"/>
      <c r="F37" s="1017"/>
      <c r="G37" s="1017"/>
      <c r="H37" s="1017"/>
      <c r="I37" s="1017"/>
      <c r="J37" s="1017"/>
      <c r="K37" s="1017"/>
      <c r="L37" s="1017"/>
      <c r="M37" s="1017"/>
      <c r="N37" s="1017"/>
      <c r="O37" s="1017"/>
      <c r="P37" s="1018"/>
      <c r="Q37" s="1022"/>
      <c r="R37" s="1023"/>
      <c r="S37" s="1023"/>
      <c r="T37" s="1023"/>
      <c r="U37" s="1023"/>
      <c r="V37" s="1023"/>
      <c r="W37" s="1023"/>
      <c r="X37" s="1023"/>
      <c r="Y37" s="1023"/>
      <c r="Z37" s="1023"/>
      <c r="AA37" s="1023"/>
      <c r="AB37" s="1023"/>
      <c r="AC37" s="1023"/>
      <c r="AD37" s="1023"/>
      <c r="AE37" s="1024"/>
      <c r="AF37" s="1000"/>
      <c r="AG37" s="1001"/>
      <c r="AH37" s="1001"/>
      <c r="AI37" s="1001"/>
      <c r="AJ37" s="1002"/>
      <c r="AK37" s="963"/>
      <c r="AL37" s="954"/>
      <c r="AM37" s="954"/>
      <c r="AN37" s="954"/>
      <c r="AO37" s="954"/>
      <c r="AP37" s="954"/>
      <c r="AQ37" s="954"/>
      <c r="AR37" s="954"/>
      <c r="AS37" s="954"/>
      <c r="AT37" s="954"/>
      <c r="AU37" s="954"/>
      <c r="AV37" s="954"/>
      <c r="AW37" s="954"/>
      <c r="AX37" s="954"/>
      <c r="AY37" s="954"/>
      <c r="AZ37" s="1021"/>
      <c r="BA37" s="1021"/>
      <c r="BB37" s="1021"/>
      <c r="BC37" s="1021"/>
      <c r="BD37" s="1021"/>
      <c r="BE37" s="955"/>
      <c r="BF37" s="955"/>
      <c r="BG37" s="955"/>
      <c r="BH37" s="955"/>
      <c r="BI37" s="956"/>
      <c r="BJ37" s="214"/>
      <c r="BK37" s="214"/>
      <c r="BL37" s="214"/>
      <c r="BM37" s="214"/>
      <c r="BN37" s="214"/>
      <c r="BO37" s="223"/>
      <c r="BP37" s="223"/>
      <c r="BQ37" s="220">
        <v>31</v>
      </c>
      <c r="BR37" s="221"/>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1"/>
    </row>
    <row r="38" spans="1:131" ht="26.25" customHeight="1" x14ac:dyDescent="0.15">
      <c r="A38" s="224">
        <v>11</v>
      </c>
      <c r="B38" s="1016"/>
      <c r="C38" s="1017"/>
      <c r="D38" s="1017"/>
      <c r="E38" s="1017"/>
      <c r="F38" s="1017"/>
      <c r="G38" s="1017"/>
      <c r="H38" s="1017"/>
      <c r="I38" s="1017"/>
      <c r="J38" s="1017"/>
      <c r="K38" s="1017"/>
      <c r="L38" s="1017"/>
      <c r="M38" s="1017"/>
      <c r="N38" s="1017"/>
      <c r="O38" s="1017"/>
      <c r="P38" s="1018"/>
      <c r="Q38" s="1022"/>
      <c r="R38" s="1023"/>
      <c r="S38" s="1023"/>
      <c r="T38" s="1023"/>
      <c r="U38" s="1023"/>
      <c r="V38" s="1023"/>
      <c r="W38" s="1023"/>
      <c r="X38" s="1023"/>
      <c r="Y38" s="1023"/>
      <c r="Z38" s="1023"/>
      <c r="AA38" s="1023"/>
      <c r="AB38" s="1023"/>
      <c r="AC38" s="1023"/>
      <c r="AD38" s="1023"/>
      <c r="AE38" s="1024"/>
      <c r="AF38" s="1000"/>
      <c r="AG38" s="1001"/>
      <c r="AH38" s="1001"/>
      <c r="AI38" s="1001"/>
      <c r="AJ38" s="1002"/>
      <c r="AK38" s="963"/>
      <c r="AL38" s="954"/>
      <c r="AM38" s="954"/>
      <c r="AN38" s="954"/>
      <c r="AO38" s="954"/>
      <c r="AP38" s="954"/>
      <c r="AQ38" s="954"/>
      <c r="AR38" s="954"/>
      <c r="AS38" s="954"/>
      <c r="AT38" s="954"/>
      <c r="AU38" s="954"/>
      <c r="AV38" s="954"/>
      <c r="AW38" s="954"/>
      <c r="AX38" s="954"/>
      <c r="AY38" s="954"/>
      <c r="AZ38" s="1021"/>
      <c r="BA38" s="1021"/>
      <c r="BB38" s="1021"/>
      <c r="BC38" s="1021"/>
      <c r="BD38" s="1021"/>
      <c r="BE38" s="955"/>
      <c r="BF38" s="955"/>
      <c r="BG38" s="955"/>
      <c r="BH38" s="955"/>
      <c r="BI38" s="956"/>
      <c r="BJ38" s="214"/>
      <c r="BK38" s="214"/>
      <c r="BL38" s="214"/>
      <c r="BM38" s="214"/>
      <c r="BN38" s="214"/>
      <c r="BO38" s="223"/>
      <c r="BP38" s="223"/>
      <c r="BQ38" s="220">
        <v>32</v>
      </c>
      <c r="BR38" s="221"/>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1"/>
    </row>
    <row r="39" spans="1:131" ht="26.25" customHeight="1" x14ac:dyDescent="0.15">
      <c r="A39" s="224">
        <v>12</v>
      </c>
      <c r="B39" s="1016"/>
      <c r="C39" s="1017"/>
      <c r="D39" s="1017"/>
      <c r="E39" s="1017"/>
      <c r="F39" s="1017"/>
      <c r="G39" s="1017"/>
      <c r="H39" s="1017"/>
      <c r="I39" s="1017"/>
      <c r="J39" s="1017"/>
      <c r="K39" s="1017"/>
      <c r="L39" s="1017"/>
      <c r="M39" s="1017"/>
      <c r="N39" s="1017"/>
      <c r="O39" s="1017"/>
      <c r="P39" s="1018"/>
      <c r="Q39" s="1022"/>
      <c r="R39" s="1023"/>
      <c r="S39" s="1023"/>
      <c r="T39" s="1023"/>
      <c r="U39" s="1023"/>
      <c r="V39" s="1023"/>
      <c r="W39" s="1023"/>
      <c r="X39" s="1023"/>
      <c r="Y39" s="1023"/>
      <c r="Z39" s="1023"/>
      <c r="AA39" s="1023"/>
      <c r="AB39" s="1023"/>
      <c r="AC39" s="1023"/>
      <c r="AD39" s="1023"/>
      <c r="AE39" s="1024"/>
      <c r="AF39" s="1000"/>
      <c r="AG39" s="1001"/>
      <c r="AH39" s="1001"/>
      <c r="AI39" s="1001"/>
      <c r="AJ39" s="1002"/>
      <c r="AK39" s="963"/>
      <c r="AL39" s="954"/>
      <c r="AM39" s="954"/>
      <c r="AN39" s="954"/>
      <c r="AO39" s="954"/>
      <c r="AP39" s="954"/>
      <c r="AQ39" s="954"/>
      <c r="AR39" s="954"/>
      <c r="AS39" s="954"/>
      <c r="AT39" s="954"/>
      <c r="AU39" s="954"/>
      <c r="AV39" s="954"/>
      <c r="AW39" s="954"/>
      <c r="AX39" s="954"/>
      <c r="AY39" s="954"/>
      <c r="AZ39" s="1021"/>
      <c r="BA39" s="1021"/>
      <c r="BB39" s="1021"/>
      <c r="BC39" s="1021"/>
      <c r="BD39" s="1021"/>
      <c r="BE39" s="955"/>
      <c r="BF39" s="955"/>
      <c r="BG39" s="955"/>
      <c r="BH39" s="955"/>
      <c r="BI39" s="956"/>
      <c r="BJ39" s="214"/>
      <c r="BK39" s="214"/>
      <c r="BL39" s="214"/>
      <c r="BM39" s="214"/>
      <c r="BN39" s="214"/>
      <c r="BO39" s="223"/>
      <c r="BP39" s="223"/>
      <c r="BQ39" s="220">
        <v>33</v>
      </c>
      <c r="BR39" s="221"/>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1"/>
    </row>
    <row r="40" spans="1:131" ht="26.25" customHeight="1" x14ac:dyDescent="0.15">
      <c r="A40" s="220">
        <v>13</v>
      </c>
      <c r="B40" s="1016"/>
      <c r="C40" s="1017"/>
      <c r="D40" s="1017"/>
      <c r="E40" s="1017"/>
      <c r="F40" s="1017"/>
      <c r="G40" s="1017"/>
      <c r="H40" s="1017"/>
      <c r="I40" s="1017"/>
      <c r="J40" s="1017"/>
      <c r="K40" s="1017"/>
      <c r="L40" s="1017"/>
      <c r="M40" s="1017"/>
      <c r="N40" s="1017"/>
      <c r="O40" s="1017"/>
      <c r="P40" s="1018"/>
      <c r="Q40" s="1022"/>
      <c r="R40" s="1023"/>
      <c r="S40" s="1023"/>
      <c r="T40" s="1023"/>
      <c r="U40" s="1023"/>
      <c r="V40" s="1023"/>
      <c r="W40" s="1023"/>
      <c r="X40" s="1023"/>
      <c r="Y40" s="1023"/>
      <c r="Z40" s="1023"/>
      <c r="AA40" s="1023"/>
      <c r="AB40" s="1023"/>
      <c r="AC40" s="1023"/>
      <c r="AD40" s="1023"/>
      <c r="AE40" s="1024"/>
      <c r="AF40" s="1000"/>
      <c r="AG40" s="1001"/>
      <c r="AH40" s="1001"/>
      <c r="AI40" s="1001"/>
      <c r="AJ40" s="1002"/>
      <c r="AK40" s="963"/>
      <c r="AL40" s="954"/>
      <c r="AM40" s="954"/>
      <c r="AN40" s="954"/>
      <c r="AO40" s="954"/>
      <c r="AP40" s="954"/>
      <c r="AQ40" s="954"/>
      <c r="AR40" s="954"/>
      <c r="AS40" s="954"/>
      <c r="AT40" s="954"/>
      <c r="AU40" s="954"/>
      <c r="AV40" s="954"/>
      <c r="AW40" s="954"/>
      <c r="AX40" s="954"/>
      <c r="AY40" s="954"/>
      <c r="AZ40" s="1021"/>
      <c r="BA40" s="1021"/>
      <c r="BB40" s="1021"/>
      <c r="BC40" s="1021"/>
      <c r="BD40" s="1021"/>
      <c r="BE40" s="955"/>
      <c r="BF40" s="955"/>
      <c r="BG40" s="955"/>
      <c r="BH40" s="955"/>
      <c r="BI40" s="956"/>
      <c r="BJ40" s="214"/>
      <c r="BK40" s="214"/>
      <c r="BL40" s="214"/>
      <c r="BM40" s="214"/>
      <c r="BN40" s="214"/>
      <c r="BO40" s="223"/>
      <c r="BP40" s="223"/>
      <c r="BQ40" s="220">
        <v>34</v>
      </c>
      <c r="BR40" s="221"/>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1"/>
    </row>
    <row r="41" spans="1:131" ht="26.25" customHeight="1" x14ac:dyDescent="0.15">
      <c r="A41" s="220">
        <v>14</v>
      </c>
      <c r="B41" s="1016"/>
      <c r="C41" s="1017"/>
      <c r="D41" s="1017"/>
      <c r="E41" s="1017"/>
      <c r="F41" s="1017"/>
      <c r="G41" s="1017"/>
      <c r="H41" s="1017"/>
      <c r="I41" s="1017"/>
      <c r="J41" s="1017"/>
      <c r="K41" s="1017"/>
      <c r="L41" s="1017"/>
      <c r="M41" s="1017"/>
      <c r="N41" s="1017"/>
      <c r="O41" s="1017"/>
      <c r="P41" s="1018"/>
      <c r="Q41" s="1022"/>
      <c r="R41" s="1023"/>
      <c r="S41" s="1023"/>
      <c r="T41" s="1023"/>
      <c r="U41" s="1023"/>
      <c r="V41" s="1023"/>
      <c r="W41" s="1023"/>
      <c r="X41" s="1023"/>
      <c r="Y41" s="1023"/>
      <c r="Z41" s="1023"/>
      <c r="AA41" s="1023"/>
      <c r="AB41" s="1023"/>
      <c r="AC41" s="1023"/>
      <c r="AD41" s="1023"/>
      <c r="AE41" s="1024"/>
      <c r="AF41" s="1000"/>
      <c r="AG41" s="1001"/>
      <c r="AH41" s="1001"/>
      <c r="AI41" s="1001"/>
      <c r="AJ41" s="1002"/>
      <c r="AK41" s="963"/>
      <c r="AL41" s="954"/>
      <c r="AM41" s="954"/>
      <c r="AN41" s="954"/>
      <c r="AO41" s="954"/>
      <c r="AP41" s="954"/>
      <c r="AQ41" s="954"/>
      <c r="AR41" s="954"/>
      <c r="AS41" s="954"/>
      <c r="AT41" s="954"/>
      <c r="AU41" s="954"/>
      <c r="AV41" s="954"/>
      <c r="AW41" s="954"/>
      <c r="AX41" s="954"/>
      <c r="AY41" s="954"/>
      <c r="AZ41" s="1021"/>
      <c r="BA41" s="1021"/>
      <c r="BB41" s="1021"/>
      <c r="BC41" s="1021"/>
      <c r="BD41" s="1021"/>
      <c r="BE41" s="955"/>
      <c r="BF41" s="955"/>
      <c r="BG41" s="955"/>
      <c r="BH41" s="955"/>
      <c r="BI41" s="956"/>
      <c r="BJ41" s="214"/>
      <c r="BK41" s="214"/>
      <c r="BL41" s="214"/>
      <c r="BM41" s="214"/>
      <c r="BN41" s="214"/>
      <c r="BO41" s="223"/>
      <c r="BP41" s="223"/>
      <c r="BQ41" s="220">
        <v>35</v>
      </c>
      <c r="BR41" s="221"/>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1"/>
    </row>
    <row r="42" spans="1:131" ht="26.25" customHeight="1" x14ac:dyDescent="0.15">
      <c r="A42" s="220">
        <v>15</v>
      </c>
      <c r="B42" s="1016"/>
      <c r="C42" s="1017"/>
      <c r="D42" s="1017"/>
      <c r="E42" s="1017"/>
      <c r="F42" s="1017"/>
      <c r="G42" s="1017"/>
      <c r="H42" s="1017"/>
      <c r="I42" s="1017"/>
      <c r="J42" s="1017"/>
      <c r="K42" s="1017"/>
      <c r="L42" s="1017"/>
      <c r="M42" s="1017"/>
      <c r="N42" s="1017"/>
      <c r="O42" s="1017"/>
      <c r="P42" s="1018"/>
      <c r="Q42" s="1022"/>
      <c r="R42" s="1023"/>
      <c r="S42" s="1023"/>
      <c r="T42" s="1023"/>
      <c r="U42" s="1023"/>
      <c r="V42" s="1023"/>
      <c r="W42" s="1023"/>
      <c r="X42" s="1023"/>
      <c r="Y42" s="1023"/>
      <c r="Z42" s="1023"/>
      <c r="AA42" s="1023"/>
      <c r="AB42" s="1023"/>
      <c r="AC42" s="1023"/>
      <c r="AD42" s="1023"/>
      <c r="AE42" s="1024"/>
      <c r="AF42" s="1000"/>
      <c r="AG42" s="1001"/>
      <c r="AH42" s="1001"/>
      <c r="AI42" s="1001"/>
      <c r="AJ42" s="1002"/>
      <c r="AK42" s="963"/>
      <c r="AL42" s="954"/>
      <c r="AM42" s="954"/>
      <c r="AN42" s="954"/>
      <c r="AO42" s="954"/>
      <c r="AP42" s="954"/>
      <c r="AQ42" s="954"/>
      <c r="AR42" s="954"/>
      <c r="AS42" s="954"/>
      <c r="AT42" s="954"/>
      <c r="AU42" s="954"/>
      <c r="AV42" s="954"/>
      <c r="AW42" s="954"/>
      <c r="AX42" s="954"/>
      <c r="AY42" s="954"/>
      <c r="AZ42" s="1021"/>
      <c r="BA42" s="1021"/>
      <c r="BB42" s="1021"/>
      <c r="BC42" s="1021"/>
      <c r="BD42" s="1021"/>
      <c r="BE42" s="955"/>
      <c r="BF42" s="955"/>
      <c r="BG42" s="955"/>
      <c r="BH42" s="955"/>
      <c r="BI42" s="956"/>
      <c r="BJ42" s="214"/>
      <c r="BK42" s="214"/>
      <c r="BL42" s="214"/>
      <c r="BM42" s="214"/>
      <c r="BN42" s="214"/>
      <c r="BO42" s="223"/>
      <c r="BP42" s="223"/>
      <c r="BQ42" s="220">
        <v>36</v>
      </c>
      <c r="BR42" s="221"/>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1"/>
    </row>
    <row r="43" spans="1:131" ht="26.25" customHeight="1" x14ac:dyDescent="0.15">
      <c r="A43" s="220">
        <v>16</v>
      </c>
      <c r="B43" s="1016"/>
      <c r="C43" s="1017"/>
      <c r="D43" s="1017"/>
      <c r="E43" s="1017"/>
      <c r="F43" s="1017"/>
      <c r="G43" s="1017"/>
      <c r="H43" s="1017"/>
      <c r="I43" s="1017"/>
      <c r="J43" s="1017"/>
      <c r="K43" s="1017"/>
      <c r="L43" s="1017"/>
      <c r="M43" s="1017"/>
      <c r="N43" s="1017"/>
      <c r="O43" s="1017"/>
      <c r="P43" s="1018"/>
      <c r="Q43" s="1022"/>
      <c r="R43" s="1023"/>
      <c r="S43" s="1023"/>
      <c r="T43" s="1023"/>
      <c r="U43" s="1023"/>
      <c r="V43" s="1023"/>
      <c r="W43" s="1023"/>
      <c r="X43" s="1023"/>
      <c r="Y43" s="1023"/>
      <c r="Z43" s="1023"/>
      <c r="AA43" s="1023"/>
      <c r="AB43" s="1023"/>
      <c r="AC43" s="1023"/>
      <c r="AD43" s="1023"/>
      <c r="AE43" s="1024"/>
      <c r="AF43" s="1000"/>
      <c r="AG43" s="1001"/>
      <c r="AH43" s="1001"/>
      <c r="AI43" s="1001"/>
      <c r="AJ43" s="1002"/>
      <c r="AK43" s="963"/>
      <c r="AL43" s="954"/>
      <c r="AM43" s="954"/>
      <c r="AN43" s="954"/>
      <c r="AO43" s="954"/>
      <c r="AP43" s="954"/>
      <c r="AQ43" s="954"/>
      <c r="AR43" s="954"/>
      <c r="AS43" s="954"/>
      <c r="AT43" s="954"/>
      <c r="AU43" s="954"/>
      <c r="AV43" s="954"/>
      <c r="AW43" s="954"/>
      <c r="AX43" s="954"/>
      <c r="AY43" s="954"/>
      <c r="AZ43" s="1021"/>
      <c r="BA43" s="1021"/>
      <c r="BB43" s="1021"/>
      <c r="BC43" s="1021"/>
      <c r="BD43" s="1021"/>
      <c r="BE43" s="955"/>
      <c r="BF43" s="955"/>
      <c r="BG43" s="955"/>
      <c r="BH43" s="955"/>
      <c r="BI43" s="956"/>
      <c r="BJ43" s="214"/>
      <c r="BK43" s="214"/>
      <c r="BL43" s="214"/>
      <c r="BM43" s="214"/>
      <c r="BN43" s="214"/>
      <c r="BO43" s="223"/>
      <c r="BP43" s="223"/>
      <c r="BQ43" s="220">
        <v>37</v>
      </c>
      <c r="BR43" s="221"/>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1"/>
    </row>
    <row r="44" spans="1:131" ht="26.25" customHeight="1" x14ac:dyDescent="0.15">
      <c r="A44" s="220">
        <v>17</v>
      </c>
      <c r="B44" s="1016"/>
      <c r="C44" s="1017"/>
      <c r="D44" s="1017"/>
      <c r="E44" s="1017"/>
      <c r="F44" s="1017"/>
      <c r="G44" s="1017"/>
      <c r="H44" s="1017"/>
      <c r="I44" s="1017"/>
      <c r="J44" s="1017"/>
      <c r="K44" s="1017"/>
      <c r="L44" s="1017"/>
      <c r="M44" s="1017"/>
      <c r="N44" s="1017"/>
      <c r="O44" s="1017"/>
      <c r="P44" s="1018"/>
      <c r="Q44" s="1022"/>
      <c r="R44" s="1023"/>
      <c r="S44" s="1023"/>
      <c r="T44" s="1023"/>
      <c r="U44" s="1023"/>
      <c r="V44" s="1023"/>
      <c r="W44" s="1023"/>
      <c r="X44" s="1023"/>
      <c r="Y44" s="1023"/>
      <c r="Z44" s="1023"/>
      <c r="AA44" s="1023"/>
      <c r="AB44" s="1023"/>
      <c r="AC44" s="1023"/>
      <c r="AD44" s="1023"/>
      <c r="AE44" s="1024"/>
      <c r="AF44" s="1000"/>
      <c r="AG44" s="1001"/>
      <c r="AH44" s="1001"/>
      <c r="AI44" s="1001"/>
      <c r="AJ44" s="1002"/>
      <c r="AK44" s="963"/>
      <c r="AL44" s="954"/>
      <c r="AM44" s="954"/>
      <c r="AN44" s="954"/>
      <c r="AO44" s="954"/>
      <c r="AP44" s="954"/>
      <c r="AQ44" s="954"/>
      <c r="AR44" s="954"/>
      <c r="AS44" s="954"/>
      <c r="AT44" s="954"/>
      <c r="AU44" s="954"/>
      <c r="AV44" s="954"/>
      <c r="AW44" s="954"/>
      <c r="AX44" s="954"/>
      <c r="AY44" s="954"/>
      <c r="AZ44" s="1021"/>
      <c r="BA44" s="1021"/>
      <c r="BB44" s="1021"/>
      <c r="BC44" s="1021"/>
      <c r="BD44" s="1021"/>
      <c r="BE44" s="955"/>
      <c r="BF44" s="955"/>
      <c r="BG44" s="955"/>
      <c r="BH44" s="955"/>
      <c r="BI44" s="956"/>
      <c r="BJ44" s="214"/>
      <c r="BK44" s="214"/>
      <c r="BL44" s="214"/>
      <c r="BM44" s="214"/>
      <c r="BN44" s="214"/>
      <c r="BO44" s="223"/>
      <c r="BP44" s="223"/>
      <c r="BQ44" s="220">
        <v>38</v>
      </c>
      <c r="BR44" s="221"/>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1"/>
    </row>
    <row r="45" spans="1:131" ht="26.25" customHeight="1" x14ac:dyDescent="0.15">
      <c r="A45" s="220">
        <v>18</v>
      </c>
      <c r="B45" s="1016"/>
      <c r="C45" s="1017"/>
      <c r="D45" s="1017"/>
      <c r="E45" s="1017"/>
      <c r="F45" s="1017"/>
      <c r="G45" s="1017"/>
      <c r="H45" s="1017"/>
      <c r="I45" s="1017"/>
      <c r="J45" s="1017"/>
      <c r="K45" s="1017"/>
      <c r="L45" s="1017"/>
      <c r="M45" s="1017"/>
      <c r="N45" s="1017"/>
      <c r="O45" s="1017"/>
      <c r="P45" s="1018"/>
      <c r="Q45" s="1022"/>
      <c r="R45" s="1023"/>
      <c r="S45" s="1023"/>
      <c r="T45" s="1023"/>
      <c r="U45" s="1023"/>
      <c r="V45" s="1023"/>
      <c r="W45" s="1023"/>
      <c r="X45" s="1023"/>
      <c r="Y45" s="1023"/>
      <c r="Z45" s="1023"/>
      <c r="AA45" s="1023"/>
      <c r="AB45" s="1023"/>
      <c r="AC45" s="1023"/>
      <c r="AD45" s="1023"/>
      <c r="AE45" s="1024"/>
      <c r="AF45" s="1000"/>
      <c r="AG45" s="1001"/>
      <c r="AH45" s="1001"/>
      <c r="AI45" s="1001"/>
      <c r="AJ45" s="1002"/>
      <c r="AK45" s="963"/>
      <c r="AL45" s="954"/>
      <c r="AM45" s="954"/>
      <c r="AN45" s="954"/>
      <c r="AO45" s="954"/>
      <c r="AP45" s="954"/>
      <c r="AQ45" s="954"/>
      <c r="AR45" s="954"/>
      <c r="AS45" s="954"/>
      <c r="AT45" s="954"/>
      <c r="AU45" s="954"/>
      <c r="AV45" s="954"/>
      <c r="AW45" s="954"/>
      <c r="AX45" s="954"/>
      <c r="AY45" s="954"/>
      <c r="AZ45" s="1021"/>
      <c r="BA45" s="1021"/>
      <c r="BB45" s="1021"/>
      <c r="BC45" s="1021"/>
      <c r="BD45" s="1021"/>
      <c r="BE45" s="955"/>
      <c r="BF45" s="955"/>
      <c r="BG45" s="955"/>
      <c r="BH45" s="955"/>
      <c r="BI45" s="956"/>
      <c r="BJ45" s="214"/>
      <c r="BK45" s="214"/>
      <c r="BL45" s="214"/>
      <c r="BM45" s="214"/>
      <c r="BN45" s="214"/>
      <c r="BO45" s="223"/>
      <c r="BP45" s="223"/>
      <c r="BQ45" s="220">
        <v>39</v>
      </c>
      <c r="BR45" s="221"/>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1"/>
    </row>
    <row r="46" spans="1:131" ht="26.25" customHeight="1" x14ac:dyDescent="0.15">
      <c r="A46" s="220">
        <v>19</v>
      </c>
      <c r="B46" s="1016"/>
      <c r="C46" s="1017"/>
      <c r="D46" s="1017"/>
      <c r="E46" s="1017"/>
      <c r="F46" s="1017"/>
      <c r="G46" s="1017"/>
      <c r="H46" s="1017"/>
      <c r="I46" s="1017"/>
      <c r="J46" s="1017"/>
      <c r="K46" s="1017"/>
      <c r="L46" s="1017"/>
      <c r="M46" s="1017"/>
      <c r="N46" s="1017"/>
      <c r="O46" s="1017"/>
      <c r="P46" s="1018"/>
      <c r="Q46" s="1022"/>
      <c r="R46" s="1023"/>
      <c r="S46" s="1023"/>
      <c r="T46" s="1023"/>
      <c r="U46" s="1023"/>
      <c r="V46" s="1023"/>
      <c r="W46" s="1023"/>
      <c r="X46" s="1023"/>
      <c r="Y46" s="1023"/>
      <c r="Z46" s="1023"/>
      <c r="AA46" s="1023"/>
      <c r="AB46" s="1023"/>
      <c r="AC46" s="1023"/>
      <c r="AD46" s="1023"/>
      <c r="AE46" s="1024"/>
      <c r="AF46" s="1000"/>
      <c r="AG46" s="1001"/>
      <c r="AH46" s="1001"/>
      <c r="AI46" s="1001"/>
      <c r="AJ46" s="1002"/>
      <c r="AK46" s="963"/>
      <c r="AL46" s="954"/>
      <c r="AM46" s="954"/>
      <c r="AN46" s="954"/>
      <c r="AO46" s="954"/>
      <c r="AP46" s="954"/>
      <c r="AQ46" s="954"/>
      <c r="AR46" s="954"/>
      <c r="AS46" s="954"/>
      <c r="AT46" s="954"/>
      <c r="AU46" s="954"/>
      <c r="AV46" s="954"/>
      <c r="AW46" s="954"/>
      <c r="AX46" s="954"/>
      <c r="AY46" s="954"/>
      <c r="AZ46" s="1021"/>
      <c r="BA46" s="1021"/>
      <c r="BB46" s="1021"/>
      <c r="BC46" s="1021"/>
      <c r="BD46" s="1021"/>
      <c r="BE46" s="955"/>
      <c r="BF46" s="955"/>
      <c r="BG46" s="955"/>
      <c r="BH46" s="955"/>
      <c r="BI46" s="956"/>
      <c r="BJ46" s="214"/>
      <c r="BK46" s="214"/>
      <c r="BL46" s="214"/>
      <c r="BM46" s="214"/>
      <c r="BN46" s="214"/>
      <c r="BO46" s="223"/>
      <c r="BP46" s="223"/>
      <c r="BQ46" s="220">
        <v>40</v>
      </c>
      <c r="BR46" s="221"/>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1"/>
    </row>
    <row r="47" spans="1:131" ht="26.25" customHeight="1" x14ac:dyDescent="0.15">
      <c r="A47" s="220">
        <v>20</v>
      </c>
      <c r="B47" s="1016"/>
      <c r="C47" s="1017"/>
      <c r="D47" s="1017"/>
      <c r="E47" s="1017"/>
      <c r="F47" s="1017"/>
      <c r="G47" s="1017"/>
      <c r="H47" s="1017"/>
      <c r="I47" s="1017"/>
      <c r="J47" s="1017"/>
      <c r="K47" s="1017"/>
      <c r="L47" s="1017"/>
      <c r="M47" s="1017"/>
      <c r="N47" s="1017"/>
      <c r="O47" s="1017"/>
      <c r="P47" s="1018"/>
      <c r="Q47" s="1022"/>
      <c r="R47" s="1023"/>
      <c r="S47" s="1023"/>
      <c r="T47" s="1023"/>
      <c r="U47" s="1023"/>
      <c r="V47" s="1023"/>
      <c r="W47" s="1023"/>
      <c r="X47" s="1023"/>
      <c r="Y47" s="1023"/>
      <c r="Z47" s="1023"/>
      <c r="AA47" s="1023"/>
      <c r="AB47" s="1023"/>
      <c r="AC47" s="1023"/>
      <c r="AD47" s="1023"/>
      <c r="AE47" s="1024"/>
      <c r="AF47" s="1000"/>
      <c r="AG47" s="1001"/>
      <c r="AH47" s="1001"/>
      <c r="AI47" s="1001"/>
      <c r="AJ47" s="1002"/>
      <c r="AK47" s="963"/>
      <c r="AL47" s="954"/>
      <c r="AM47" s="954"/>
      <c r="AN47" s="954"/>
      <c r="AO47" s="954"/>
      <c r="AP47" s="954"/>
      <c r="AQ47" s="954"/>
      <c r="AR47" s="954"/>
      <c r="AS47" s="954"/>
      <c r="AT47" s="954"/>
      <c r="AU47" s="954"/>
      <c r="AV47" s="954"/>
      <c r="AW47" s="954"/>
      <c r="AX47" s="954"/>
      <c r="AY47" s="954"/>
      <c r="AZ47" s="1021"/>
      <c r="BA47" s="1021"/>
      <c r="BB47" s="1021"/>
      <c r="BC47" s="1021"/>
      <c r="BD47" s="1021"/>
      <c r="BE47" s="955"/>
      <c r="BF47" s="955"/>
      <c r="BG47" s="955"/>
      <c r="BH47" s="955"/>
      <c r="BI47" s="956"/>
      <c r="BJ47" s="214"/>
      <c r="BK47" s="214"/>
      <c r="BL47" s="214"/>
      <c r="BM47" s="214"/>
      <c r="BN47" s="214"/>
      <c r="BO47" s="223"/>
      <c r="BP47" s="223"/>
      <c r="BQ47" s="220">
        <v>41</v>
      </c>
      <c r="BR47" s="221"/>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1"/>
    </row>
    <row r="48" spans="1:131" ht="26.25" customHeight="1" x14ac:dyDescent="0.15">
      <c r="A48" s="220">
        <v>21</v>
      </c>
      <c r="B48" s="1016"/>
      <c r="C48" s="1017"/>
      <c r="D48" s="1017"/>
      <c r="E48" s="1017"/>
      <c r="F48" s="1017"/>
      <c r="G48" s="1017"/>
      <c r="H48" s="1017"/>
      <c r="I48" s="1017"/>
      <c r="J48" s="1017"/>
      <c r="K48" s="1017"/>
      <c r="L48" s="1017"/>
      <c r="M48" s="1017"/>
      <c r="N48" s="1017"/>
      <c r="O48" s="1017"/>
      <c r="P48" s="1018"/>
      <c r="Q48" s="1022"/>
      <c r="R48" s="1023"/>
      <c r="S48" s="1023"/>
      <c r="T48" s="1023"/>
      <c r="U48" s="1023"/>
      <c r="V48" s="1023"/>
      <c r="W48" s="1023"/>
      <c r="X48" s="1023"/>
      <c r="Y48" s="1023"/>
      <c r="Z48" s="1023"/>
      <c r="AA48" s="1023"/>
      <c r="AB48" s="1023"/>
      <c r="AC48" s="1023"/>
      <c r="AD48" s="1023"/>
      <c r="AE48" s="1024"/>
      <c r="AF48" s="1000"/>
      <c r="AG48" s="1001"/>
      <c r="AH48" s="1001"/>
      <c r="AI48" s="1001"/>
      <c r="AJ48" s="1002"/>
      <c r="AK48" s="963"/>
      <c r="AL48" s="954"/>
      <c r="AM48" s="954"/>
      <c r="AN48" s="954"/>
      <c r="AO48" s="954"/>
      <c r="AP48" s="954"/>
      <c r="AQ48" s="954"/>
      <c r="AR48" s="954"/>
      <c r="AS48" s="954"/>
      <c r="AT48" s="954"/>
      <c r="AU48" s="954"/>
      <c r="AV48" s="954"/>
      <c r="AW48" s="954"/>
      <c r="AX48" s="954"/>
      <c r="AY48" s="954"/>
      <c r="AZ48" s="1021"/>
      <c r="BA48" s="1021"/>
      <c r="BB48" s="1021"/>
      <c r="BC48" s="1021"/>
      <c r="BD48" s="1021"/>
      <c r="BE48" s="955"/>
      <c r="BF48" s="955"/>
      <c r="BG48" s="955"/>
      <c r="BH48" s="955"/>
      <c r="BI48" s="956"/>
      <c r="BJ48" s="214"/>
      <c r="BK48" s="214"/>
      <c r="BL48" s="214"/>
      <c r="BM48" s="214"/>
      <c r="BN48" s="214"/>
      <c r="BO48" s="223"/>
      <c r="BP48" s="223"/>
      <c r="BQ48" s="220">
        <v>42</v>
      </c>
      <c r="BR48" s="221"/>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1"/>
    </row>
    <row r="49" spans="1:131" ht="26.25" customHeight="1" x14ac:dyDescent="0.15">
      <c r="A49" s="220">
        <v>22</v>
      </c>
      <c r="B49" s="1016"/>
      <c r="C49" s="1017"/>
      <c r="D49" s="1017"/>
      <c r="E49" s="1017"/>
      <c r="F49" s="1017"/>
      <c r="G49" s="1017"/>
      <c r="H49" s="1017"/>
      <c r="I49" s="1017"/>
      <c r="J49" s="1017"/>
      <c r="K49" s="1017"/>
      <c r="L49" s="1017"/>
      <c r="M49" s="1017"/>
      <c r="N49" s="1017"/>
      <c r="O49" s="1017"/>
      <c r="P49" s="1018"/>
      <c r="Q49" s="1022"/>
      <c r="R49" s="1023"/>
      <c r="S49" s="1023"/>
      <c r="T49" s="1023"/>
      <c r="U49" s="1023"/>
      <c r="V49" s="1023"/>
      <c r="W49" s="1023"/>
      <c r="X49" s="1023"/>
      <c r="Y49" s="1023"/>
      <c r="Z49" s="1023"/>
      <c r="AA49" s="1023"/>
      <c r="AB49" s="1023"/>
      <c r="AC49" s="1023"/>
      <c r="AD49" s="1023"/>
      <c r="AE49" s="1024"/>
      <c r="AF49" s="1000"/>
      <c r="AG49" s="1001"/>
      <c r="AH49" s="1001"/>
      <c r="AI49" s="1001"/>
      <c r="AJ49" s="1002"/>
      <c r="AK49" s="963"/>
      <c r="AL49" s="954"/>
      <c r="AM49" s="954"/>
      <c r="AN49" s="954"/>
      <c r="AO49" s="954"/>
      <c r="AP49" s="954"/>
      <c r="AQ49" s="954"/>
      <c r="AR49" s="954"/>
      <c r="AS49" s="954"/>
      <c r="AT49" s="954"/>
      <c r="AU49" s="954"/>
      <c r="AV49" s="954"/>
      <c r="AW49" s="954"/>
      <c r="AX49" s="954"/>
      <c r="AY49" s="954"/>
      <c r="AZ49" s="1021"/>
      <c r="BA49" s="1021"/>
      <c r="BB49" s="1021"/>
      <c r="BC49" s="1021"/>
      <c r="BD49" s="1021"/>
      <c r="BE49" s="955"/>
      <c r="BF49" s="955"/>
      <c r="BG49" s="955"/>
      <c r="BH49" s="955"/>
      <c r="BI49" s="956"/>
      <c r="BJ49" s="214"/>
      <c r="BK49" s="214"/>
      <c r="BL49" s="214"/>
      <c r="BM49" s="214"/>
      <c r="BN49" s="214"/>
      <c r="BO49" s="223"/>
      <c r="BP49" s="223"/>
      <c r="BQ49" s="220">
        <v>43</v>
      </c>
      <c r="BR49" s="221"/>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1"/>
    </row>
    <row r="50" spans="1:131" ht="26.25" customHeight="1" x14ac:dyDescent="0.15">
      <c r="A50" s="220">
        <v>23</v>
      </c>
      <c r="B50" s="1016"/>
      <c r="C50" s="1017"/>
      <c r="D50" s="1017"/>
      <c r="E50" s="1017"/>
      <c r="F50" s="1017"/>
      <c r="G50" s="1017"/>
      <c r="H50" s="1017"/>
      <c r="I50" s="1017"/>
      <c r="J50" s="1017"/>
      <c r="K50" s="1017"/>
      <c r="L50" s="1017"/>
      <c r="M50" s="1017"/>
      <c r="N50" s="1017"/>
      <c r="O50" s="1017"/>
      <c r="P50" s="1018"/>
      <c r="Q50" s="1019"/>
      <c r="R50" s="1004"/>
      <c r="S50" s="1004"/>
      <c r="T50" s="1004"/>
      <c r="U50" s="1004"/>
      <c r="V50" s="1004"/>
      <c r="W50" s="1004"/>
      <c r="X50" s="1004"/>
      <c r="Y50" s="1004"/>
      <c r="Z50" s="1004"/>
      <c r="AA50" s="1004"/>
      <c r="AB50" s="1004"/>
      <c r="AC50" s="1004"/>
      <c r="AD50" s="1004"/>
      <c r="AE50" s="1020"/>
      <c r="AF50" s="1000"/>
      <c r="AG50" s="1001"/>
      <c r="AH50" s="1001"/>
      <c r="AI50" s="1001"/>
      <c r="AJ50" s="1002"/>
      <c r="AK50" s="1003"/>
      <c r="AL50" s="1004"/>
      <c r="AM50" s="1004"/>
      <c r="AN50" s="1004"/>
      <c r="AO50" s="1004"/>
      <c r="AP50" s="1004"/>
      <c r="AQ50" s="1004"/>
      <c r="AR50" s="1004"/>
      <c r="AS50" s="1004"/>
      <c r="AT50" s="1004"/>
      <c r="AU50" s="1004"/>
      <c r="AV50" s="1004"/>
      <c r="AW50" s="1004"/>
      <c r="AX50" s="1004"/>
      <c r="AY50" s="1004"/>
      <c r="AZ50" s="1005"/>
      <c r="BA50" s="1005"/>
      <c r="BB50" s="1005"/>
      <c r="BC50" s="1005"/>
      <c r="BD50" s="1005"/>
      <c r="BE50" s="955"/>
      <c r="BF50" s="955"/>
      <c r="BG50" s="955"/>
      <c r="BH50" s="955"/>
      <c r="BI50" s="956"/>
      <c r="BJ50" s="214"/>
      <c r="BK50" s="214"/>
      <c r="BL50" s="214"/>
      <c r="BM50" s="214"/>
      <c r="BN50" s="214"/>
      <c r="BO50" s="223"/>
      <c r="BP50" s="223"/>
      <c r="BQ50" s="220">
        <v>44</v>
      </c>
      <c r="BR50" s="221"/>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1"/>
    </row>
    <row r="51" spans="1:131" ht="26.25" customHeight="1" x14ac:dyDescent="0.15">
      <c r="A51" s="220">
        <v>24</v>
      </c>
      <c r="B51" s="1016"/>
      <c r="C51" s="1017"/>
      <c r="D51" s="1017"/>
      <c r="E51" s="1017"/>
      <c r="F51" s="1017"/>
      <c r="G51" s="1017"/>
      <c r="H51" s="1017"/>
      <c r="I51" s="1017"/>
      <c r="J51" s="1017"/>
      <c r="K51" s="1017"/>
      <c r="L51" s="1017"/>
      <c r="M51" s="1017"/>
      <c r="N51" s="1017"/>
      <c r="O51" s="1017"/>
      <c r="P51" s="1018"/>
      <c r="Q51" s="1019"/>
      <c r="R51" s="1004"/>
      <c r="S51" s="1004"/>
      <c r="T51" s="1004"/>
      <c r="U51" s="1004"/>
      <c r="V51" s="1004"/>
      <c r="W51" s="1004"/>
      <c r="X51" s="1004"/>
      <c r="Y51" s="1004"/>
      <c r="Z51" s="1004"/>
      <c r="AA51" s="1004"/>
      <c r="AB51" s="1004"/>
      <c r="AC51" s="1004"/>
      <c r="AD51" s="1004"/>
      <c r="AE51" s="1020"/>
      <c r="AF51" s="1000"/>
      <c r="AG51" s="1001"/>
      <c r="AH51" s="1001"/>
      <c r="AI51" s="1001"/>
      <c r="AJ51" s="1002"/>
      <c r="AK51" s="1003"/>
      <c r="AL51" s="1004"/>
      <c r="AM51" s="1004"/>
      <c r="AN51" s="1004"/>
      <c r="AO51" s="1004"/>
      <c r="AP51" s="1004"/>
      <c r="AQ51" s="1004"/>
      <c r="AR51" s="1004"/>
      <c r="AS51" s="1004"/>
      <c r="AT51" s="1004"/>
      <c r="AU51" s="1004"/>
      <c r="AV51" s="1004"/>
      <c r="AW51" s="1004"/>
      <c r="AX51" s="1004"/>
      <c r="AY51" s="1004"/>
      <c r="AZ51" s="1005"/>
      <c r="BA51" s="1005"/>
      <c r="BB51" s="1005"/>
      <c r="BC51" s="1005"/>
      <c r="BD51" s="1005"/>
      <c r="BE51" s="955"/>
      <c r="BF51" s="955"/>
      <c r="BG51" s="955"/>
      <c r="BH51" s="955"/>
      <c r="BI51" s="956"/>
      <c r="BJ51" s="214"/>
      <c r="BK51" s="214"/>
      <c r="BL51" s="214"/>
      <c r="BM51" s="214"/>
      <c r="BN51" s="214"/>
      <c r="BO51" s="223"/>
      <c r="BP51" s="223"/>
      <c r="BQ51" s="220">
        <v>45</v>
      </c>
      <c r="BR51" s="221"/>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1"/>
    </row>
    <row r="52" spans="1:131" ht="26.25" customHeight="1" x14ac:dyDescent="0.15">
      <c r="A52" s="220">
        <v>25</v>
      </c>
      <c r="B52" s="1016"/>
      <c r="C52" s="1017"/>
      <c r="D52" s="1017"/>
      <c r="E52" s="1017"/>
      <c r="F52" s="1017"/>
      <c r="G52" s="1017"/>
      <c r="H52" s="1017"/>
      <c r="I52" s="1017"/>
      <c r="J52" s="1017"/>
      <c r="K52" s="1017"/>
      <c r="L52" s="1017"/>
      <c r="M52" s="1017"/>
      <c r="N52" s="1017"/>
      <c r="O52" s="1017"/>
      <c r="P52" s="1018"/>
      <c r="Q52" s="1019"/>
      <c r="R52" s="1004"/>
      <c r="S52" s="1004"/>
      <c r="T52" s="1004"/>
      <c r="U52" s="1004"/>
      <c r="V52" s="1004"/>
      <c r="W52" s="1004"/>
      <c r="X52" s="1004"/>
      <c r="Y52" s="1004"/>
      <c r="Z52" s="1004"/>
      <c r="AA52" s="1004"/>
      <c r="AB52" s="1004"/>
      <c r="AC52" s="1004"/>
      <c r="AD52" s="1004"/>
      <c r="AE52" s="1020"/>
      <c r="AF52" s="1000"/>
      <c r="AG52" s="1001"/>
      <c r="AH52" s="1001"/>
      <c r="AI52" s="1001"/>
      <c r="AJ52" s="1002"/>
      <c r="AK52" s="1003"/>
      <c r="AL52" s="1004"/>
      <c r="AM52" s="1004"/>
      <c r="AN52" s="1004"/>
      <c r="AO52" s="1004"/>
      <c r="AP52" s="1004"/>
      <c r="AQ52" s="1004"/>
      <c r="AR52" s="1004"/>
      <c r="AS52" s="1004"/>
      <c r="AT52" s="1004"/>
      <c r="AU52" s="1004"/>
      <c r="AV52" s="1004"/>
      <c r="AW52" s="1004"/>
      <c r="AX52" s="1004"/>
      <c r="AY52" s="1004"/>
      <c r="AZ52" s="1005"/>
      <c r="BA52" s="1005"/>
      <c r="BB52" s="1005"/>
      <c r="BC52" s="1005"/>
      <c r="BD52" s="1005"/>
      <c r="BE52" s="955"/>
      <c r="BF52" s="955"/>
      <c r="BG52" s="955"/>
      <c r="BH52" s="955"/>
      <c r="BI52" s="956"/>
      <c r="BJ52" s="214"/>
      <c r="BK52" s="214"/>
      <c r="BL52" s="214"/>
      <c r="BM52" s="214"/>
      <c r="BN52" s="214"/>
      <c r="BO52" s="223"/>
      <c r="BP52" s="223"/>
      <c r="BQ52" s="220">
        <v>46</v>
      </c>
      <c r="BR52" s="221"/>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1"/>
    </row>
    <row r="53" spans="1:131" ht="26.25" customHeight="1" x14ac:dyDescent="0.15">
      <c r="A53" s="220">
        <v>26</v>
      </c>
      <c r="B53" s="1016"/>
      <c r="C53" s="1017"/>
      <c r="D53" s="1017"/>
      <c r="E53" s="1017"/>
      <c r="F53" s="1017"/>
      <c r="G53" s="1017"/>
      <c r="H53" s="1017"/>
      <c r="I53" s="1017"/>
      <c r="J53" s="1017"/>
      <c r="K53" s="1017"/>
      <c r="L53" s="1017"/>
      <c r="M53" s="1017"/>
      <c r="N53" s="1017"/>
      <c r="O53" s="1017"/>
      <c r="P53" s="1018"/>
      <c r="Q53" s="1019"/>
      <c r="R53" s="1004"/>
      <c r="S53" s="1004"/>
      <c r="T53" s="1004"/>
      <c r="U53" s="1004"/>
      <c r="V53" s="1004"/>
      <c r="W53" s="1004"/>
      <c r="X53" s="1004"/>
      <c r="Y53" s="1004"/>
      <c r="Z53" s="1004"/>
      <c r="AA53" s="1004"/>
      <c r="AB53" s="1004"/>
      <c r="AC53" s="1004"/>
      <c r="AD53" s="1004"/>
      <c r="AE53" s="1020"/>
      <c r="AF53" s="1000"/>
      <c r="AG53" s="1001"/>
      <c r="AH53" s="1001"/>
      <c r="AI53" s="1001"/>
      <c r="AJ53" s="1002"/>
      <c r="AK53" s="1003"/>
      <c r="AL53" s="1004"/>
      <c r="AM53" s="1004"/>
      <c r="AN53" s="1004"/>
      <c r="AO53" s="1004"/>
      <c r="AP53" s="1004"/>
      <c r="AQ53" s="1004"/>
      <c r="AR53" s="1004"/>
      <c r="AS53" s="1004"/>
      <c r="AT53" s="1004"/>
      <c r="AU53" s="1004"/>
      <c r="AV53" s="1004"/>
      <c r="AW53" s="1004"/>
      <c r="AX53" s="1004"/>
      <c r="AY53" s="1004"/>
      <c r="AZ53" s="1005"/>
      <c r="BA53" s="1005"/>
      <c r="BB53" s="1005"/>
      <c r="BC53" s="1005"/>
      <c r="BD53" s="1005"/>
      <c r="BE53" s="955"/>
      <c r="BF53" s="955"/>
      <c r="BG53" s="955"/>
      <c r="BH53" s="955"/>
      <c r="BI53" s="956"/>
      <c r="BJ53" s="214"/>
      <c r="BK53" s="214"/>
      <c r="BL53" s="214"/>
      <c r="BM53" s="214"/>
      <c r="BN53" s="214"/>
      <c r="BO53" s="223"/>
      <c r="BP53" s="223"/>
      <c r="BQ53" s="220">
        <v>47</v>
      </c>
      <c r="BR53" s="221"/>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1"/>
    </row>
    <row r="54" spans="1:131" ht="26.25" customHeight="1" x14ac:dyDescent="0.15">
      <c r="A54" s="220">
        <v>27</v>
      </c>
      <c r="B54" s="1016"/>
      <c r="C54" s="1017"/>
      <c r="D54" s="1017"/>
      <c r="E54" s="1017"/>
      <c r="F54" s="1017"/>
      <c r="G54" s="1017"/>
      <c r="H54" s="1017"/>
      <c r="I54" s="1017"/>
      <c r="J54" s="1017"/>
      <c r="K54" s="1017"/>
      <c r="L54" s="1017"/>
      <c r="M54" s="1017"/>
      <c r="N54" s="1017"/>
      <c r="O54" s="1017"/>
      <c r="P54" s="1018"/>
      <c r="Q54" s="1019"/>
      <c r="R54" s="1004"/>
      <c r="S54" s="1004"/>
      <c r="T54" s="1004"/>
      <c r="U54" s="1004"/>
      <c r="V54" s="1004"/>
      <c r="W54" s="1004"/>
      <c r="X54" s="1004"/>
      <c r="Y54" s="1004"/>
      <c r="Z54" s="1004"/>
      <c r="AA54" s="1004"/>
      <c r="AB54" s="1004"/>
      <c r="AC54" s="1004"/>
      <c r="AD54" s="1004"/>
      <c r="AE54" s="1020"/>
      <c r="AF54" s="1000"/>
      <c r="AG54" s="1001"/>
      <c r="AH54" s="1001"/>
      <c r="AI54" s="1001"/>
      <c r="AJ54" s="1002"/>
      <c r="AK54" s="1003"/>
      <c r="AL54" s="1004"/>
      <c r="AM54" s="1004"/>
      <c r="AN54" s="1004"/>
      <c r="AO54" s="1004"/>
      <c r="AP54" s="1004"/>
      <c r="AQ54" s="1004"/>
      <c r="AR54" s="1004"/>
      <c r="AS54" s="1004"/>
      <c r="AT54" s="1004"/>
      <c r="AU54" s="1004"/>
      <c r="AV54" s="1004"/>
      <c r="AW54" s="1004"/>
      <c r="AX54" s="1004"/>
      <c r="AY54" s="1004"/>
      <c r="AZ54" s="1005"/>
      <c r="BA54" s="1005"/>
      <c r="BB54" s="1005"/>
      <c r="BC54" s="1005"/>
      <c r="BD54" s="1005"/>
      <c r="BE54" s="955"/>
      <c r="BF54" s="955"/>
      <c r="BG54" s="955"/>
      <c r="BH54" s="955"/>
      <c r="BI54" s="956"/>
      <c r="BJ54" s="214"/>
      <c r="BK54" s="214"/>
      <c r="BL54" s="214"/>
      <c r="BM54" s="214"/>
      <c r="BN54" s="214"/>
      <c r="BO54" s="223"/>
      <c r="BP54" s="223"/>
      <c r="BQ54" s="220">
        <v>48</v>
      </c>
      <c r="BR54" s="221"/>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1"/>
    </row>
    <row r="55" spans="1:131" ht="26.25" customHeight="1" x14ac:dyDescent="0.15">
      <c r="A55" s="220">
        <v>28</v>
      </c>
      <c r="B55" s="1016"/>
      <c r="C55" s="1017"/>
      <c r="D55" s="1017"/>
      <c r="E55" s="1017"/>
      <c r="F55" s="1017"/>
      <c r="G55" s="1017"/>
      <c r="H55" s="1017"/>
      <c r="I55" s="1017"/>
      <c r="J55" s="1017"/>
      <c r="K55" s="1017"/>
      <c r="L55" s="1017"/>
      <c r="M55" s="1017"/>
      <c r="N55" s="1017"/>
      <c r="O55" s="1017"/>
      <c r="P55" s="1018"/>
      <c r="Q55" s="1019"/>
      <c r="R55" s="1004"/>
      <c r="S55" s="1004"/>
      <c r="T55" s="1004"/>
      <c r="U55" s="1004"/>
      <c r="V55" s="1004"/>
      <c r="W55" s="1004"/>
      <c r="X55" s="1004"/>
      <c r="Y55" s="1004"/>
      <c r="Z55" s="1004"/>
      <c r="AA55" s="1004"/>
      <c r="AB55" s="1004"/>
      <c r="AC55" s="1004"/>
      <c r="AD55" s="1004"/>
      <c r="AE55" s="1020"/>
      <c r="AF55" s="1000"/>
      <c r="AG55" s="1001"/>
      <c r="AH55" s="1001"/>
      <c r="AI55" s="1001"/>
      <c r="AJ55" s="1002"/>
      <c r="AK55" s="1003"/>
      <c r="AL55" s="1004"/>
      <c r="AM55" s="1004"/>
      <c r="AN55" s="1004"/>
      <c r="AO55" s="1004"/>
      <c r="AP55" s="1004"/>
      <c r="AQ55" s="1004"/>
      <c r="AR55" s="1004"/>
      <c r="AS55" s="1004"/>
      <c r="AT55" s="1004"/>
      <c r="AU55" s="1004"/>
      <c r="AV55" s="1004"/>
      <c r="AW55" s="1004"/>
      <c r="AX55" s="1004"/>
      <c r="AY55" s="1004"/>
      <c r="AZ55" s="1005"/>
      <c r="BA55" s="1005"/>
      <c r="BB55" s="1005"/>
      <c r="BC55" s="1005"/>
      <c r="BD55" s="1005"/>
      <c r="BE55" s="955"/>
      <c r="BF55" s="955"/>
      <c r="BG55" s="955"/>
      <c r="BH55" s="955"/>
      <c r="BI55" s="956"/>
      <c r="BJ55" s="214"/>
      <c r="BK55" s="214"/>
      <c r="BL55" s="214"/>
      <c r="BM55" s="214"/>
      <c r="BN55" s="214"/>
      <c r="BO55" s="223"/>
      <c r="BP55" s="223"/>
      <c r="BQ55" s="220">
        <v>49</v>
      </c>
      <c r="BR55" s="221"/>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1"/>
    </row>
    <row r="56" spans="1:131" ht="26.25" customHeight="1" x14ac:dyDescent="0.15">
      <c r="A56" s="220">
        <v>29</v>
      </c>
      <c r="B56" s="1016"/>
      <c r="C56" s="1017"/>
      <c r="D56" s="1017"/>
      <c r="E56" s="1017"/>
      <c r="F56" s="1017"/>
      <c r="G56" s="1017"/>
      <c r="H56" s="1017"/>
      <c r="I56" s="1017"/>
      <c r="J56" s="1017"/>
      <c r="K56" s="1017"/>
      <c r="L56" s="1017"/>
      <c r="M56" s="1017"/>
      <c r="N56" s="1017"/>
      <c r="O56" s="1017"/>
      <c r="P56" s="1018"/>
      <c r="Q56" s="1019"/>
      <c r="R56" s="1004"/>
      <c r="S56" s="1004"/>
      <c r="T56" s="1004"/>
      <c r="U56" s="1004"/>
      <c r="V56" s="1004"/>
      <c r="W56" s="1004"/>
      <c r="X56" s="1004"/>
      <c r="Y56" s="1004"/>
      <c r="Z56" s="1004"/>
      <c r="AA56" s="1004"/>
      <c r="AB56" s="1004"/>
      <c r="AC56" s="1004"/>
      <c r="AD56" s="1004"/>
      <c r="AE56" s="1020"/>
      <c r="AF56" s="1000"/>
      <c r="AG56" s="1001"/>
      <c r="AH56" s="1001"/>
      <c r="AI56" s="1001"/>
      <c r="AJ56" s="1002"/>
      <c r="AK56" s="1003"/>
      <c r="AL56" s="1004"/>
      <c r="AM56" s="1004"/>
      <c r="AN56" s="1004"/>
      <c r="AO56" s="1004"/>
      <c r="AP56" s="1004"/>
      <c r="AQ56" s="1004"/>
      <c r="AR56" s="1004"/>
      <c r="AS56" s="1004"/>
      <c r="AT56" s="1004"/>
      <c r="AU56" s="1004"/>
      <c r="AV56" s="1004"/>
      <c r="AW56" s="1004"/>
      <c r="AX56" s="1004"/>
      <c r="AY56" s="1004"/>
      <c r="AZ56" s="1005"/>
      <c r="BA56" s="1005"/>
      <c r="BB56" s="1005"/>
      <c r="BC56" s="1005"/>
      <c r="BD56" s="1005"/>
      <c r="BE56" s="955"/>
      <c r="BF56" s="955"/>
      <c r="BG56" s="955"/>
      <c r="BH56" s="955"/>
      <c r="BI56" s="956"/>
      <c r="BJ56" s="214"/>
      <c r="BK56" s="214"/>
      <c r="BL56" s="214"/>
      <c r="BM56" s="214"/>
      <c r="BN56" s="214"/>
      <c r="BO56" s="223"/>
      <c r="BP56" s="223"/>
      <c r="BQ56" s="220">
        <v>50</v>
      </c>
      <c r="BR56" s="221"/>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1"/>
    </row>
    <row r="57" spans="1:131" ht="26.25" customHeight="1" x14ac:dyDescent="0.15">
      <c r="A57" s="220">
        <v>30</v>
      </c>
      <c r="B57" s="1016"/>
      <c r="C57" s="1017"/>
      <c r="D57" s="1017"/>
      <c r="E57" s="1017"/>
      <c r="F57" s="1017"/>
      <c r="G57" s="1017"/>
      <c r="H57" s="1017"/>
      <c r="I57" s="1017"/>
      <c r="J57" s="1017"/>
      <c r="K57" s="1017"/>
      <c r="L57" s="1017"/>
      <c r="M57" s="1017"/>
      <c r="N57" s="1017"/>
      <c r="O57" s="1017"/>
      <c r="P57" s="1018"/>
      <c r="Q57" s="1019"/>
      <c r="R57" s="1004"/>
      <c r="S57" s="1004"/>
      <c r="T57" s="1004"/>
      <c r="U57" s="1004"/>
      <c r="V57" s="1004"/>
      <c r="W57" s="1004"/>
      <c r="X57" s="1004"/>
      <c r="Y57" s="1004"/>
      <c r="Z57" s="1004"/>
      <c r="AA57" s="1004"/>
      <c r="AB57" s="1004"/>
      <c r="AC57" s="1004"/>
      <c r="AD57" s="1004"/>
      <c r="AE57" s="1020"/>
      <c r="AF57" s="1000"/>
      <c r="AG57" s="1001"/>
      <c r="AH57" s="1001"/>
      <c r="AI57" s="1001"/>
      <c r="AJ57" s="1002"/>
      <c r="AK57" s="1003"/>
      <c r="AL57" s="1004"/>
      <c r="AM57" s="1004"/>
      <c r="AN57" s="1004"/>
      <c r="AO57" s="1004"/>
      <c r="AP57" s="1004"/>
      <c r="AQ57" s="1004"/>
      <c r="AR57" s="1004"/>
      <c r="AS57" s="1004"/>
      <c r="AT57" s="1004"/>
      <c r="AU57" s="1004"/>
      <c r="AV57" s="1004"/>
      <c r="AW57" s="1004"/>
      <c r="AX57" s="1004"/>
      <c r="AY57" s="1004"/>
      <c r="AZ57" s="1005"/>
      <c r="BA57" s="1005"/>
      <c r="BB57" s="1005"/>
      <c r="BC57" s="1005"/>
      <c r="BD57" s="1005"/>
      <c r="BE57" s="955"/>
      <c r="BF57" s="955"/>
      <c r="BG57" s="955"/>
      <c r="BH57" s="955"/>
      <c r="BI57" s="956"/>
      <c r="BJ57" s="214"/>
      <c r="BK57" s="214"/>
      <c r="BL57" s="214"/>
      <c r="BM57" s="214"/>
      <c r="BN57" s="214"/>
      <c r="BO57" s="223"/>
      <c r="BP57" s="223"/>
      <c r="BQ57" s="220">
        <v>51</v>
      </c>
      <c r="BR57" s="221"/>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1"/>
    </row>
    <row r="58" spans="1:131" ht="26.25" customHeight="1" x14ac:dyDescent="0.15">
      <c r="A58" s="220">
        <v>31</v>
      </c>
      <c r="B58" s="1016"/>
      <c r="C58" s="1017"/>
      <c r="D58" s="1017"/>
      <c r="E58" s="1017"/>
      <c r="F58" s="1017"/>
      <c r="G58" s="1017"/>
      <c r="H58" s="1017"/>
      <c r="I58" s="1017"/>
      <c r="J58" s="1017"/>
      <c r="K58" s="1017"/>
      <c r="L58" s="1017"/>
      <c r="M58" s="1017"/>
      <c r="N58" s="1017"/>
      <c r="O58" s="1017"/>
      <c r="P58" s="1018"/>
      <c r="Q58" s="1019"/>
      <c r="R58" s="1004"/>
      <c r="S58" s="1004"/>
      <c r="T58" s="1004"/>
      <c r="U58" s="1004"/>
      <c r="V58" s="1004"/>
      <c r="W58" s="1004"/>
      <c r="X58" s="1004"/>
      <c r="Y58" s="1004"/>
      <c r="Z58" s="1004"/>
      <c r="AA58" s="1004"/>
      <c r="AB58" s="1004"/>
      <c r="AC58" s="1004"/>
      <c r="AD58" s="1004"/>
      <c r="AE58" s="1020"/>
      <c r="AF58" s="1000"/>
      <c r="AG58" s="1001"/>
      <c r="AH58" s="1001"/>
      <c r="AI58" s="1001"/>
      <c r="AJ58" s="1002"/>
      <c r="AK58" s="1003"/>
      <c r="AL58" s="1004"/>
      <c r="AM58" s="1004"/>
      <c r="AN58" s="1004"/>
      <c r="AO58" s="1004"/>
      <c r="AP58" s="1004"/>
      <c r="AQ58" s="1004"/>
      <c r="AR58" s="1004"/>
      <c r="AS58" s="1004"/>
      <c r="AT58" s="1004"/>
      <c r="AU58" s="1004"/>
      <c r="AV58" s="1004"/>
      <c r="AW58" s="1004"/>
      <c r="AX58" s="1004"/>
      <c r="AY58" s="1004"/>
      <c r="AZ58" s="1005"/>
      <c r="BA58" s="1005"/>
      <c r="BB58" s="1005"/>
      <c r="BC58" s="1005"/>
      <c r="BD58" s="1005"/>
      <c r="BE58" s="955"/>
      <c r="BF58" s="955"/>
      <c r="BG58" s="955"/>
      <c r="BH58" s="955"/>
      <c r="BI58" s="956"/>
      <c r="BJ58" s="214"/>
      <c r="BK58" s="214"/>
      <c r="BL58" s="214"/>
      <c r="BM58" s="214"/>
      <c r="BN58" s="214"/>
      <c r="BO58" s="223"/>
      <c r="BP58" s="223"/>
      <c r="BQ58" s="220">
        <v>52</v>
      </c>
      <c r="BR58" s="221"/>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1"/>
    </row>
    <row r="59" spans="1:131" ht="26.25" customHeight="1" x14ac:dyDescent="0.15">
      <c r="A59" s="220">
        <v>32</v>
      </c>
      <c r="B59" s="1016"/>
      <c r="C59" s="1017"/>
      <c r="D59" s="1017"/>
      <c r="E59" s="1017"/>
      <c r="F59" s="1017"/>
      <c r="G59" s="1017"/>
      <c r="H59" s="1017"/>
      <c r="I59" s="1017"/>
      <c r="J59" s="1017"/>
      <c r="K59" s="1017"/>
      <c r="L59" s="1017"/>
      <c r="M59" s="1017"/>
      <c r="N59" s="1017"/>
      <c r="O59" s="1017"/>
      <c r="P59" s="1018"/>
      <c r="Q59" s="1019"/>
      <c r="R59" s="1004"/>
      <c r="S59" s="1004"/>
      <c r="T59" s="1004"/>
      <c r="U59" s="1004"/>
      <c r="V59" s="1004"/>
      <c r="W59" s="1004"/>
      <c r="X59" s="1004"/>
      <c r="Y59" s="1004"/>
      <c r="Z59" s="1004"/>
      <c r="AA59" s="1004"/>
      <c r="AB59" s="1004"/>
      <c r="AC59" s="1004"/>
      <c r="AD59" s="1004"/>
      <c r="AE59" s="1020"/>
      <c r="AF59" s="1000"/>
      <c r="AG59" s="1001"/>
      <c r="AH59" s="1001"/>
      <c r="AI59" s="1001"/>
      <c r="AJ59" s="1002"/>
      <c r="AK59" s="1003"/>
      <c r="AL59" s="1004"/>
      <c r="AM59" s="1004"/>
      <c r="AN59" s="1004"/>
      <c r="AO59" s="1004"/>
      <c r="AP59" s="1004"/>
      <c r="AQ59" s="1004"/>
      <c r="AR59" s="1004"/>
      <c r="AS59" s="1004"/>
      <c r="AT59" s="1004"/>
      <c r="AU59" s="1004"/>
      <c r="AV59" s="1004"/>
      <c r="AW59" s="1004"/>
      <c r="AX59" s="1004"/>
      <c r="AY59" s="1004"/>
      <c r="AZ59" s="1005"/>
      <c r="BA59" s="1005"/>
      <c r="BB59" s="1005"/>
      <c r="BC59" s="1005"/>
      <c r="BD59" s="1005"/>
      <c r="BE59" s="955"/>
      <c r="BF59" s="955"/>
      <c r="BG59" s="955"/>
      <c r="BH59" s="955"/>
      <c r="BI59" s="956"/>
      <c r="BJ59" s="214"/>
      <c r="BK59" s="214"/>
      <c r="BL59" s="214"/>
      <c r="BM59" s="214"/>
      <c r="BN59" s="214"/>
      <c r="BO59" s="223"/>
      <c r="BP59" s="223"/>
      <c r="BQ59" s="220">
        <v>53</v>
      </c>
      <c r="BR59" s="221"/>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1"/>
    </row>
    <row r="60" spans="1:131" ht="26.25" customHeight="1" x14ac:dyDescent="0.15">
      <c r="A60" s="220">
        <v>33</v>
      </c>
      <c r="B60" s="1016"/>
      <c r="C60" s="1017"/>
      <c r="D60" s="1017"/>
      <c r="E60" s="1017"/>
      <c r="F60" s="1017"/>
      <c r="G60" s="1017"/>
      <c r="H60" s="1017"/>
      <c r="I60" s="1017"/>
      <c r="J60" s="1017"/>
      <c r="K60" s="1017"/>
      <c r="L60" s="1017"/>
      <c r="M60" s="1017"/>
      <c r="N60" s="1017"/>
      <c r="O60" s="1017"/>
      <c r="P60" s="1018"/>
      <c r="Q60" s="1019"/>
      <c r="R60" s="1004"/>
      <c r="S60" s="1004"/>
      <c r="T60" s="1004"/>
      <c r="U60" s="1004"/>
      <c r="V60" s="1004"/>
      <c r="W60" s="1004"/>
      <c r="X60" s="1004"/>
      <c r="Y60" s="1004"/>
      <c r="Z60" s="1004"/>
      <c r="AA60" s="1004"/>
      <c r="AB60" s="1004"/>
      <c r="AC60" s="1004"/>
      <c r="AD60" s="1004"/>
      <c r="AE60" s="1020"/>
      <c r="AF60" s="1000"/>
      <c r="AG60" s="1001"/>
      <c r="AH60" s="1001"/>
      <c r="AI60" s="1001"/>
      <c r="AJ60" s="1002"/>
      <c r="AK60" s="1003"/>
      <c r="AL60" s="1004"/>
      <c r="AM60" s="1004"/>
      <c r="AN60" s="1004"/>
      <c r="AO60" s="1004"/>
      <c r="AP60" s="1004"/>
      <c r="AQ60" s="1004"/>
      <c r="AR60" s="1004"/>
      <c r="AS60" s="1004"/>
      <c r="AT60" s="1004"/>
      <c r="AU60" s="1004"/>
      <c r="AV60" s="1004"/>
      <c r="AW60" s="1004"/>
      <c r="AX60" s="1004"/>
      <c r="AY60" s="1004"/>
      <c r="AZ60" s="1005"/>
      <c r="BA60" s="1005"/>
      <c r="BB60" s="1005"/>
      <c r="BC60" s="1005"/>
      <c r="BD60" s="1005"/>
      <c r="BE60" s="955"/>
      <c r="BF60" s="955"/>
      <c r="BG60" s="955"/>
      <c r="BH60" s="955"/>
      <c r="BI60" s="956"/>
      <c r="BJ60" s="214"/>
      <c r="BK60" s="214"/>
      <c r="BL60" s="214"/>
      <c r="BM60" s="214"/>
      <c r="BN60" s="214"/>
      <c r="BO60" s="223"/>
      <c r="BP60" s="223"/>
      <c r="BQ60" s="220">
        <v>54</v>
      </c>
      <c r="BR60" s="221"/>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1"/>
    </row>
    <row r="61" spans="1:131" ht="26.25" customHeight="1" thickBot="1" x14ac:dyDescent="0.2">
      <c r="A61" s="220">
        <v>34</v>
      </c>
      <c r="B61" s="1016"/>
      <c r="C61" s="1017"/>
      <c r="D61" s="1017"/>
      <c r="E61" s="1017"/>
      <c r="F61" s="1017"/>
      <c r="G61" s="1017"/>
      <c r="H61" s="1017"/>
      <c r="I61" s="1017"/>
      <c r="J61" s="1017"/>
      <c r="K61" s="1017"/>
      <c r="L61" s="1017"/>
      <c r="M61" s="1017"/>
      <c r="N61" s="1017"/>
      <c r="O61" s="1017"/>
      <c r="P61" s="1018"/>
      <c r="Q61" s="1019"/>
      <c r="R61" s="1004"/>
      <c r="S61" s="1004"/>
      <c r="T61" s="1004"/>
      <c r="U61" s="1004"/>
      <c r="V61" s="1004"/>
      <c r="W61" s="1004"/>
      <c r="X61" s="1004"/>
      <c r="Y61" s="1004"/>
      <c r="Z61" s="1004"/>
      <c r="AA61" s="1004"/>
      <c r="AB61" s="1004"/>
      <c r="AC61" s="1004"/>
      <c r="AD61" s="1004"/>
      <c r="AE61" s="1020"/>
      <c r="AF61" s="1000"/>
      <c r="AG61" s="1001"/>
      <c r="AH61" s="1001"/>
      <c r="AI61" s="1001"/>
      <c r="AJ61" s="1002"/>
      <c r="AK61" s="1003"/>
      <c r="AL61" s="1004"/>
      <c r="AM61" s="1004"/>
      <c r="AN61" s="1004"/>
      <c r="AO61" s="1004"/>
      <c r="AP61" s="1004"/>
      <c r="AQ61" s="1004"/>
      <c r="AR61" s="1004"/>
      <c r="AS61" s="1004"/>
      <c r="AT61" s="1004"/>
      <c r="AU61" s="1004"/>
      <c r="AV61" s="1004"/>
      <c r="AW61" s="1004"/>
      <c r="AX61" s="1004"/>
      <c r="AY61" s="1004"/>
      <c r="AZ61" s="1005"/>
      <c r="BA61" s="1005"/>
      <c r="BB61" s="1005"/>
      <c r="BC61" s="1005"/>
      <c r="BD61" s="1005"/>
      <c r="BE61" s="955"/>
      <c r="BF61" s="955"/>
      <c r="BG61" s="955"/>
      <c r="BH61" s="955"/>
      <c r="BI61" s="956"/>
      <c r="BJ61" s="214"/>
      <c r="BK61" s="214"/>
      <c r="BL61" s="214"/>
      <c r="BM61" s="214"/>
      <c r="BN61" s="214"/>
      <c r="BO61" s="223"/>
      <c r="BP61" s="223"/>
      <c r="BQ61" s="220">
        <v>55</v>
      </c>
      <c r="BR61" s="221"/>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1"/>
    </row>
    <row r="62" spans="1:131" ht="26.25" customHeight="1" x14ac:dyDescent="0.15">
      <c r="A62" s="220">
        <v>35</v>
      </c>
      <c r="B62" s="1016"/>
      <c r="C62" s="1017"/>
      <c r="D62" s="1017"/>
      <c r="E62" s="1017"/>
      <c r="F62" s="1017"/>
      <c r="G62" s="1017"/>
      <c r="H62" s="1017"/>
      <c r="I62" s="1017"/>
      <c r="J62" s="1017"/>
      <c r="K62" s="1017"/>
      <c r="L62" s="1017"/>
      <c r="M62" s="1017"/>
      <c r="N62" s="1017"/>
      <c r="O62" s="1017"/>
      <c r="P62" s="1018"/>
      <c r="Q62" s="1019"/>
      <c r="R62" s="1004"/>
      <c r="S62" s="1004"/>
      <c r="T62" s="1004"/>
      <c r="U62" s="1004"/>
      <c r="V62" s="1004"/>
      <c r="W62" s="1004"/>
      <c r="X62" s="1004"/>
      <c r="Y62" s="1004"/>
      <c r="Z62" s="1004"/>
      <c r="AA62" s="1004"/>
      <c r="AB62" s="1004"/>
      <c r="AC62" s="1004"/>
      <c r="AD62" s="1004"/>
      <c r="AE62" s="1020"/>
      <c r="AF62" s="1000"/>
      <c r="AG62" s="1001"/>
      <c r="AH62" s="1001"/>
      <c r="AI62" s="1001"/>
      <c r="AJ62" s="1002"/>
      <c r="AK62" s="1003"/>
      <c r="AL62" s="1004"/>
      <c r="AM62" s="1004"/>
      <c r="AN62" s="1004"/>
      <c r="AO62" s="1004"/>
      <c r="AP62" s="1004"/>
      <c r="AQ62" s="1004"/>
      <c r="AR62" s="1004"/>
      <c r="AS62" s="1004"/>
      <c r="AT62" s="1004"/>
      <c r="AU62" s="1004"/>
      <c r="AV62" s="1004"/>
      <c r="AW62" s="1004"/>
      <c r="AX62" s="1004"/>
      <c r="AY62" s="1004"/>
      <c r="AZ62" s="1005"/>
      <c r="BA62" s="1005"/>
      <c r="BB62" s="1005"/>
      <c r="BC62" s="1005"/>
      <c r="BD62" s="1005"/>
      <c r="BE62" s="955"/>
      <c r="BF62" s="955"/>
      <c r="BG62" s="955"/>
      <c r="BH62" s="955"/>
      <c r="BI62" s="956"/>
      <c r="BJ62" s="1013" t="s">
        <v>411</v>
      </c>
      <c r="BK62" s="1014"/>
      <c r="BL62" s="1014"/>
      <c r="BM62" s="1014"/>
      <c r="BN62" s="1015"/>
      <c r="BO62" s="223"/>
      <c r="BP62" s="223"/>
      <c r="BQ62" s="220">
        <v>56</v>
      </c>
      <c r="BR62" s="221"/>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1"/>
    </row>
    <row r="63" spans="1:131" ht="26.25" customHeight="1" thickBot="1" x14ac:dyDescent="0.2">
      <c r="A63" s="222" t="s">
        <v>393</v>
      </c>
      <c r="B63" s="920" t="s">
        <v>412</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9"/>
      <c r="AF63" s="1010">
        <v>20</v>
      </c>
      <c r="AG63" s="942"/>
      <c r="AH63" s="942"/>
      <c r="AI63" s="942"/>
      <c r="AJ63" s="1011"/>
      <c r="AK63" s="1012"/>
      <c r="AL63" s="946"/>
      <c r="AM63" s="946"/>
      <c r="AN63" s="946"/>
      <c r="AO63" s="946"/>
      <c r="AP63" s="1203">
        <v>435</v>
      </c>
      <c r="AQ63" s="936"/>
      <c r="AR63" s="936"/>
      <c r="AS63" s="936"/>
      <c r="AT63" s="1204"/>
      <c r="AU63" s="1203">
        <v>295</v>
      </c>
      <c r="AV63" s="936"/>
      <c r="AW63" s="936"/>
      <c r="AX63" s="936"/>
      <c r="AY63" s="1204"/>
      <c r="AZ63" s="1006"/>
      <c r="BA63" s="1006"/>
      <c r="BB63" s="1006"/>
      <c r="BC63" s="1006"/>
      <c r="BD63" s="1006"/>
      <c r="BE63" s="943"/>
      <c r="BF63" s="943"/>
      <c r="BG63" s="943"/>
      <c r="BH63" s="943"/>
      <c r="BI63" s="944"/>
      <c r="BJ63" s="1007" t="s">
        <v>175</v>
      </c>
      <c r="BK63" s="936"/>
      <c r="BL63" s="936"/>
      <c r="BM63" s="936"/>
      <c r="BN63" s="1008"/>
      <c r="BO63" s="223"/>
      <c r="BP63" s="223"/>
      <c r="BQ63" s="220">
        <v>57</v>
      </c>
      <c r="BR63" s="221"/>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1"/>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1"/>
    </row>
    <row r="65" spans="1:131" ht="26.25" customHeight="1" thickBot="1" x14ac:dyDescent="0.2">
      <c r="A65" s="214" t="s">
        <v>413</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1"/>
    </row>
    <row r="66" spans="1:131" ht="26.25" customHeight="1" x14ac:dyDescent="0.15">
      <c r="A66" s="978" t="s">
        <v>414</v>
      </c>
      <c r="B66" s="979"/>
      <c r="C66" s="979"/>
      <c r="D66" s="979"/>
      <c r="E66" s="979"/>
      <c r="F66" s="979"/>
      <c r="G66" s="979"/>
      <c r="H66" s="979"/>
      <c r="I66" s="979"/>
      <c r="J66" s="979"/>
      <c r="K66" s="979"/>
      <c r="L66" s="979"/>
      <c r="M66" s="979"/>
      <c r="N66" s="979"/>
      <c r="O66" s="979"/>
      <c r="P66" s="980"/>
      <c r="Q66" s="984" t="s">
        <v>398</v>
      </c>
      <c r="R66" s="985"/>
      <c r="S66" s="985"/>
      <c r="T66" s="985"/>
      <c r="U66" s="986"/>
      <c r="V66" s="984" t="s">
        <v>415</v>
      </c>
      <c r="W66" s="985"/>
      <c r="X66" s="985"/>
      <c r="Y66" s="985"/>
      <c r="Z66" s="986"/>
      <c r="AA66" s="984" t="s">
        <v>416</v>
      </c>
      <c r="AB66" s="985"/>
      <c r="AC66" s="985"/>
      <c r="AD66" s="985"/>
      <c r="AE66" s="986"/>
      <c r="AF66" s="990" t="s">
        <v>417</v>
      </c>
      <c r="AG66" s="991"/>
      <c r="AH66" s="991"/>
      <c r="AI66" s="991"/>
      <c r="AJ66" s="992"/>
      <c r="AK66" s="984" t="s">
        <v>402</v>
      </c>
      <c r="AL66" s="979"/>
      <c r="AM66" s="979"/>
      <c r="AN66" s="979"/>
      <c r="AO66" s="980"/>
      <c r="AP66" s="984" t="s">
        <v>403</v>
      </c>
      <c r="AQ66" s="985"/>
      <c r="AR66" s="985"/>
      <c r="AS66" s="985"/>
      <c r="AT66" s="986"/>
      <c r="AU66" s="984" t="s">
        <v>418</v>
      </c>
      <c r="AV66" s="985"/>
      <c r="AW66" s="985"/>
      <c r="AX66" s="985"/>
      <c r="AY66" s="986"/>
      <c r="AZ66" s="984" t="s">
        <v>381</v>
      </c>
      <c r="BA66" s="985"/>
      <c r="BB66" s="985"/>
      <c r="BC66" s="985"/>
      <c r="BD66" s="998"/>
      <c r="BE66" s="223"/>
      <c r="BF66" s="223"/>
      <c r="BG66" s="223"/>
      <c r="BH66" s="223"/>
      <c r="BI66" s="223"/>
      <c r="BJ66" s="223"/>
      <c r="BK66" s="223"/>
      <c r="BL66" s="223"/>
      <c r="BM66" s="223"/>
      <c r="BN66" s="223"/>
      <c r="BO66" s="223"/>
      <c r="BP66" s="223"/>
      <c r="BQ66" s="220">
        <v>60</v>
      </c>
      <c r="BR66" s="225"/>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1"/>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3"/>
      <c r="BF67" s="223"/>
      <c r="BG67" s="223"/>
      <c r="BH67" s="223"/>
      <c r="BI67" s="223"/>
      <c r="BJ67" s="223"/>
      <c r="BK67" s="223"/>
      <c r="BL67" s="223"/>
      <c r="BM67" s="223"/>
      <c r="BN67" s="223"/>
      <c r="BO67" s="223"/>
      <c r="BP67" s="223"/>
      <c r="BQ67" s="220">
        <v>61</v>
      </c>
      <c r="BR67" s="225"/>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1"/>
    </row>
    <row r="68" spans="1:131" ht="26.25" customHeight="1" thickTop="1" x14ac:dyDescent="0.15">
      <c r="A68" s="218">
        <v>1</v>
      </c>
      <c r="B68" s="968" t="s">
        <v>566</v>
      </c>
      <c r="C68" s="969"/>
      <c r="D68" s="969"/>
      <c r="E68" s="969"/>
      <c r="F68" s="969"/>
      <c r="G68" s="969"/>
      <c r="H68" s="969"/>
      <c r="I68" s="969"/>
      <c r="J68" s="969"/>
      <c r="K68" s="969"/>
      <c r="L68" s="969"/>
      <c r="M68" s="969"/>
      <c r="N68" s="969"/>
      <c r="O68" s="969"/>
      <c r="P68" s="970"/>
      <c r="Q68" s="971">
        <v>12114</v>
      </c>
      <c r="R68" s="965"/>
      <c r="S68" s="965"/>
      <c r="T68" s="965"/>
      <c r="U68" s="965"/>
      <c r="V68" s="965">
        <v>11583</v>
      </c>
      <c r="W68" s="965"/>
      <c r="X68" s="965"/>
      <c r="Y68" s="965"/>
      <c r="Z68" s="965"/>
      <c r="AA68" s="965">
        <v>531</v>
      </c>
      <c r="AB68" s="965"/>
      <c r="AC68" s="965"/>
      <c r="AD68" s="965"/>
      <c r="AE68" s="965"/>
      <c r="AF68" s="965">
        <v>318</v>
      </c>
      <c r="AG68" s="965"/>
      <c r="AH68" s="965"/>
      <c r="AI68" s="965"/>
      <c r="AJ68" s="965"/>
      <c r="AK68" s="965">
        <v>2113</v>
      </c>
      <c r="AL68" s="965"/>
      <c r="AM68" s="965"/>
      <c r="AN68" s="965"/>
      <c r="AO68" s="965"/>
      <c r="AP68" s="965">
        <v>5815</v>
      </c>
      <c r="AQ68" s="965"/>
      <c r="AR68" s="965"/>
      <c r="AS68" s="965"/>
      <c r="AT68" s="965"/>
      <c r="AU68" s="965">
        <v>126</v>
      </c>
      <c r="AV68" s="965"/>
      <c r="AW68" s="965"/>
      <c r="AX68" s="965"/>
      <c r="AY68" s="965"/>
      <c r="AZ68" s="966"/>
      <c r="BA68" s="966"/>
      <c r="BB68" s="966"/>
      <c r="BC68" s="966"/>
      <c r="BD68" s="967"/>
      <c r="BE68" s="223"/>
      <c r="BF68" s="223"/>
      <c r="BG68" s="223"/>
      <c r="BH68" s="223"/>
      <c r="BI68" s="223"/>
      <c r="BJ68" s="223"/>
      <c r="BK68" s="223"/>
      <c r="BL68" s="223"/>
      <c r="BM68" s="223"/>
      <c r="BN68" s="223"/>
      <c r="BO68" s="223"/>
      <c r="BP68" s="223"/>
      <c r="BQ68" s="220">
        <v>62</v>
      </c>
      <c r="BR68" s="225"/>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1"/>
    </row>
    <row r="69" spans="1:131" ht="26.25" customHeight="1" x14ac:dyDescent="0.15">
      <c r="A69" s="220">
        <v>2</v>
      </c>
      <c r="B69" s="957" t="s">
        <v>567</v>
      </c>
      <c r="C69" s="958"/>
      <c r="D69" s="958"/>
      <c r="E69" s="958"/>
      <c r="F69" s="958"/>
      <c r="G69" s="958"/>
      <c r="H69" s="958"/>
      <c r="I69" s="958"/>
      <c r="J69" s="958"/>
      <c r="K69" s="958"/>
      <c r="L69" s="958"/>
      <c r="M69" s="958"/>
      <c r="N69" s="958"/>
      <c r="O69" s="958"/>
      <c r="P69" s="959"/>
      <c r="Q69" s="960">
        <v>6512</v>
      </c>
      <c r="R69" s="954"/>
      <c r="S69" s="954"/>
      <c r="T69" s="954"/>
      <c r="U69" s="954"/>
      <c r="V69" s="954">
        <v>6497</v>
      </c>
      <c r="W69" s="954"/>
      <c r="X69" s="954"/>
      <c r="Y69" s="954"/>
      <c r="Z69" s="954"/>
      <c r="AA69" s="954">
        <v>15</v>
      </c>
      <c r="AB69" s="954"/>
      <c r="AC69" s="954"/>
      <c r="AD69" s="954"/>
      <c r="AE69" s="954"/>
      <c r="AF69" s="954">
        <v>15</v>
      </c>
      <c r="AG69" s="954"/>
      <c r="AH69" s="954"/>
      <c r="AI69" s="954"/>
      <c r="AJ69" s="954"/>
      <c r="AK69" s="954">
        <v>8</v>
      </c>
      <c r="AL69" s="954"/>
      <c r="AM69" s="954"/>
      <c r="AN69" s="954"/>
      <c r="AO69" s="954"/>
      <c r="AP69" s="954">
        <v>2904</v>
      </c>
      <c r="AQ69" s="954"/>
      <c r="AR69" s="954"/>
      <c r="AS69" s="954"/>
      <c r="AT69" s="954"/>
      <c r="AU69" s="954">
        <v>162</v>
      </c>
      <c r="AV69" s="954"/>
      <c r="AW69" s="954"/>
      <c r="AX69" s="954"/>
      <c r="AY69" s="954"/>
      <c r="AZ69" s="955"/>
      <c r="BA69" s="955"/>
      <c r="BB69" s="955"/>
      <c r="BC69" s="955"/>
      <c r="BD69" s="956"/>
      <c r="BE69" s="223"/>
      <c r="BF69" s="223"/>
      <c r="BG69" s="223"/>
      <c r="BH69" s="223"/>
      <c r="BI69" s="223"/>
      <c r="BJ69" s="223"/>
      <c r="BK69" s="223"/>
      <c r="BL69" s="223"/>
      <c r="BM69" s="223"/>
      <c r="BN69" s="223"/>
      <c r="BO69" s="223"/>
      <c r="BP69" s="223"/>
      <c r="BQ69" s="220">
        <v>63</v>
      </c>
      <c r="BR69" s="225"/>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1"/>
    </row>
    <row r="70" spans="1:131" ht="26.25" customHeight="1" x14ac:dyDescent="0.15">
      <c r="A70" s="220">
        <v>3</v>
      </c>
      <c r="B70" s="957" t="s">
        <v>568</v>
      </c>
      <c r="C70" s="958"/>
      <c r="D70" s="958"/>
      <c r="E70" s="958"/>
      <c r="F70" s="958"/>
      <c r="G70" s="958"/>
      <c r="H70" s="958"/>
      <c r="I70" s="958"/>
      <c r="J70" s="958"/>
      <c r="K70" s="958"/>
      <c r="L70" s="958"/>
      <c r="M70" s="958"/>
      <c r="N70" s="958"/>
      <c r="O70" s="958"/>
      <c r="P70" s="959"/>
      <c r="Q70" s="960">
        <v>506</v>
      </c>
      <c r="R70" s="954"/>
      <c r="S70" s="954"/>
      <c r="T70" s="954"/>
      <c r="U70" s="954"/>
      <c r="V70" s="954">
        <v>480</v>
      </c>
      <c r="W70" s="954"/>
      <c r="X70" s="954"/>
      <c r="Y70" s="954"/>
      <c r="Z70" s="954"/>
      <c r="AA70" s="954">
        <v>26</v>
      </c>
      <c r="AB70" s="954"/>
      <c r="AC70" s="954"/>
      <c r="AD70" s="954"/>
      <c r="AE70" s="954"/>
      <c r="AF70" s="954">
        <v>26</v>
      </c>
      <c r="AG70" s="954"/>
      <c r="AH70" s="954"/>
      <c r="AI70" s="954"/>
      <c r="AJ70" s="954"/>
      <c r="AK70" s="954">
        <v>20</v>
      </c>
      <c r="AL70" s="954"/>
      <c r="AM70" s="954"/>
      <c r="AN70" s="954"/>
      <c r="AO70" s="954"/>
      <c r="AP70" s="954" t="s">
        <v>565</v>
      </c>
      <c r="AQ70" s="954"/>
      <c r="AR70" s="954"/>
      <c r="AS70" s="954"/>
      <c r="AT70" s="954"/>
      <c r="AU70" s="954" t="s">
        <v>565</v>
      </c>
      <c r="AV70" s="954"/>
      <c r="AW70" s="954"/>
      <c r="AX70" s="954"/>
      <c r="AY70" s="954"/>
      <c r="AZ70" s="955"/>
      <c r="BA70" s="955"/>
      <c r="BB70" s="955"/>
      <c r="BC70" s="955"/>
      <c r="BD70" s="956"/>
      <c r="BE70" s="223"/>
      <c r="BF70" s="223"/>
      <c r="BG70" s="223"/>
      <c r="BH70" s="223"/>
      <c r="BI70" s="223"/>
      <c r="BJ70" s="223"/>
      <c r="BK70" s="223"/>
      <c r="BL70" s="223"/>
      <c r="BM70" s="223"/>
      <c r="BN70" s="223"/>
      <c r="BO70" s="223"/>
      <c r="BP70" s="223"/>
      <c r="BQ70" s="220">
        <v>64</v>
      </c>
      <c r="BR70" s="225"/>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1"/>
    </row>
    <row r="71" spans="1:131" ht="26.25" customHeight="1" x14ac:dyDescent="0.15">
      <c r="A71" s="220">
        <v>4</v>
      </c>
      <c r="B71" s="957" t="s">
        <v>569</v>
      </c>
      <c r="C71" s="958"/>
      <c r="D71" s="958"/>
      <c r="E71" s="958"/>
      <c r="F71" s="958"/>
      <c r="G71" s="958"/>
      <c r="H71" s="958"/>
      <c r="I71" s="958"/>
      <c r="J71" s="958"/>
      <c r="K71" s="958"/>
      <c r="L71" s="958"/>
      <c r="M71" s="958"/>
      <c r="N71" s="958"/>
      <c r="O71" s="958"/>
      <c r="P71" s="959"/>
      <c r="Q71" s="960">
        <v>166934</v>
      </c>
      <c r="R71" s="954"/>
      <c r="S71" s="954"/>
      <c r="T71" s="954"/>
      <c r="U71" s="954"/>
      <c r="V71" s="954">
        <v>162366</v>
      </c>
      <c r="W71" s="954"/>
      <c r="X71" s="954"/>
      <c r="Y71" s="954"/>
      <c r="Z71" s="954"/>
      <c r="AA71" s="954">
        <v>4567</v>
      </c>
      <c r="AB71" s="954"/>
      <c r="AC71" s="954"/>
      <c r="AD71" s="954"/>
      <c r="AE71" s="954"/>
      <c r="AF71" s="954">
        <v>4564</v>
      </c>
      <c r="AG71" s="954"/>
      <c r="AH71" s="954"/>
      <c r="AI71" s="954"/>
      <c r="AJ71" s="954"/>
      <c r="AK71" s="954">
        <v>2257</v>
      </c>
      <c r="AL71" s="954"/>
      <c r="AM71" s="954"/>
      <c r="AN71" s="954"/>
      <c r="AO71" s="954"/>
      <c r="AP71" s="954" t="s">
        <v>565</v>
      </c>
      <c r="AQ71" s="954"/>
      <c r="AR71" s="954"/>
      <c r="AS71" s="954"/>
      <c r="AT71" s="954"/>
      <c r="AU71" s="954" t="s">
        <v>565</v>
      </c>
      <c r="AV71" s="954"/>
      <c r="AW71" s="954"/>
      <c r="AX71" s="954"/>
      <c r="AY71" s="954"/>
      <c r="AZ71" s="955"/>
      <c r="BA71" s="955"/>
      <c r="BB71" s="955"/>
      <c r="BC71" s="955"/>
      <c r="BD71" s="956"/>
      <c r="BE71" s="223"/>
      <c r="BF71" s="223"/>
      <c r="BG71" s="223"/>
      <c r="BH71" s="223"/>
      <c r="BI71" s="223"/>
      <c r="BJ71" s="223"/>
      <c r="BK71" s="223"/>
      <c r="BL71" s="223"/>
      <c r="BM71" s="223"/>
      <c r="BN71" s="223"/>
      <c r="BO71" s="223"/>
      <c r="BP71" s="223"/>
      <c r="BQ71" s="220">
        <v>65</v>
      </c>
      <c r="BR71" s="225"/>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1"/>
    </row>
    <row r="72" spans="1:131" ht="26.25" customHeight="1" x14ac:dyDescent="0.15">
      <c r="A72" s="220">
        <v>5</v>
      </c>
      <c r="B72" s="957" t="s">
        <v>570</v>
      </c>
      <c r="C72" s="958"/>
      <c r="D72" s="958"/>
      <c r="E72" s="958"/>
      <c r="F72" s="958"/>
      <c r="G72" s="958"/>
      <c r="H72" s="958"/>
      <c r="I72" s="958"/>
      <c r="J72" s="958"/>
      <c r="K72" s="958"/>
      <c r="L72" s="958"/>
      <c r="M72" s="958"/>
      <c r="N72" s="958"/>
      <c r="O72" s="958"/>
      <c r="P72" s="959"/>
      <c r="Q72" s="960">
        <v>887</v>
      </c>
      <c r="R72" s="954"/>
      <c r="S72" s="954"/>
      <c r="T72" s="954"/>
      <c r="U72" s="954"/>
      <c r="V72" s="954">
        <v>861</v>
      </c>
      <c r="W72" s="954"/>
      <c r="X72" s="954"/>
      <c r="Y72" s="954"/>
      <c r="Z72" s="954"/>
      <c r="AA72" s="954">
        <v>26</v>
      </c>
      <c r="AB72" s="954"/>
      <c r="AC72" s="954"/>
      <c r="AD72" s="954"/>
      <c r="AE72" s="954"/>
      <c r="AF72" s="954">
        <v>26</v>
      </c>
      <c r="AG72" s="954"/>
      <c r="AH72" s="954"/>
      <c r="AI72" s="954"/>
      <c r="AJ72" s="954"/>
      <c r="AK72" s="954">
        <v>20</v>
      </c>
      <c r="AL72" s="954"/>
      <c r="AM72" s="954"/>
      <c r="AN72" s="954"/>
      <c r="AO72" s="954"/>
      <c r="AP72" s="954" t="s">
        <v>565</v>
      </c>
      <c r="AQ72" s="954"/>
      <c r="AR72" s="954"/>
      <c r="AS72" s="954"/>
      <c r="AT72" s="954"/>
      <c r="AU72" s="954" t="s">
        <v>565</v>
      </c>
      <c r="AV72" s="954"/>
      <c r="AW72" s="954"/>
      <c r="AX72" s="954"/>
      <c r="AY72" s="954"/>
      <c r="AZ72" s="955"/>
      <c r="BA72" s="955"/>
      <c r="BB72" s="955"/>
      <c r="BC72" s="955"/>
      <c r="BD72" s="956"/>
      <c r="BE72" s="223"/>
      <c r="BF72" s="223"/>
      <c r="BG72" s="223"/>
      <c r="BH72" s="223"/>
      <c r="BI72" s="223"/>
      <c r="BJ72" s="223"/>
      <c r="BK72" s="223"/>
      <c r="BL72" s="223"/>
      <c r="BM72" s="223"/>
      <c r="BN72" s="223"/>
      <c r="BO72" s="223"/>
      <c r="BP72" s="223"/>
      <c r="BQ72" s="220">
        <v>66</v>
      </c>
      <c r="BR72" s="225"/>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1"/>
    </row>
    <row r="73" spans="1:131" ht="26.25" customHeight="1" x14ac:dyDescent="0.15">
      <c r="A73" s="220">
        <v>6</v>
      </c>
      <c r="B73" s="957" t="s">
        <v>571</v>
      </c>
      <c r="C73" s="958"/>
      <c r="D73" s="958"/>
      <c r="E73" s="958"/>
      <c r="F73" s="958"/>
      <c r="G73" s="958"/>
      <c r="H73" s="958"/>
      <c r="I73" s="958"/>
      <c r="J73" s="958"/>
      <c r="K73" s="958"/>
      <c r="L73" s="958"/>
      <c r="M73" s="958"/>
      <c r="N73" s="958"/>
      <c r="O73" s="958"/>
      <c r="P73" s="959"/>
      <c r="Q73" s="960">
        <v>176</v>
      </c>
      <c r="R73" s="954"/>
      <c r="S73" s="954"/>
      <c r="T73" s="954"/>
      <c r="U73" s="954"/>
      <c r="V73" s="954">
        <v>173</v>
      </c>
      <c r="W73" s="954"/>
      <c r="X73" s="954"/>
      <c r="Y73" s="954"/>
      <c r="Z73" s="954"/>
      <c r="AA73" s="954">
        <v>3</v>
      </c>
      <c r="AB73" s="954"/>
      <c r="AC73" s="954"/>
      <c r="AD73" s="954"/>
      <c r="AE73" s="954"/>
      <c r="AF73" s="954">
        <v>3</v>
      </c>
      <c r="AG73" s="954"/>
      <c r="AH73" s="954"/>
      <c r="AI73" s="954"/>
      <c r="AJ73" s="954"/>
      <c r="AK73" s="954">
        <v>7</v>
      </c>
      <c r="AL73" s="954"/>
      <c r="AM73" s="954"/>
      <c r="AN73" s="954"/>
      <c r="AO73" s="954"/>
      <c r="AP73" s="954" t="s">
        <v>565</v>
      </c>
      <c r="AQ73" s="954"/>
      <c r="AR73" s="954"/>
      <c r="AS73" s="954"/>
      <c r="AT73" s="954"/>
      <c r="AU73" s="954" t="s">
        <v>565</v>
      </c>
      <c r="AV73" s="954"/>
      <c r="AW73" s="954"/>
      <c r="AX73" s="954"/>
      <c r="AY73" s="954"/>
      <c r="AZ73" s="955"/>
      <c r="BA73" s="955"/>
      <c r="BB73" s="955"/>
      <c r="BC73" s="955"/>
      <c r="BD73" s="956"/>
      <c r="BE73" s="223"/>
      <c r="BF73" s="223"/>
      <c r="BG73" s="223"/>
      <c r="BH73" s="223"/>
      <c r="BI73" s="223"/>
      <c r="BJ73" s="223"/>
      <c r="BK73" s="223"/>
      <c r="BL73" s="223"/>
      <c r="BM73" s="223"/>
      <c r="BN73" s="223"/>
      <c r="BO73" s="223"/>
      <c r="BP73" s="223"/>
      <c r="BQ73" s="220">
        <v>67</v>
      </c>
      <c r="BR73" s="225"/>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1"/>
    </row>
    <row r="74" spans="1:131" ht="26.25" customHeight="1" x14ac:dyDescent="0.15">
      <c r="A74" s="220">
        <v>7</v>
      </c>
      <c r="B74" s="957" t="s">
        <v>572</v>
      </c>
      <c r="C74" s="958"/>
      <c r="D74" s="958"/>
      <c r="E74" s="958"/>
      <c r="F74" s="958"/>
      <c r="G74" s="958"/>
      <c r="H74" s="958"/>
      <c r="I74" s="958"/>
      <c r="J74" s="958"/>
      <c r="K74" s="958"/>
      <c r="L74" s="958"/>
      <c r="M74" s="958"/>
      <c r="N74" s="958"/>
      <c r="O74" s="958"/>
      <c r="P74" s="959"/>
      <c r="Q74" s="960">
        <v>12076</v>
      </c>
      <c r="R74" s="954"/>
      <c r="S74" s="954"/>
      <c r="T74" s="954"/>
      <c r="U74" s="954"/>
      <c r="V74" s="954">
        <v>9088</v>
      </c>
      <c r="W74" s="954"/>
      <c r="X74" s="954"/>
      <c r="Y74" s="954"/>
      <c r="Z74" s="954"/>
      <c r="AA74" s="954">
        <v>2988</v>
      </c>
      <c r="AB74" s="954"/>
      <c r="AC74" s="954"/>
      <c r="AD74" s="954"/>
      <c r="AE74" s="954"/>
      <c r="AF74" s="954">
        <v>2988</v>
      </c>
      <c r="AG74" s="954"/>
      <c r="AH74" s="954"/>
      <c r="AI74" s="954"/>
      <c r="AJ74" s="954"/>
      <c r="AK74" s="954" t="s">
        <v>565</v>
      </c>
      <c r="AL74" s="954"/>
      <c r="AM74" s="954"/>
      <c r="AN74" s="954"/>
      <c r="AO74" s="954"/>
      <c r="AP74" s="954" t="s">
        <v>565</v>
      </c>
      <c r="AQ74" s="954"/>
      <c r="AR74" s="954"/>
      <c r="AS74" s="954"/>
      <c r="AT74" s="954"/>
      <c r="AU74" s="954" t="s">
        <v>565</v>
      </c>
      <c r="AV74" s="954"/>
      <c r="AW74" s="954"/>
      <c r="AX74" s="954"/>
      <c r="AY74" s="954"/>
      <c r="AZ74" s="955"/>
      <c r="BA74" s="955"/>
      <c r="BB74" s="955"/>
      <c r="BC74" s="955"/>
      <c r="BD74" s="956"/>
      <c r="BE74" s="223"/>
      <c r="BF74" s="223"/>
      <c r="BG74" s="223"/>
      <c r="BH74" s="223"/>
      <c r="BI74" s="223"/>
      <c r="BJ74" s="223"/>
      <c r="BK74" s="223"/>
      <c r="BL74" s="223"/>
      <c r="BM74" s="223"/>
      <c r="BN74" s="223"/>
      <c r="BO74" s="223"/>
      <c r="BP74" s="223"/>
      <c r="BQ74" s="220">
        <v>68</v>
      </c>
      <c r="BR74" s="225"/>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1"/>
    </row>
    <row r="75" spans="1:131" ht="26.25" customHeight="1" x14ac:dyDescent="0.15">
      <c r="A75" s="220">
        <v>8</v>
      </c>
      <c r="B75" s="957"/>
      <c r="C75" s="958"/>
      <c r="D75" s="958"/>
      <c r="E75" s="958"/>
      <c r="F75" s="958"/>
      <c r="G75" s="958"/>
      <c r="H75" s="958"/>
      <c r="I75" s="958"/>
      <c r="J75" s="958"/>
      <c r="K75" s="958"/>
      <c r="L75" s="958"/>
      <c r="M75" s="958"/>
      <c r="N75" s="958"/>
      <c r="O75" s="958"/>
      <c r="P75" s="959"/>
      <c r="Q75" s="961"/>
      <c r="R75" s="962"/>
      <c r="S75" s="962"/>
      <c r="T75" s="962"/>
      <c r="U75" s="963"/>
      <c r="V75" s="964"/>
      <c r="W75" s="962"/>
      <c r="X75" s="962"/>
      <c r="Y75" s="962"/>
      <c r="Z75" s="963"/>
      <c r="AA75" s="964"/>
      <c r="AB75" s="962"/>
      <c r="AC75" s="962"/>
      <c r="AD75" s="962"/>
      <c r="AE75" s="963"/>
      <c r="AF75" s="964"/>
      <c r="AG75" s="962"/>
      <c r="AH75" s="962"/>
      <c r="AI75" s="962"/>
      <c r="AJ75" s="963"/>
      <c r="AK75" s="964"/>
      <c r="AL75" s="962"/>
      <c r="AM75" s="962"/>
      <c r="AN75" s="962"/>
      <c r="AO75" s="963"/>
      <c r="AP75" s="964"/>
      <c r="AQ75" s="962"/>
      <c r="AR75" s="962"/>
      <c r="AS75" s="962"/>
      <c r="AT75" s="963"/>
      <c r="AU75" s="964"/>
      <c r="AV75" s="962"/>
      <c r="AW75" s="962"/>
      <c r="AX75" s="962"/>
      <c r="AY75" s="963"/>
      <c r="AZ75" s="955"/>
      <c r="BA75" s="955"/>
      <c r="BB75" s="955"/>
      <c r="BC75" s="955"/>
      <c r="BD75" s="956"/>
      <c r="BE75" s="223"/>
      <c r="BF75" s="223"/>
      <c r="BG75" s="223"/>
      <c r="BH75" s="223"/>
      <c r="BI75" s="223"/>
      <c r="BJ75" s="223"/>
      <c r="BK75" s="223"/>
      <c r="BL75" s="223"/>
      <c r="BM75" s="223"/>
      <c r="BN75" s="223"/>
      <c r="BO75" s="223"/>
      <c r="BP75" s="223"/>
      <c r="BQ75" s="220">
        <v>69</v>
      </c>
      <c r="BR75" s="225"/>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1"/>
    </row>
    <row r="76" spans="1:131" ht="26.25" customHeight="1" x14ac:dyDescent="0.15">
      <c r="A76" s="220">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23"/>
      <c r="BF76" s="223"/>
      <c r="BG76" s="223"/>
      <c r="BH76" s="223"/>
      <c r="BI76" s="223"/>
      <c r="BJ76" s="223"/>
      <c r="BK76" s="223"/>
      <c r="BL76" s="223"/>
      <c r="BM76" s="223"/>
      <c r="BN76" s="223"/>
      <c r="BO76" s="223"/>
      <c r="BP76" s="223"/>
      <c r="BQ76" s="220">
        <v>70</v>
      </c>
      <c r="BR76" s="225"/>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1"/>
    </row>
    <row r="77" spans="1:131" ht="26.25" customHeight="1" x14ac:dyDescent="0.15">
      <c r="A77" s="220">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3"/>
      <c r="BF77" s="223"/>
      <c r="BG77" s="223"/>
      <c r="BH77" s="223"/>
      <c r="BI77" s="223"/>
      <c r="BJ77" s="223"/>
      <c r="BK77" s="223"/>
      <c r="BL77" s="223"/>
      <c r="BM77" s="223"/>
      <c r="BN77" s="223"/>
      <c r="BO77" s="223"/>
      <c r="BP77" s="223"/>
      <c r="BQ77" s="220">
        <v>71</v>
      </c>
      <c r="BR77" s="225"/>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1"/>
    </row>
    <row r="78" spans="1:131" ht="26.25" customHeight="1" x14ac:dyDescent="0.15">
      <c r="A78" s="220">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3"/>
      <c r="BF78" s="223"/>
      <c r="BG78" s="223"/>
      <c r="BH78" s="223"/>
      <c r="BI78" s="223"/>
      <c r="BJ78" s="211"/>
      <c r="BK78" s="211"/>
      <c r="BL78" s="211"/>
      <c r="BM78" s="211"/>
      <c r="BN78" s="211"/>
      <c r="BO78" s="223"/>
      <c r="BP78" s="223"/>
      <c r="BQ78" s="220">
        <v>72</v>
      </c>
      <c r="BR78" s="225"/>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1"/>
    </row>
    <row r="79" spans="1:131" ht="26.25" customHeight="1" x14ac:dyDescent="0.15">
      <c r="A79" s="220">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3"/>
      <c r="BF79" s="223"/>
      <c r="BG79" s="223"/>
      <c r="BH79" s="223"/>
      <c r="BI79" s="223"/>
      <c r="BJ79" s="211"/>
      <c r="BK79" s="211"/>
      <c r="BL79" s="211"/>
      <c r="BM79" s="211"/>
      <c r="BN79" s="211"/>
      <c r="BO79" s="223"/>
      <c r="BP79" s="223"/>
      <c r="BQ79" s="220">
        <v>73</v>
      </c>
      <c r="BR79" s="225"/>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1"/>
    </row>
    <row r="80" spans="1:131" ht="26.25" customHeight="1" x14ac:dyDescent="0.15">
      <c r="A80" s="220">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3"/>
      <c r="BF80" s="223"/>
      <c r="BG80" s="223"/>
      <c r="BH80" s="223"/>
      <c r="BI80" s="223"/>
      <c r="BJ80" s="223"/>
      <c r="BK80" s="223"/>
      <c r="BL80" s="223"/>
      <c r="BM80" s="223"/>
      <c r="BN80" s="223"/>
      <c r="BO80" s="223"/>
      <c r="BP80" s="223"/>
      <c r="BQ80" s="220">
        <v>74</v>
      </c>
      <c r="BR80" s="225"/>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1"/>
    </row>
    <row r="81" spans="1:131" ht="26.25" customHeight="1" x14ac:dyDescent="0.15">
      <c r="A81" s="220">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3"/>
      <c r="BF81" s="223"/>
      <c r="BG81" s="223"/>
      <c r="BH81" s="223"/>
      <c r="BI81" s="223"/>
      <c r="BJ81" s="223"/>
      <c r="BK81" s="223"/>
      <c r="BL81" s="223"/>
      <c r="BM81" s="223"/>
      <c r="BN81" s="223"/>
      <c r="BO81" s="223"/>
      <c r="BP81" s="223"/>
      <c r="BQ81" s="220">
        <v>75</v>
      </c>
      <c r="BR81" s="225"/>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1"/>
    </row>
    <row r="82" spans="1:131" ht="26.25" customHeight="1" x14ac:dyDescent="0.15">
      <c r="A82" s="220">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3"/>
      <c r="BF82" s="223"/>
      <c r="BG82" s="223"/>
      <c r="BH82" s="223"/>
      <c r="BI82" s="223"/>
      <c r="BJ82" s="223"/>
      <c r="BK82" s="223"/>
      <c r="BL82" s="223"/>
      <c r="BM82" s="223"/>
      <c r="BN82" s="223"/>
      <c r="BO82" s="223"/>
      <c r="BP82" s="223"/>
      <c r="BQ82" s="220">
        <v>76</v>
      </c>
      <c r="BR82" s="225"/>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1"/>
    </row>
    <row r="83" spans="1:131" ht="26.25" customHeight="1" x14ac:dyDescent="0.15">
      <c r="A83" s="220">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3"/>
      <c r="BF83" s="223"/>
      <c r="BG83" s="223"/>
      <c r="BH83" s="223"/>
      <c r="BI83" s="223"/>
      <c r="BJ83" s="223"/>
      <c r="BK83" s="223"/>
      <c r="BL83" s="223"/>
      <c r="BM83" s="223"/>
      <c r="BN83" s="223"/>
      <c r="BO83" s="223"/>
      <c r="BP83" s="223"/>
      <c r="BQ83" s="220">
        <v>77</v>
      </c>
      <c r="BR83" s="225"/>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1"/>
    </row>
    <row r="84" spans="1:131" ht="26.25" customHeight="1" x14ac:dyDescent="0.15">
      <c r="A84" s="220">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3"/>
      <c r="BF84" s="223"/>
      <c r="BG84" s="223"/>
      <c r="BH84" s="223"/>
      <c r="BI84" s="223"/>
      <c r="BJ84" s="223"/>
      <c r="BK84" s="223"/>
      <c r="BL84" s="223"/>
      <c r="BM84" s="223"/>
      <c r="BN84" s="223"/>
      <c r="BO84" s="223"/>
      <c r="BP84" s="223"/>
      <c r="BQ84" s="220">
        <v>78</v>
      </c>
      <c r="BR84" s="225"/>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1"/>
    </row>
    <row r="85" spans="1:131" ht="26.25" customHeight="1" x14ac:dyDescent="0.15">
      <c r="A85" s="220">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3"/>
      <c r="BF85" s="223"/>
      <c r="BG85" s="223"/>
      <c r="BH85" s="223"/>
      <c r="BI85" s="223"/>
      <c r="BJ85" s="223"/>
      <c r="BK85" s="223"/>
      <c r="BL85" s="223"/>
      <c r="BM85" s="223"/>
      <c r="BN85" s="223"/>
      <c r="BO85" s="223"/>
      <c r="BP85" s="223"/>
      <c r="BQ85" s="220">
        <v>79</v>
      </c>
      <c r="BR85" s="225"/>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1"/>
    </row>
    <row r="86" spans="1:131" ht="26.25" customHeight="1" x14ac:dyDescent="0.15">
      <c r="A86" s="220">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3"/>
      <c r="BF86" s="223"/>
      <c r="BG86" s="223"/>
      <c r="BH86" s="223"/>
      <c r="BI86" s="223"/>
      <c r="BJ86" s="223"/>
      <c r="BK86" s="223"/>
      <c r="BL86" s="223"/>
      <c r="BM86" s="223"/>
      <c r="BN86" s="223"/>
      <c r="BO86" s="223"/>
      <c r="BP86" s="223"/>
      <c r="BQ86" s="220">
        <v>80</v>
      </c>
      <c r="BR86" s="225"/>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1"/>
    </row>
    <row r="87" spans="1:131" ht="26.25" customHeight="1" x14ac:dyDescent="0.15">
      <c r="A87" s="226">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3"/>
      <c r="BF87" s="223"/>
      <c r="BG87" s="223"/>
      <c r="BH87" s="223"/>
      <c r="BI87" s="223"/>
      <c r="BJ87" s="223"/>
      <c r="BK87" s="223"/>
      <c r="BL87" s="223"/>
      <c r="BM87" s="223"/>
      <c r="BN87" s="223"/>
      <c r="BO87" s="223"/>
      <c r="BP87" s="223"/>
      <c r="BQ87" s="220">
        <v>81</v>
      </c>
      <c r="BR87" s="225"/>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1"/>
    </row>
    <row r="88" spans="1:131" ht="26.25" customHeight="1" thickBot="1" x14ac:dyDescent="0.2">
      <c r="A88" s="222" t="s">
        <v>393</v>
      </c>
      <c r="B88" s="920" t="s">
        <v>419</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1203">
        <v>7940</v>
      </c>
      <c r="AG88" s="936"/>
      <c r="AH88" s="936"/>
      <c r="AI88" s="936"/>
      <c r="AJ88" s="1204"/>
      <c r="AK88" s="1009"/>
      <c r="AL88" s="933"/>
      <c r="AM88" s="933"/>
      <c r="AN88" s="933"/>
      <c r="AO88" s="1012"/>
      <c r="AP88" s="1203">
        <v>8719</v>
      </c>
      <c r="AQ88" s="936"/>
      <c r="AR88" s="936"/>
      <c r="AS88" s="936"/>
      <c r="AT88" s="1204"/>
      <c r="AU88" s="1203">
        <v>288</v>
      </c>
      <c r="AV88" s="936"/>
      <c r="AW88" s="936"/>
      <c r="AX88" s="936"/>
      <c r="AY88" s="1204"/>
      <c r="AZ88" s="943"/>
      <c r="BA88" s="943"/>
      <c r="BB88" s="943"/>
      <c r="BC88" s="943"/>
      <c r="BD88" s="944"/>
      <c r="BE88" s="223"/>
      <c r="BF88" s="223"/>
      <c r="BG88" s="223"/>
      <c r="BH88" s="223"/>
      <c r="BI88" s="223"/>
      <c r="BJ88" s="223"/>
      <c r="BK88" s="223"/>
      <c r="BL88" s="223"/>
      <c r="BM88" s="223"/>
      <c r="BN88" s="223"/>
      <c r="BO88" s="223"/>
      <c r="BP88" s="223"/>
      <c r="BQ88" s="220">
        <v>82</v>
      </c>
      <c r="BR88" s="225"/>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1"/>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1"/>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1"/>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1"/>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1"/>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1"/>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1"/>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1"/>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1"/>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1"/>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1"/>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1"/>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1"/>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1"/>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393</v>
      </c>
      <c r="BR102" s="920" t="s">
        <v>420</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1"/>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23" t="s">
        <v>421</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1"/>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24" t="s">
        <v>422</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1"/>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
      <c r="A107" s="231" t="s">
        <v>423</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424</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x14ac:dyDescent="0.15">
      <c r="A108" s="925" t="s">
        <v>425</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426</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1" customFormat="1" ht="26.25" customHeight="1" x14ac:dyDescent="0.15">
      <c r="A109" s="881" t="s">
        <v>427</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428</v>
      </c>
      <c r="AB109" s="882"/>
      <c r="AC109" s="882"/>
      <c r="AD109" s="882"/>
      <c r="AE109" s="883"/>
      <c r="AF109" s="884" t="s">
        <v>312</v>
      </c>
      <c r="AG109" s="882"/>
      <c r="AH109" s="882"/>
      <c r="AI109" s="882"/>
      <c r="AJ109" s="883"/>
      <c r="AK109" s="884" t="s">
        <v>311</v>
      </c>
      <c r="AL109" s="882"/>
      <c r="AM109" s="882"/>
      <c r="AN109" s="882"/>
      <c r="AO109" s="883"/>
      <c r="AP109" s="884" t="s">
        <v>429</v>
      </c>
      <c r="AQ109" s="882"/>
      <c r="AR109" s="882"/>
      <c r="AS109" s="882"/>
      <c r="AT109" s="912"/>
      <c r="AU109" s="881" t="s">
        <v>427</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428</v>
      </c>
      <c r="BR109" s="882"/>
      <c r="BS109" s="882"/>
      <c r="BT109" s="882"/>
      <c r="BU109" s="883"/>
      <c r="BV109" s="884" t="s">
        <v>312</v>
      </c>
      <c r="BW109" s="882"/>
      <c r="BX109" s="882"/>
      <c r="BY109" s="882"/>
      <c r="BZ109" s="883"/>
      <c r="CA109" s="884" t="s">
        <v>311</v>
      </c>
      <c r="CB109" s="882"/>
      <c r="CC109" s="882"/>
      <c r="CD109" s="882"/>
      <c r="CE109" s="883"/>
      <c r="CF109" s="919" t="s">
        <v>429</v>
      </c>
      <c r="CG109" s="919"/>
      <c r="CH109" s="919"/>
      <c r="CI109" s="919"/>
      <c r="CJ109" s="919"/>
      <c r="CK109" s="884" t="s">
        <v>430</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428</v>
      </c>
      <c r="DH109" s="882"/>
      <c r="DI109" s="882"/>
      <c r="DJ109" s="882"/>
      <c r="DK109" s="883"/>
      <c r="DL109" s="884" t="s">
        <v>312</v>
      </c>
      <c r="DM109" s="882"/>
      <c r="DN109" s="882"/>
      <c r="DO109" s="882"/>
      <c r="DP109" s="883"/>
      <c r="DQ109" s="884" t="s">
        <v>311</v>
      </c>
      <c r="DR109" s="882"/>
      <c r="DS109" s="882"/>
      <c r="DT109" s="882"/>
      <c r="DU109" s="883"/>
      <c r="DV109" s="884" t="s">
        <v>429</v>
      </c>
      <c r="DW109" s="882"/>
      <c r="DX109" s="882"/>
      <c r="DY109" s="882"/>
      <c r="DZ109" s="912"/>
    </row>
    <row r="110" spans="1:131" s="211" customFormat="1" ht="26.25" customHeight="1" x14ac:dyDescent="0.15">
      <c r="A110" s="793" t="s">
        <v>431</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874">
        <v>352026</v>
      </c>
      <c r="AB110" s="875"/>
      <c r="AC110" s="875"/>
      <c r="AD110" s="875"/>
      <c r="AE110" s="876"/>
      <c r="AF110" s="877">
        <v>336259</v>
      </c>
      <c r="AG110" s="875"/>
      <c r="AH110" s="875"/>
      <c r="AI110" s="875"/>
      <c r="AJ110" s="876"/>
      <c r="AK110" s="877">
        <v>313918</v>
      </c>
      <c r="AL110" s="875"/>
      <c r="AM110" s="875"/>
      <c r="AN110" s="875"/>
      <c r="AO110" s="876"/>
      <c r="AP110" s="878">
        <v>27.2</v>
      </c>
      <c r="AQ110" s="879"/>
      <c r="AR110" s="879"/>
      <c r="AS110" s="879"/>
      <c r="AT110" s="880"/>
      <c r="AU110" s="913" t="s">
        <v>68</v>
      </c>
      <c r="AV110" s="914"/>
      <c r="AW110" s="914"/>
      <c r="AX110" s="914"/>
      <c r="AY110" s="914"/>
      <c r="AZ110" s="846" t="s">
        <v>432</v>
      </c>
      <c r="BA110" s="794"/>
      <c r="BB110" s="794"/>
      <c r="BC110" s="794"/>
      <c r="BD110" s="794"/>
      <c r="BE110" s="794"/>
      <c r="BF110" s="794"/>
      <c r="BG110" s="794"/>
      <c r="BH110" s="794"/>
      <c r="BI110" s="794"/>
      <c r="BJ110" s="794"/>
      <c r="BK110" s="794"/>
      <c r="BL110" s="794"/>
      <c r="BM110" s="794"/>
      <c r="BN110" s="794"/>
      <c r="BO110" s="794"/>
      <c r="BP110" s="795"/>
      <c r="BQ110" s="847">
        <v>3324442</v>
      </c>
      <c r="BR110" s="828"/>
      <c r="BS110" s="828"/>
      <c r="BT110" s="828"/>
      <c r="BU110" s="828"/>
      <c r="BV110" s="828">
        <v>3186190</v>
      </c>
      <c r="BW110" s="828"/>
      <c r="BX110" s="828"/>
      <c r="BY110" s="828"/>
      <c r="BZ110" s="828"/>
      <c r="CA110" s="828">
        <v>3090262</v>
      </c>
      <c r="CB110" s="828"/>
      <c r="CC110" s="828"/>
      <c r="CD110" s="828"/>
      <c r="CE110" s="828"/>
      <c r="CF110" s="852">
        <v>267.39999999999998</v>
      </c>
      <c r="CG110" s="853"/>
      <c r="CH110" s="853"/>
      <c r="CI110" s="853"/>
      <c r="CJ110" s="853"/>
      <c r="CK110" s="909" t="s">
        <v>433</v>
      </c>
      <c r="CL110" s="805"/>
      <c r="CM110" s="846" t="s">
        <v>434</v>
      </c>
      <c r="CN110" s="794"/>
      <c r="CO110" s="794"/>
      <c r="CP110" s="794"/>
      <c r="CQ110" s="794"/>
      <c r="CR110" s="794"/>
      <c r="CS110" s="794"/>
      <c r="CT110" s="794"/>
      <c r="CU110" s="794"/>
      <c r="CV110" s="794"/>
      <c r="CW110" s="794"/>
      <c r="CX110" s="794"/>
      <c r="CY110" s="794"/>
      <c r="CZ110" s="794"/>
      <c r="DA110" s="794"/>
      <c r="DB110" s="794"/>
      <c r="DC110" s="794"/>
      <c r="DD110" s="794"/>
      <c r="DE110" s="794"/>
      <c r="DF110" s="795"/>
      <c r="DG110" s="847" t="s">
        <v>175</v>
      </c>
      <c r="DH110" s="828"/>
      <c r="DI110" s="828"/>
      <c r="DJ110" s="828"/>
      <c r="DK110" s="828"/>
      <c r="DL110" s="828" t="s">
        <v>435</v>
      </c>
      <c r="DM110" s="828"/>
      <c r="DN110" s="828"/>
      <c r="DO110" s="828"/>
      <c r="DP110" s="828"/>
      <c r="DQ110" s="828" t="s">
        <v>175</v>
      </c>
      <c r="DR110" s="828"/>
      <c r="DS110" s="828"/>
      <c r="DT110" s="828"/>
      <c r="DU110" s="828"/>
      <c r="DV110" s="829" t="s">
        <v>175</v>
      </c>
      <c r="DW110" s="829"/>
      <c r="DX110" s="829"/>
      <c r="DY110" s="829"/>
      <c r="DZ110" s="830"/>
    </row>
    <row r="111" spans="1:131" s="211" customFormat="1" ht="26.25" customHeight="1" x14ac:dyDescent="0.15">
      <c r="A111" s="760" t="s">
        <v>436</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908"/>
      <c r="AA111" s="901" t="s">
        <v>175</v>
      </c>
      <c r="AB111" s="902"/>
      <c r="AC111" s="902"/>
      <c r="AD111" s="902"/>
      <c r="AE111" s="903"/>
      <c r="AF111" s="904" t="s">
        <v>437</v>
      </c>
      <c r="AG111" s="902"/>
      <c r="AH111" s="902"/>
      <c r="AI111" s="902"/>
      <c r="AJ111" s="903"/>
      <c r="AK111" s="904" t="s">
        <v>437</v>
      </c>
      <c r="AL111" s="902"/>
      <c r="AM111" s="902"/>
      <c r="AN111" s="902"/>
      <c r="AO111" s="903"/>
      <c r="AP111" s="905" t="s">
        <v>437</v>
      </c>
      <c r="AQ111" s="906"/>
      <c r="AR111" s="906"/>
      <c r="AS111" s="906"/>
      <c r="AT111" s="907"/>
      <c r="AU111" s="915"/>
      <c r="AV111" s="916"/>
      <c r="AW111" s="916"/>
      <c r="AX111" s="916"/>
      <c r="AY111" s="916"/>
      <c r="AZ111" s="801" t="s">
        <v>438</v>
      </c>
      <c r="BA111" s="738"/>
      <c r="BB111" s="738"/>
      <c r="BC111" s="738"/>
      <c r="BD111" s="738"/>
      <c r="BE111" s="738"/>
      <c r="BF111" s="738"/>
      <c r="BG111" s="738"/>
      <c r="BH111" s="738"/>
      <c r="BI111" s="738"/>
      <c r="BJ111" s="738"/>
      <c r="BK111" s="738"/>
      <c r="BL111" s="738"/>
      <c r="BM111" s="738"/>
      <c r="BN111" s="738"/>
      <c r="BO111" s="738"/>
      <c r="BP111" s="739"/>
      <c r="BQ111" s="802" t="s">
        <v>175</v>
      </c>
      <c r="BR111" s="803"/>
      <c r="BS111" s="803"/>
      <c r="BT111" s="803"/>
      <c r="BU111" s="803"/>
      <c r="BV111" s="803" t="s">
        <v>435</v>
      </c>
      <c r="BW111" s="803"/>
      <c r="BX111" s="803"/>
      <c r="BY111" s="803"/>
      <c r="BZ111" s="803"/>
      <c r="CA111" s="803" t="s">
        <v>175</v>
      </c>
      <c r="CB111" s="803"/>
      <c r="CC111" s="803"/>
      <c r="CD111" s="803"/>
      <c r="CE111" s="803"/>
      <c r="CF111" s="861" t="s">
        <v>435</v>
      </c>
      <c r="CG111" s="862"/>
      <c r="CH111" s="862"/>
      <c r="CI111" s="862"/>
      <c r="CJ111" s="862"/>
      <c r="CK111" s="910"/>
      <c r="CL111" s="807"/>
      <c r="CM111" s="801" t="s">
        <v>439</v>
      </c>
      <c r="CN111" s="738"/>
      <c r="CO111" s="738"/>
      <c r="CP111" s="738"/>
      <c r="CQ111" s="738"/>
      <c r="CR111" s="738"/>
      <c r="CS111" s="738"/>
      <c r="CT111" s="738"/>
      <c r="CU111" s="738"/>
      <c r="CV111" s="738"/>
      <c r="CW111" s="738"/>
      <c r="CX111" s="738"/>
      <c r="CY111" s="738"/>
      <c r="CZ111" s="738"/>
      <c r="DA111" s="738"/>
      <c r="DB111" s="738"/>
      <c r="DC111" s="738"/>
      <c r="DD111" s="738"/>
      <c r="DE111" s="738"/>
      <c r="DF111" s="739"/>
      <c r="DG111" s="802" t="s">
        <v>175</v>
      </c>
      <c r="DH111" s="803"/>
      <c r="DI111" s="803"/>
      <c r="DJ111" s="803"/>
      <c r="DK111" s="803"/>
      <c r="DL111" s="803" t="s">
        <v>435</v>
      </c>
      <c r="DM111" s="803"/>
      <c r="DN111" s="803"/>
      <c r="DO111" s="803"/>
      <c r="DP111" s="803"/>
      <c r="DQ111" s="803" t="s">
        <v>435</v>
      </c>
      <c r="DR111" s="803"/>
      <c r="DS111" s="803"/>
      <c r="DT111" s="803"/>
      <c r="DU111" s="803"/>
      <c r="DV111" s="780" t="s">
        <v>175</v>
      </c>
      <c r="DW111" s="780"/>
      <c r="DX111" s="780"/>
      <c r="DY111" s="780"/>
      <c r="DZ111" s="781"/>
    </row>
    <row r="112" spans="1:131" s="211" customFormat="1" ht="26.25" customHeight="1" x14ac:dyDescent="0.15">
      <c r="A112" s="895" t="s">
        <v>440</v>
      </c>
      <c r="B112" s="896"/>
      <c r="C112" s="738" t="s">
        <v>441</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5" t="s">
        <v>395</v>
      </c>
      <c r="AB112" s="766"/>
      <c r="AC112" s="766"/>
      <c r="AD112" s="766"/>
      <c r="AE112" s="767"/>
      <c r="AF112" s="768" t="s">
        <v>395</v>
      </c>
      <c r="AG112" s="766"/>
      <c r="AH112" s="766"/>
      <c r="AI112" s="766"/>
      <c r="AJ112" s="767"/>
      <c r="AK112" s="768" t="s">
        <v>175</v>
      </c>
      <c r="AL112" s="766"/>
      <c r="AM112" s="766"/>
      <c r="AN112" s="766"/>
      <c r="AO112" s="767"/>
      <c r="AP112" s="810" t="s">
        <v>395</v>
      </c>
      <c r="AQ112" s="811"/>
      <c r="AR112" s="811"/>
      <c r="AS112" s="811"/>
      <c r="AT112" s="812"/>
      <c r="AU112" s="915"/>
      <c r="AV112" s="916"/>
      <c r="AW112" s="916"/>
      <c r="AX112" s="916"/>
      <c r="AY112" s="916"/>
      <c r="AZ112" s="801" t="s">
        <v>442</v>
      </c>
      <c r="BA112" s="738"/>
      <c r="BB112" s="738"/>
      <c r="BC112" s="738"/>
      <c r="BD112" s="738"/>
      <c r="BE112" s="738"/>
      <c r="BF112" s="738"/>
      <c r="BG112" s="738"/>
      <c r="BH112" s="738"/>
      <c r="BI112" s="738"/>
      <c r="BJ112" s="738"/>
      <c r="BK112" s="738"/>
      <c r="BL112" s="738"/>
      <c r="BM112" s="738"/>
      <c r="BN112" s="738"/>
      <c r="BO112" s="738"/>
      <c r="BP112" s="739"/>
      <c r="BQ112" s="802">
        <v>380936</v>
      </c>
      <c r="BR112" s="803"/>
      <c r="BS112" s="803"/>
      <c r="BT112" s="803"/>
      <c r="BU112" s="803"/>
      <c r="BV112" s="803">
        <v>328477</v>
      </c>
      <c r="BW112" s="803"/>
      <c r="BX112" s="803"/>
      <c r="BY112" s="803"/>
      <c r="BZ112" s="803"/>
      <c r="CA112" s="803">
        <v>295476</v>
      </c>
      <c r="CB112" s="803"/>
      <c r="CC112" s="803"/>
      <c r="CD112" s="803"/>
      <c r="CE112" s="803"/>
      <c r="CF112" s="861">
        <v>25.6</v>
      </c>
      <c r="CG112" s="862"/>
      <c r="CH112" s="862"/>
      <c r="CI112" s="862"/>
      <c r="CJ112" s="862"/>
      <c r="CK112" s="910"/>
      <c r="CL112" s="807"/>
      <c r="CM112" s="801" t="s">
        <v>443</v>
      </c>
      <c r="CN112" s="738"/>
      <c r="CO112" s="738"/>
      <c r="CP112" s="738"/>
      <c r="CQ112" s="738"/>
      <c r="CR112" s="738"/>
      <c r="CS112" s="738"/>
      <c r="CT112" s="738"/>
      <c r="CU112" s="738"/>
      <c r="CV112" s="738"/>
      <c r="CW112" s="738"/>
      <c r="CX112" s="738"/>
      <c r="CY112" s="738"/>
      <c r="CZ112" s="738"/>
      <c r="DA112" s="738"/>
      <c r="DB112" s="738"/>
      <c r="DC112" s="738"/>
      <c r="DD112" s="738"/>
      <c r="DE112" s="738"/>
      <c r="DF112" s="739"/>
      <c r="DG112" s="802" t="s">
        <v>395</v>
      </c>
      <c r="DH112" s="803"/>
      <c r="DI112" s="803"/>
      <c r="DJ112" s="803"/>
      <c r="DK112" s="803"/>
      <c r="DL112" s="803" t="s">
        <v>175</v>
      </c>
      <c r="DM112" s="803"/>
      <c r="DN112" s="803"/>
      <c r="DO112" s="803"/>
      <c r="DP112" s="803"/>
      <c r="DQ112" s="803" t="s">
        <v>395</v>
      </c>
      <c r="DR112" s="803"/>
      <c r="DS112" s="803"/>
      <c r="DT112" s="803"/>
      <c r="DU112" s="803"/>
      <c r="DV112" s="780" t="s">
        <v>395</v>
      </c>
      <c r="DW112" s="780"/>
      <c r="DX112" s="780"/>
      <c r="DY112" s="780"/>
      <c r="DZ112" s="781"/>
    </row>
    <row r="113" spans="1:130" s="211" customFormat="1" ht="26.25" customHeight="1" x14ac:dyDescent="0.15">
      <c r="A113" s="897"/>
      <c r="B113" s="898"/>
      <c r="C113" s="738" t="s">
        <v>444</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01">
        <v>44061</v>
      </c>
      <c r="AB113" s="902"/>
      <c r="AC113" s="902"/>
      <c r="AD113" s="902"/>
      <c r="AE113" s="903"/>
      <c r="AF113" s="904">
        <v>31594</v>
      </c>
      <c r="AG113" s="902"/>
      <c r="AH113" s="902"/>
      <c r="AI113" s="902"/>
      <c r="AJ113" s="903"/>
      <c r="AK113" s="904">
        <v>33294</v>
      </c>
      <c r="AL113" s="902"/>
      <c r="AM113" s="902"/>
      <c r="AN113" s="902"/>
      <c r="AO113" s="903"/>
      <c r="AP113" s="905">
        <v>2.9</v>
      </c>
      <c r="AQ113" s="906"/>
      <c r="AR113" s="906"/>
      <c r="AS113" s="906"/>
      <c r="AT113" s="907"/>
      <c r="AU113" s="915"/>
      <c r="AV113" s="916"/>
      <c r="AW113" s="916"/>
      <c r="AX113" s="916"/>
      <c r="AY113" s="916"/>
      <c r="AZ113" s="801" t="s">
        <v>445</v>
      </c>
      <c r="BA113" s="738"/>
      <c r="BB113" s="738"/>
      <c r="BC113" s="738"/>
      <c r="BD113" s="738"/>
      <c r="BE113" s="738"/>
      <c r="BF113" s="738"/>
      <c r="BG113" s="738"/>
      <c r="BH113" s="738"/>
      <c r="BI113" s="738"/>
      <c r="BJ113" s="738"/>
      <c r="BK113" s="738"/>
      <c r="BL113" s="738"/>
      <c r="BM113" s="738"/>
      <c r="BN113" s="738"/>
      <c r="BO113" s="738"/>
      <c r="BP113" s="739"/>
      <c r="BQ113" s="802">
        <v>383527</v>
      </c>
      <c r="BR113" s="803"/>
      <c r="BS113" s="803"/>
      <c r="BT113" s="803"/>
      <c r="BU113" s="803"/>
      <c r="BV113" s="803">
        <v>331543</v>
      </c>
      <c r="BW113" s="803"/>
      <c r="BX113" s="803"/>
      <c r="BY113" s="803"/>
      <c r="BZ113" s="803"/>
      <c r="CA113" s="803">
        <v>288064</v>
      </c>
      <c r="CB113" s="803"/>
      <c r="CC113" s="803"/>
      <c r="CD113" s="803"/>
      <c r="CE113" s="803"/>
      <c r="CF113" s="861">
        <v>24.9</v>
      </c>
      <c r="CG113" s="862"/>
      <c r="CH113" s="862"/>
      <c r="CI113" s="862"/>
      <c r="CJ113" s="862"/>
      <c r="CK113" s="910"/>
      <c r="CL113" s="807"/>
      <c r="CM113" s="801" t="s">
        <v>446</v>
      </c>
      <c r="CN113" s="738"/>
      <c r="CO113" s="738"/>
      <c r="CP113" s="738"/>
      <c r="CQ113" s="738"/>
      <c r="CR113" s="738"/>
      <c r="CS113" s="738"/>
      <c r="CT113" s="738"/>
      <c r="CU113" s="738"/>
      <c r="CV113" s="738"/>
      <c r="CW113" s="738"/>
      <c r="CX113" s="738"/>
      <c r="CY113" s="738"/>
      <c r="CZ113" s="738"/>
      <c r="DA113" s="738"/>
      <c r="DB113" s="738"/>
      <c r="DC113" s="738"/>
      <c r="DD113" s="738"/>
      <c r="DE113" s="738"/>
      <c r="DF113" s="739"/>
      <c r="DG113" s="765" t="s">
        <v>395</v>
      </c>
      <c r="DH113" s="766"/>
      <c r="DI113" s="766"/>
      <c r="DJ113" s="766"/>
      <c r="DK113" s="767"/>
      <c r="DL113" s="768" t="s">
        <v>395</v>
      </c>
      <c r="DM113" s="766"/>
      <c r="DN113" s="766"/>
      <c r="DO113" s="766"/>
      <c r="DP113" s="767"/>
      <c r="DQ113" s="768" t="s">
        <v>395</v>
      </c>
      <c r="DR113" s="766"/>
      <c r="DS113" s="766"/>
      <c r="DT113" s="766"/>
      <c r="DU113" s="767"/>
      <c r="DV113" s="810" t="s">
        <v>175</v>
      </c>
      <c r="DW113" s="811"/>
      <c r="DX113" s="811"/>
      <c r="DY113" s="811"/>
      <c r="DZ113" s="812"/>
    </row>
    <row r="114" spans="1:130" s="211" customFormat="1" ht="26.25" customHeight="1" x14ac:dyDescent="0.15">
      <c r="A114" s="897"/>
      <c r="B114" s="898"/>
      <c r="C114" s="738" t="s">
        <v>447</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5">
        <v>57400</v>
      </c>
      <c r="AB114" s="766"/>
      <c r="AC114" s="766"/>
      <c r="AD114" s="766"/>
      <c r="AE114" s="767"/>
      <c r="AF114" s="768">
        <v>57135</v>
      </c>
      <c r="AG114" s="766"/>
      <c r="AH114" s="766"/>
      <c r="AI114" s="766"/>
      <c r="AJ114" s="767"/>
      <c r="AK114" s="768">
        <v>56661</v>
      </c>
      <c r="AL114" s="766"/>
      <c r="AM114" s="766"/>
      <c r="AN114" s="766"/>
      <c r="AO114" s="767"/>
      <c r="AP114" s="810">
        <v>4.9000000000000004</v>
      </c>
      <c r="AQ114" s="811"/>
      <c r="AR114" s="811"/>
      <c r="AS114" s="811"/>
      <c r="AT114" s="812"/>
      <c r="AU114" s="915"/>
      <c r="AV114" s="916"/>
      <c r="AW114" s="916"/>
      <c r="AX114" s="916"/>
      <c r="AY114" s="916"/>
      <c r="AZ114" s="801" t="s">
        <v>448</v>
      </c>
      <c r="BA114" s="738"/>
      <c r="BB114" s="738"/>
      <c r="BC114" s="738"/>
      <c r="BD114" s="738"/>
      <c r="BE114" s="738"/>
      <c r="BF114" s="738"/>
      <c r="BG114" s="738"/>
      <c r="BH114" s="738"/>
      <c r="BI114" s="738"/>
      <c r="BJ114" s="738"/>
      <c r="BK114" s="738"/>
      <c r="BL114" s="738"/>
      <c r="BM114" s="738"/>
      <c r="BN114" s="738"/>
      <c r="BO114" s="738"/>
      <c r="BP114" s="739"/>
      <c r="BQ114" s="802">
        <v>481593</v>
      </c>
      <c r="BR114" s="803"/>
      <c r="BS114" s="803"/>
      <c r="BT114" s="803"/>
      <c r="BU114" s="803"/>
      <c r="BV114" s="803">
        <v>436633</v>
      </c>
      <c r="BW114" s="803"/>
      <c r="BX114" s="803"/>
      <c r="BY114" s="803"/>
      <c r="BZ114" s="803"/>
      <c r="CA114" s="803">
        <v>410595</v>
      </c>
      <c r="CB114" s="803"/>
      <c r="CC114" s="803"/>
      <c r="CD114" s="803"/>
      <c r="CE114" s="803"/>
      <c r="CF114" s="861">
        <v>35.5</v>
      </c>
      <c r="CG114" s="862"/>
      <c r="CH114" s="862"/>
      <c r="CI114" s="862"/>
      <c r="CJ114" s="862"/>
      <c r="CK114" s="910"/>
      <c r="CL114" s="807"/>
      <c r="CM114" s="801" t="s">
        <v>449</v>
      </c>
      <c r="CN114" s="738"/>
      <c r="CO114" s="738"/>
      <c r="CP114" s="738"/>
      <c r="CQ114" s="738"/>
      <c r="CR114" s="738"/>
      <c r="CS114" s="738"/>
      <c r="CT114" s="738"/>
      <c r="CU114" s="738"/>
      <c r="CV114" s="738"/>
      <c r="CW114" s="738"/>
      <c r="CX114" s="738"/>
      <c r="CY114" s="738"/>
      <c r="CZ114" s="738"/>
      <c r="DA114" s="738"/>
      <c r="DB114" s="738"/>
      <c r="DC114" s="738"/>
      <c r="DD114" s="738"/>
      <c r="DE114" s="738"/>
      <c r="DF114" s="739"/>
      <c r="DG114" s="765" t="s">
        <v>175</v>
      </c>
      <c r="DH114" s="766"/>
      <c r="DI114" s="766"/>
      <c r="DJ114" s="766"/>
      <c r="DK114" s="767"/>
      <c r="DL114" s="768" t="s">
        <v>395</v>
      </c>
      <c r="DM114" s="766"/>
      <c r="DN114" s="766"/>
      <c r="DO114" s="766"/>
      <c r="DP114" s="767"/>
      <c r="DQ114" s="768" t="s">
        <v>395</v>
      </c>
      <c r="DR114" s="766"/>
      <c r="DS114" s="766"/>
      <c r="DT114" s="766"/>
      <c r="DU114" s="767"/>
      <c r="DV114" s="810" t="s">
        <v>395</v>
      </c>
      <c r="DW114" s="811"/>
      <c r="DX114" s="811"/>
      <c r="DY114" s="811"/>
      <c r="DZ114" s="812"/>
    </row>
    <row r="115" spans="1:130" s="211" customFormat="1" ht="26.25" customHeight="1" x14ac:dyDescent="0.15">
      <c r="A115" s="897"/>
      <c r="B115" s="898"/>
      <c r="C115" s="738" t="s">
        <v>450</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01" t="s">
        <v>395</v>
      </c>
      <c r="AB115" s="902"/>
      <c r="AC115" s="902"/>
      <c r="AD115" s="902"/>
      <c r="AE115" s="903"/>
      <c r="AF115" s="904" t="s">
        <v>175</v>
      </c>
      <c r="AG115" s="902"/>
      <c r="AH115" s="902"/>
      <c r="AI115" s="902"/>
      <c r="AJ115" s="903"/>
      <c r="AK115" s="904" t="s">
        <v>395</v>
      </c>
      <c r="AL115" s="902"/>
      <c r="AM115" s="902"/>
      <c r="AN115" s="902"/>
      <c r="AO115" s="903"/>
      <c r="AP115" s="905" t="s">
        <v>175</v>
      </c>
      <c r="AQ115" s="906"/>
      <c r="AR115" s="906"/>
      <c r="AS115" s="906"/>
      <c r="AT115" s="907"/>
      <c r="AU115" s="915"/>
      <c r="AV115" s="916"/>
      <c r="AW115" s="916"/>
      <c r="AX115" s="916"/>
      <c r="AY115" s="916"/>
      <c r="AZ115" s="801" t="s">
        <v>451</v>
      </c>
      <c r="BA115" s="738"/>
      <c r="BB115" s="738"/>
      <c r="BC115" s="738"/>
      <c r="BD115" s="738"/>
      <c r="BE115" s="738"/>
      <c r="BF115" s="738"/>
      <c r="BG115" s="738"/>
      <c r="BH115" s="738"/>
      <c r="BI115" s="738"/>
      <c r="BJ115" s="738"/>
      <c r="BK115" s="738"/>
      <c r="BL115" s="738"/>
      <c r="BM115" s="738"/>
      <c r="BN115" s="738"/>
      <c r="BO115" s="738"/>
      <c r="BP115" s="739"/>
      <c r="BQ115" s="802" t="s">
        <v>395</v>
      </c>
      <c r="BR115" s="803"/>
      <c r="BS115" s="803"/>
      <c r="BT115" s="803"/>
      <c r="BU115" s="803"/>
      <c r="BV115" s="803" t="s">
        <v>395</v>
      </c>
      <c r="BW115" s="803"/>
      <c r="BX115" s="803"/>
      <c r="BY115" s="803"/>
      <c r="BZ115" s="803"/>
      <c r="CA115" s="803" t="s">
        <v>395</v>
      </c>
      <c r="CB115" s="803"/>
      <c r="CC115" s="803"/>
      <c r="CD115" s="803"/>
      <c r="CE115" s="803"/>
      <c r="CF115" s="861" t="s">
        <v>395</v>
      </c>
      <c r="CG115" s="862"/>
      <c r="CH115" s="862"/>
      <c r="CI115" s="862"/>
      <c r="CJ115" s="862"/>
      <c r="CK115" s="910"/>
      <c r="CL115" s="807"/>
      <c r="CM115" s="801" t="s">
        <v>452</v>
      </c>
      <c r="CN115" s="738"/>
      <c r="CO115" s="738"/>
      <c r="CP115" s="738"/>
      <c r="CQ115" s="738"/>
      <c r="CR115" s="738"/>
      <c r="CS115" s="738"/>
      <c r="CT115" s="738"/>
      <c r="CU115" s="738"/>
      <c r="CV115" s="738"/>
      <c r="CW115" s="738"/>
      <c r="CX115" s="738"/>
      <c r="CY115" s="738"/>
      <c r="CZ115" s="738"/>
      <c r="DA115" s="738"/>
      <c r="DB115" s="738"/>
      <c r="DC115" s="738"/>
      <c r="DD115" s="738"/>
      <c r="DE115" s="738"/>
      <c r="DF115" s="739"/>
      <c r="DG115" s="765" t="s">
        <v>175</v>
      </c>
      <c r="DH115" s="766"/>
      <c r="DI115" s="766"/>
      <c r="DJ115" s="766"/>
      <c r="DK115" s="767"/>
      <c r="DL115" s="768" t="s">
        <v>395</v>
      </c>
      <c r="DM115" s="766"/>
      <c r="DN115" s="766"/>
      <c r="DO115" s="766"/>
      <c r="DP115" s="767"/>
      <c r="DQ115" s="768" t="s">
        <v>395</v>
      </c>
      <c r="DR115" s="766"/>
      <c r="DS115" s="766"/>
      <c r="DT115" s="766"/>
      <c r="DU115" s="767"/>
      <c r="DV115" s="810" t="s">
        <v>395</v>
      </c>
      <c r="DW115" s="811"/>
      <c r="DX115" s="811"/>
      <c r="DY115" s="811"/>
      <c r="DZ115" s="812"/>
    </row>
    <row r="116" spans="1:130" s="211" customFormat="1" ht="26.25" customHeight="1" x14ac:dyDescent="0.15">
      <c r="A116" s="899"/>
      <c r="B116" s="900"/>
      <c r="C116" s="825" t="s">
        <v>453</v>
      </c>
      <c r="D116" s="825"/>
      <c r="E116" s="825"/>
      <c r="F116" s="825"/>
      <c r="G116" s="825"/>
      <c r="H116" s="825"/>
      <c r="I116" s="825"/>
      <c r="J116" s="825"/>
      <c r="K116" s="825"/>
      <c r="L116" s="825"/>
      <c r="M116" s="825"/>
      <c r="N116" s="825"/>
      <c r="O116" s="825"/>
      <c r="P116" s="825"/>
      <c r="Q116" s="825"/>
      <c r="R116" s="825"/>
      <c r="S116" s="825"/>
      <c r="T116" s="825"/>
      <c r="U116" s="825"/>
      <c r="V116" s="825"/>
      <c r="W116" s="825"/>
      <c r="X116" s="825"/>
      <c r="Y116" s="825"/>
      <c r="Z116" s="826"/>
      <c r="AA116" s="765">
        <v>4307</v>
      </c>
      <c r="AB116" s="766"/>
      <c r="AC116" s="766"/>
      <c r="AD116" s="766"/>
      <c r="AE116" s="767"/>
      <c r="AF116" s="768">
        <v>346</v>
      </c>
      <c r="AG116" s="766"/>
      <c r="AH116" s="766"/>
      <c r="AI116" s="766"/>
      <c r="AJ116" s="767"/>
      <c r="AK116" s="768">
        <v>251</v>
      </c>
      <c r="AL116" s="766"/>
      <c r="AM116" s="766"/>
      <c r="AN116" s="766"/>
      <c r="AO116" s="767"/>
      <c r="AP116" s="810">
        <v>0</v>
      </c>
      <c r="AQ116" s="811"/>
      <c r="AR116" s="811"/>
      <c r="AS116" s="811"/>
      <c r="AT116" s="812"/>
      <c r="AU116" s="915"/>
      <c r="AV116" s="916"/>
      <c r="AW116" s="916"/>
      <c r="AX116" s="916"/>
      <c r="AY116" s="916"/>
      <c r="AZ116" s="849" t="s">
        <v>454</v>
      </c>
      <c r="BA116" s="850"/>
      <c r="BB116" s="850"/>
      <c r="BC116" s="850"/>
      <c r="BD116" s="850"/>
      <c r="BE116" s="850"/>
      <c r="BF116" s="850"/>
      <c r="BG116" s="850"/>
      <c r="BH116" s="850"/>
      <c r="BI116" s="850"/>
      <c r="BJ116" s="850"/>
      <c r="BK116" s="850"/>
      <c r="BL116" s="850"/>
      <c r="BM116" s="850"/>
      <c r="BN116" s="850"/>
      <c r="BO116" s="850"/>
      <c r="BP116" s="851"/>
      <c r="BQ116" s="802" t="s">
        <v>395</v>
      </c>
      <c r="BR116" s="803"/>
      <c r="BS116" s="803"/>
      <c r="BT116" s="803"/>
      <c r="BU116" s="803"/>
      <c r="BV116" s="803" t="s">
        <v>395</v>
      </c>
      <c r="BW116" s="803"/>
      <c r="BX116" s="803"/>
      <c r="BY116" s="803"/>
      <c r="BZ116" s="803"/>
      <c r="CA116" s="803" t="s">
        <v>395</v>
      </c>
      <c r="CB116" s="803"/>
      <c r="CC116" s="803"/>
      <c r="CD116" s="803"/>
      <c r="CE116" s="803"/>
      <c r="CF116" s="861" t="s">
        <v>395</v>
      </c>
      <c r="CG116" s="862"/>
      <c r="CH116" s="862"/>
      <c r="CI116" s="862"/>
      <c r="CJ116" s="862"/>
      <c r="CK116" s="910"/>
      <c r="CL116" s="807"/>
      <c r="CM116" s="801" t="s">
        <v>455</v>
      </c>
      <c r="CN116" s="738"/>
      <c r="CO116" s="738"/>
      <c r="CP116" s="738"/>
      <c r="CQ116" s="738"/>
      <c r="CR116" s="738"/>
      <c r="CS116" s="738"/>
      <c r="CT116" s="738"/>
      <c r="CU116" s="738"/>
      <c r="CV116" s="738"/>
      <c r="CW116" s="738"/>
      <c r="CX116" s="738"/>
      <c r="CY116" s="738"/>
      <c r="CZ116" s="738"/>
      <c r="DA116" s="738"/>
      <c r="DB116" s="738"/>
      <c r="DC116" s="738"/>
      <c r="DD116" s="738"/>
      <c r="DE116" s="738"/>
      <c r="DF116" s="739"/>
      <c r="DG116" s="765" t="s">
        <v>395</v>
      </c>
      <c r="DH116" s="766"/>
      <c r="DI116" s="766"/>
      <c r="DJ116" s="766"/>
      <c r="DK116" s="767"/>
      <c r="DL116" s="768" t="s">
        <v>395</v>
      </c>
      <c r="DM116" s="766"/>
      <c r="DN116" s="766"/>
      <c r="DO116" s="766"/>
      <c r="DP116" s="767"/>
      <c r="DQ116" s="768" t="s">
        <v>395</v>
      </c>
      <c r="DR116" s="766"/>
      <c r="DS116" s="766"/>
      <c r="DT116" s="766"/>
      <c r="DU116" s="767"/>
      <c r="DV116" s="810" t="s">
        <v>395</v>
      </c>
      <c r="DW116" s="811"/>
      <c r="DX116" s="811"/>
      <c r="DY116" s="811"/>
      <c r="DZ116" s="812"/>
    </row>
    <row r="117" spans="1:130" s="211" customFormat="1" ht="26.25" customHeight="1" x14ac:dyDescent="0.15">
      <c r="A117" s="881" t="s">
        <v>192</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63" t="s">
        <v>456</v>
      </c>
      <c r="Z117" s="883"/>
      <c r="AA117" s="888">
        <v>457794</v>
      </c>
      <c r="AB117" s="889"/>
      <c r="AC117" s="889"/>
      <c r="AD117" s="889"/>
      <c r="AE117" s="890"/>
      <c r="AF117" s="891">
        <v>425334</v>
      </c>
      <c r="AG117" s="889"/>
      <c r="AH117" s="889"/>
      <c r="AI117" s="889"/>
      <c r="AJ117" s="890"/>
      <c r="AK117" s="891">
        <v>404124</v>
      </c>
      <c r="AL117" s="889"/>
      <c r="AM117" s="889"/>
      <c r="AN117" s="889"/>
      <c r="AO117" s="890"/>
      <c r="AP117" s="892"/>
      <c r="AQ117" s="893"/>
      <c r="AR117" s="893"/>
      <c r="AS117" s="893"/>
      <c r="AT117" s="894"/>
      <c r="AU117" s="915"/>
      <c r="AV117" s="916"/>
      <c r="AW117" s="916"/>
      <c r="AX117" s="916"/>
      <c r="AY117" s="916"/>
      <c r="AZ117" s="849" t="s">
        <v>457</v>
      </c>
      <c r="BA117" s="850"/>
      <c r="BB117" s="850"/>
      <c r="BC117" s="850"/>
      <c r="BD117" s="850"/>
      <c r="BE117" s="850"/>
      <c r="BF117" s="850"/>
      <c r="BG117" s="850"/>
      <c r="BH117" s="850"/>
      <c r="BI117" s="850"/>
      <c r="BJ117" s="850"/>
      <c r="BK117" s="850"/>
      <c r="BL117" s="850"/>
      <c r="BM117" s="850"/>
      <c r="BN117" s="850"/>
      <c r="BO117" s="850"/>
      <c r="BP117" s="851"/>
      <c r="BQ117" s="802" t="s">
        <v>395</v>
      </c>
      <c r="BR117" s="803"/>
      <c r="BS117" s="803"/>
      <c r="BT117" s="803"/>
      <c r="BU117" s="803"/>
      <c r="BV117" s="803" t="s">
        <v>395</v>
      </c>
      <c r="BW117" s="803"/>
      <c r="BX117" s="803"/>
      <c r="BY117" s="803"/>
      <c r="BZ117" s="803"/>
      <c r="CA117" s="803" t="s">
        <v>395</v>
      </c>
      <c r="CB117" s="803"/>
      <c r="CC117" s="803"/>
      <c r="CD117" s="803"/>
      <c r="CE117" s="803"/>
      <c r="CF117" s="861" t="s">
        <v>395</v>
      </c>
      <c r="CG117" s="862"/>
      <c r="CH117" s="862"/>
      <c r="CI117" s="862"/>
      <c r="CJ117" s="862"/>
      <c r="CK117" s="910"/>
      <c r="CL117" s="807"/>
      <c r="CM117" s="801" t="s">
        <v>458</v>
      </c>
      <c r="CN117" s="738"/>
      <c r="CO117" s="738"/>
      <c r="CP117" s="738"/>
      <c r="CQ117" s="738"/>
      <c r="CR117" s="738"/>
      <c r="CS117" s="738"/>
      <c r="CT117" s="738"/>
      <c r="CU117" s="738"/>
      <c r="CV117" s="738"/>
      <c r="CW117" s="738"/>
      <c r="CX117" s="738"/>
      <c r="CY117" s="738"/>
      <c r="CZ117" s="738"/>
      <c r="DA117" s="738"/>
      <c r="DB117" s="738"/>
      <c r="DC117" s="738"/>
      <c r="DD117" s="738"/>
      <c r="DE117" s="738"/>
      <c r="DF117" s="739"/>
      <c r="DG117" s="765" t="s">
        <v>395</v>
      </c>
      <c r="DH117" s="766"/>
      <c r="DI117" s="766"/>
      <c r="DJ117" s="766"/>
      <c r="DK117" s="767"/>
      <c r="DL117" s="768" t="s">
        <v>395</v>
      </c>
      <c r="DM117" s="766"/>
      <c r="DN117" s="766"/>
      <c r="DO117" s="766"/>
      <c r="DP117" s="767"/>
      <c r="DQ117" s="768" t="s">
        <v>395</v>
      </c>
      <c r="DR117" s="766"/>
      <c r="DS117" s="766"/>
      <c r="DT117" s="766"/>
      <c r="DU117" s="767"/>
      <c r="DV117" s="810" t="s">
        <v>395</v>
      </c>
      <c r="DW117" s="811"/>
      <c r="DX117" s="811"/>
      <c r="DY117" s="811"/>
      <c r="DZ117" s="812"/>
    </row>
    <row r="118" spans="1:130" s="211" customFormat="1" ht="26.25" customHeight="1" x14ac:dyDescent="0.15">
      <c r="A118" s="881" t="s">
        <v>430</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428</v>
      </c>
      <c r="AB118" s="882"/>
      <c r="AC118" s="882"/>
      <c r="AD118" s="882"/>
      <c r="AE118" s="883"/>
      <c r="AF118" s="884" t="s">
        <v>312</v>
      </c>
      <c r="AG118" s="882"/>
      <c r="AH118" s="882"/>
      <c r="AI118" s="882"/>
      <c r="AJ118" s="883"/>
      <c r="AK118" s="884" t="s">
        <v>311</v>
      </c>
      <c r="AL118" s="882"/>
      <c r="AM118" s="882"/>
      <c r="AN118" s="882"/>
      <c r="AO118" s="883"/>
      <c r="AP118" s="885" t="s">
        <v>429</v>
      </c>
      <c r="AQ118" s="886"/>
      <c r="AR118" s="886"/>
      <c r="AS118" s="886"/>
      <c r="AT118" s="887"/>
      <c r="AU118" s="915"/>
      <c r="AV118" s="916"/>
      <c r="AW118" s="916"/>
      <c r="AX118" s="916"/>
      <c r="AY118" s="916"/>
      <c r="AZ118" s="824" t="s">
        <v>459</v>
      </c>
      <c r="BA118" s="825"/>
      <c r="BB118" s="825"/>
      <c r="BC118" s="825"/>
      <c r="BD118" s="825"/>
      <c r="BE118" s="825"/>
      <c r="BF118" s="825"/>
      <c r="BG118" s="825"/>
      <c r="BH118" s="825"/>
      <c r="BI118" s="825"/>
      <c r="BJ118" s="825"/>
      <c r="BK118" s="825"/>
      <c r="BL118" s="825"/>
      <c r="BM118" s="825"/>
      <c r="BN118" s="825"/>
      <c r="BO118" s="825"/>
      <c r="BP118" s="826"/>
      <c r="BQ118" s="865" t="s">
        <v>175</v>
      </c>
      <c r="BR118" s="831"/>
      <c r="BS118" s="831"/>
      <c r="BT118" s="831"/>
      <c r="BU118" s="831"/>
      <c r="BV118" s="831" t="s">
        <v>175</v>
      </c>
      <c r="BW118" s="831"/>
      <c r="BX118" s="831"/>
      <c r="BY118" s="831"/>
      <c r="BZ118" s="831"/>
      <c r="CA118" s="831" t="s">
        <v>175</v>
      </c>
      <c r="CB118" s="831"/>
      <c r="CC118" s="831"/>
      <c r="CD118" s="831"/>
      <c r="CE118" s="831"/>
      <c r="CF118" s="861" t="s">
        <v>395</v>
      </c>
      <c r="CG118" s="862"/>
      <c r="CH118" s="862"/>
      <c r="CI118" s="862"/>
      <c r="CJ118" s="862"/>
      <c r="CK118" s="910"/>
      <c r="CL118" s="807"/>
      <c r="CM118" s="801" t="s">
        <v>460</v>
      </c>
      <c r="CN118" s="738"/>
      <c r="CO118" s="738"/>
      <c r="CP118" s="738"/>
      <c r="CQ118" s="738"/>
      <c r="CR118" s="738"/>
      <c r="CS118" s="738"/>
      <c r="CT118" s="738"/>
      <c r="CU118" s="738"/>
      <c r="CV118" s="738"/>
      <c r="CW118" s="738"/>
      <c r="CX118" s="738"/>
      <c r="CY118" s="738"/>
      <c r="CZ118" s="738"/>
      <c r="DA118" s="738"/>
      <c r="DB118" s="738"/>
      <c r="DC118" s="738"/>
      <c r="DD118" s="738"/>
      <c r="DE118" s="738"/>
      <c r="DF118" s="739"/>
      <c r="DG118" s="765" t="s">
        <v>175</v>
      </c>
      <c r="DH118" s="766"/>
      <c r="DI118" s="766"/>
      <c r="DJ118" s="766"/>
      <c r="DK118" s="767"/>
      <c r="DL118" s="768" t="s">
        <v>395</v>
      </c>
      <c r="DM118" s="766"/>
      <c r="DN118" s="766"/>
      <c r="DO118" s="766"/>
      <c r="DP118" s="767"/>
      <c r="DQ118" s="768" t="s">
        <v>395</v>
      </c>
      <c r="DR118" s="766"/>
      <c r="DS118" s="766"/>
      <c r="DT118" s="766"/>
      <c r="DU118" s="767"/>
      <c r="DV118" s="810" t="s">
        <v>395</v>
      </c>
      <c r="DW118" s="811"/>
      <c r="DX118" s="811"/>
      <c r="DY118" s="811"/>
      <c r="DZ118" s="812"/>
    </row>
    <row r="119" spans="1:130" s="211" customFormat="1" ht="26.25" customHeight="1" x14ac:dyDescent="0.15">
      <c r="A119" s="804" t="s">
        <v>433</v>
      </c>
      <c r="B119" s="805"/>
      <c r="C119" s="846" t="s">
        <v>434</v>
      </c>
      <c r="D119" s="794"/>
      <c r="E119" s="794"/>
      <c r="F119" s="794"/>
      <c r="G119" s="794"/>
      <c r="H119" s="794"/>
      <c r="I119" s="794"/>
      <c r="J119" s="794"/>
      <c r="K119" s="794"/>
      <c r="L119" s="794"/>
      <c r="M119" s="794"/>
      <c r="N119" s="794"/>
      <c r="O119" s="794"/>
      <c r="P119" s="794"/>
      <c r="Q119" s="794"/>
      <c r="R119" s="794"/>
      <c r="S119" s="794"/>
      <c r="T119" s="794"/>
      <c r="U119" s="794"/>
      <c r="V119" s="794"/>
      <c r="W119" s="794"/>
      <c r="X119" s="794"/>
      <c r="Y119" s="794"/>
      <c r="Z119" s="795"/>
      <c r="AA119" s="874" t="s">
        <v>395</v>
      </c>
      <c r="AB119" s="875"/>
      <c r="AC119" s="875"/>
      <c r="AD119" s="875"/>
      <c r="AE119" s="876"/>
      <c r="AF119" s="877" t="s">
        <v>175</v>
      </c>
      <c r="AG119" s="875"/>
      <c r="AH119" s="875"/>
      <c r="AI119" s="875"/>
      <c r="AJ119" s="876"/>
      <c r="AK119" s="877" t="s">
        <v>395</v>
      </c>
      <c r="AL119" s="875"/>
      <c r="AM119" s="875"/>
      <c r="AN119" s="875"/>
      <c r="AO119" s="876"/>
      <c r="AP119" s="878" t="s">
        <v>175</v>
      </c>
      <c r="AQ119" s="879"/>
      <c r="AR119" s="879"/>
      <c r="AS119" s="879"/>
      <c r="AT119" s="880"/>
      <c r="AU119" s="917"/>
      <c r="AV119" s="918"/>
      <c r="AW119" s="918"/>
      <c r="AX119" s="918"/>
      <c r="AY119" s="918"/>
      <c r="AZ119" s="233" t="s">
        <v>192</v>
      </c>
      <c r="BA119" s="233"/>
      <c r="BB119" s="233"/>
      <c r="BC119" s="233"/>
      <c r="BD119" s="233"/>
      <c r="BE119" s="233"/>
      <c r="BF119" s="233"/>
      <c r="BG119" s="233"/>
      <c r="BH119" s="233"/>
      <c r="BI119" s="233"/>
      <c r="BJ119" s="233"/>
      <c r="BK119" s="233"/>
      <c r="BL119" s="233"/>
      <c r="BM119" s="233"/>
      <c r="BN119" s="233"/>
      <c r="BO119" s="863" t="s">
        <v>461</v>
      </c>
      <c r="BP119" s="864"/>
      <c r="BQ119" s="865">
        <v>4570498</v>
      </c>
      <c r="BR119" s="831"/>
      <c r="BS119" s="831"/>
      <c r="BT119" s="831"/>
      <c r="BU119" s="831"/>
      <c r="BV119" s="831">
        <v>4282843</v>
      </c>
      <c r="BW119" s="831"/>
      <c r="BX119" s="831"/>
      <c r="BY119" s="831"/>
      <c r="BZ119" s="831"/>
      <c r="CA119" s="831">
        <v>4084397</v>
      </c>
      <c r="CB119" s="831"/>
      <c r="CC119" s="831"/>
      <c r="CD119" s="831"/>
      <c r="CE119" s="831"/>
      <c r="CF119" s="734"/>
      <c r="CG119" s="735"/>
      <c r="CH119" s="735"/>
      <c r="CI119" s="735"/>
      <c r="CJ119" s="820"/>
      <c r="CK119" s="911"/>
      <c r="CL119" s="809"/>
      <c r="CM119" s="824" t="s">
        <v>462</v>
      </c>
      <c r="CN119" s="825"/>
      <c r="CO119" s="825"/>
      <c r="CP119" s="825"/>
      <c r="CQ119" s="825"/>
      <c r="CR119" s="825"/>
      <c r="CS119" s="825"/>
      <c r="CT119" s="825"/>
      <c r="CU119" s="825"/>
      <c r="CV119" s="825"/>
      <c r="CW119" s="825"/>
      <c r="CX119" s="825"/>
      <c r="CY119" s="825"/>
      <c r="CZ119" s="825"/>
      <c r="DA119" s="825"/>
      <c r="DB119" s="825"/>
      <c r="DC119" s="825"/>
      <c r="DD119" s="825"/>
      <c r="DE119" s="825"/>
      <c r="DF119" s="826"/>
      <c r="DG119" s="749" t="s">
        <v>395</v>
      </c>
      <c r="DH119" s="750"/>
      <c r="DI119" s="750"/>
      <c r="DJ119" s="750"/>
      <c r="DK119" s="751"/>
      <c r="DL119" s="752" t="s">
        <v>395</v>
      </c>
      <c r="DM119" s="750"/>
      <c r="DN119" s="750"/>
      <c r="DO119" s="750"/>
      <c r="DP119" s="751"/>
      <c r="DQ119" s="752" t="s">
        <v>395</v>
      </c>
      <c r="DR119" s="750"/>
      <c r="DS119" s="750"/>
      <c r="DT119" s="750"/>
      <c r="DU119" s="751"/>
      <c r="DV119" s="834" t="s">
        <v>395</v>
      </c>
      <c r="DW119" s="835"/>
      <c r="DX119" s="835"/>
      <c r="DY119" s="835"/>
      <c r="DZ119" s="836"/>
    </row>
    <row r="120" spans="1:130" s="211" customFormat="1" ht="26.25" customHeight="1" x14ac:dyDescent="0.15">
      <c r="A120" s="806"/>
      <c r="B120" s="807"/>
      <c r="C120" s="801" t="s">
        <v>439</v>
      </c>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9"/>
      <c r="AA120" s="765" t="s">
        <v>395</v>
      </c>
      <c r="AB120" s="766"/>
      <c r="AC120" s="766"/>
      <c r="AD120" s="766"/>
      <c r="AE120" s="767"/>
      <c r="AF120" s="768" t="s">
        <v>175</v>
      </c>
      <c r="AG120" s="766"/>
      <c r="AH120" s="766"/>
      <c r="AI120" s="766"/>
      <c r="AJ120" s="767"/>
      <c r="AK120" s="768" t="s">
        <v>395</v>
      </c>
      <c r="AL120" s="766"/>
      <c r="AM120" s="766"/>
      <c r="AN120" s="766"/>
      <c r="AO120" s="767"/>
      <c r="AP120" s="810" t="s">
        <v>395</v>
      </c>
      <c r="AQ120" s="811"/>
      <c r="AR120" s="811"/>
      <c r="AS120" s="811"/>
      <c r="AT120" s="812"/>
      <c r="AU120" s="866" t="s">
        <v>463</v>
      </c>
      <c r="AV120" s="867"/>
      <c r="AW120" s="867"/>
      <c r="AX120" s="867"/>
      <c r="AY120" s="868"/>
      <c r="AZ120" s="846" t="s">
        <v>464</v>
      </c>
      <c r="BA120" s="794"/>
      <c r="BB120" s="794"/>
      <c r="BC120" s="794"/>
      <c r="BD120" s="794"/>
      <c r="BE120" s="794"/>
      <c r="BF120" s="794"/>
      <c r="BG120" s="794"/>
      <c r="BH120" s="794"/>
      <c r="BI120" s="794"/>
      <c r="BJ120" s="794"/>
      <c r="BK120" s="794"/>
      <c r="BL120" s="794"/>
      <c r="BM120" s="794"/>
      <c r="BN120" s="794"/>
      <c r="BO120" s="794"/>
      <c r="BP120" s="795"/>
      <c r="BQ120" s="847">
        <v>1288227</v>
      </c>
      <c r="BR120" s="828"/>
      <c r="BS120" s="828"/>
      <c r="BT120" s="828"/>
      <c r="BU120" s="828"/>
      <c r="BV120" s="828">
        <v>1448037</v>
      </c>
      <c r="BW120" s="828"/>
      <c r="BX120" s="828"/>
      <c r="BY120" s="828"/>
      <c r="BZ120" s="828"/>
      <c r="CA120" s="828">
        <v>1552282</v>
      </c>
      <c r="CB120" s="828"/>
      <c r="CC120" s="828"/>
      <c r="CD120" s="828"/>
      <c r="CE120" s="828"/>
      <c r="CF120" s="852">
        <v>134.30000000000001</v>
      </c>
      <c r="CG120" s="853"/>
      <c r="CH120" s="853"/>
      <c r="CI120" s="853"/>
      <c r="CJ120" s="853"/>
      <c r="CK120" s="854" t="s">
        <v>465</v>
      </c>
      <c r="CL120" s="838"/>
      <c r="CM120" s="838"/>
      <c r="CN120" s="838"/>
      <c r="CO120" s="839"/>
      <c r="CP120" s="858" t="s">
        <v>466</v>
      </c>
      <c r="CQ120" s="859"/>
      <c r="CR120" s="859"/>
      <c r="CS120" s="859"/>
      <c r="CT120" s="859"/>
      <c r="CU120" s="859"/>
      <c r="CV120" s="859"/>
      <c r="CW120" s="859"/>
      <c r="CX120" s="859"/>
      <c r="CY120" s="859"/>
      <c r="CZ120" s="859"/>
      <c r="DA120" s="859"/>
      <c r="DB120" s="859"/>
      <c r="DC120" s="859"/>
      <c r="DD120" s="859"/>
      <c r="DE120" s="859"/>
      <c r="DF120" s="860"/>
      <c r="DG120" s="847">
        <v>380936</v>
      </c>
      <c r="DH120" s="828"/>
      <c r="DI120" s="828"/>
      <c r="DJ120" s="828"/>
      <c r="DK120" s="828"/>
      <c r="DL120" s="828">
        <v>328477</v>
      </c>
      <c r="DM120" s="828"/>
      <c r="DN120" s="828"/>
      <c r="DO120" s="828"/>
      <c r="DP120" s="828"/>
      <c r="DQ120" s="828">
        <v>295476</v>
      </c>
      <c r="DR120" s="828"/>
      <c r="DS120" s="828"/>
      <c r="DT120" s="828"/>
      <c r="DU120" s="828"/>
      <c r="DV120" s="829">
        <v>25.6</v>
      </c>
      <c r="DW120" s="829"/>
      <c r="DX120" s="829"/>
      <c r="DY120" s="829"/>
      <c r="DZ120" s="830"/>
    </row>
    <row r="121" spans="1:130" s="211" customFormat="1" ht="26.25" customHeight="1" x14ac:dyDescent="0.15">
      <c r="A121" s="806"/>
      <c r="B121" s="807"/>
      <c r="C121" s="849" t="s">
        <v>467</v>
      </c>
      <c r="D121" s="850"/>
      <c r="E121" s="850"/>
      <c r="F121" s="850"/>
      <c r="G121" s="850"/>
      <c r="H121" s="850"/>
      <c r="I121" s="850"/>
      <c r="J121" s="850"/>
      <c r="K121" s="850"/>
      <c r="L121" s="850"/>
      <c r="M121" s="850"/>
      <c r="N121" s="850"/>
      <c r="O121" s="850"/>
      <c r="P121" s="850"/>
      <c r="Q121" s="850"/>
      <c r="R121" s="850"/>
      <c r="S121" s="850"/>
      <c r="T121" s="850"/>
      <c r="U121" s="850"/>
      <c r="V121" s="850"/>
      <c r="W121" s="850"/>
      <c r="X121" s="850"/>
      <c r="Y121" s="850"/>
      <c r="Z121" s="851"/>
      <c r="AA121" s="765" t="s">
        <v>395</v>
      </c>
      <c r="AB121" s="766"/>
      <c r="AC121" s="766"/>
      <c r="AD121" s="766"/>
      <c r="AE121" s="767"/>
      <c r="AF121" s="768" t="s">
        <v>395</v>
      </c>
      <c r="AG121" s="766"/>
      <c r="AH121" s="766"/>
      <c r="AI121" s="766"/>
      <c r="AJ121" s="767"/>
      <c r="AK121" s="768" t="s">
        <v>175</v>
      </c>
      <c r="AL121" s="766"/>
      <c r="AM121" s="766"/>
      <c r="AN121" s="766"/>
      <c r="AO121" s="767"/>
      <c r="AP121" s="810" t="s">
        <v>395</v>
      </c>
      <c r="AQ121" s="811"/>
      <c r="AR121" s="811"/>
      <c r="AS121" s="811"/>
      <c r="AT121" s="812"/>
      <c r="AU121" s="869"/>
      <c r="AV121" s="870"/>
      <c r="AW121" s="870"/>
      <c r="AX121" s="870"/>
      <c r="AY121" s="871"/>
      <c r="AZ121" s="801" t="s">
        <v>468</v>
      </c>
      <c r="BA121" s="738"/>
      <c r="BB121" s="738"/>
      <c r="BC121" s="738"/>
      <c r="BD121" s="738"/>
      <c r="BE121" s="738"/>
      <c r="BF121" s="738"/>
      <c r="BG121" s="738"/>
      <c r="BH121" s="738"/>
      <c r="BI121" s="738"/>
      <c r="BJ121" s="738"/>
      <c r="BK121" s="738"/>
      <c r="BL121" s="738"/>
      <c r="BM121" s="738"/>
      <c r="BN121" s="738"/>
      <c r="BO121" s="738"/>
      <c r="BP121" s="739"/>
      <c r="BQ121" s="802">
        <v>115969</v>
      </c>
      <c r="BR121" s="803"/>
      <c r="BS121" s="803"/>
      <c r="BT121" s="803"/>
      <c r="BU121" s="803"/>
      <c r="BV121" s="803">
        <v>117535</v>
      </c>
      <c r="BW121" s="803"/>
      <c r="BX121" s="803"/>
      <c r="BY121" s="803"/>
      <c r="BZ121" s="803"/>
      <c r="CA121" s="803">
        <v>118174</v>
      </c>
      <c r="CB121" s="803"/>
      <c r="CC121" s="803"/>
      <c r="CD121" s="803"/>
      <c r="CE121" s="803"/>
      <c r="CF121" s="861">
        <v>10.199999999999999</v>
      </c>
      <c r="CG121" s="862"/>
      <c r="CH121" s="862"/>
      <c r="CI121" s="862"/>
      <c r="CJ121" s="862"/>
      <c r="CK121" s="855"/>
      <c r="CL121" s="841"/>
      <c r="CM121" s="841"/>
      <c r="CN121" s="841"/>
      <c r="CO121" s="842"/>
      <c r="CP121" s="821" t="s">
        <v>407</v>
      </c>
      <c r="CQ121" s="822"/>
      <c r="CR121" s="822"/>
      <c r="CS121" s="822"/>
      <c r="CT121" s="822"/>
      <c r="CU121" s="822"/>
      <c r="CV121" s="822"/>
      <c r="CW121" s="822"/>
      <c r="CX121" s="822"/>
      <c r="CY121" s="822"/>
      <c r="CZ121" s="822"/>
      <c r="DA121" s="822"/>
      <c r="DB121" s="822"/>
      <c r="DC121" s="822"/>
      <c r="DD121" s="822"/>
      <c r="DE121" s="822"/>
      <c r="DF121" s="823"/>
      <c r="DG121" s="802" t="s">
        <v>175</v>
      </c>
      <c r="DH121" s="803"/>
      <c r="DI121" s="803"/>
      <c r="DJ121" s="803"/>
      <c r="DK121" s="803"/>
      <c r="DL121" s="803" t="s">
        <v>395</v>
      </c>
      <c r="DM121" s="803"/>
      <c r="DN121" s="803"/>
      <c r="DO121" s="803"/>
      <c r="DP121" s="803"/>
      <c r="DQ121" s="803" t="s">
        <v>395</v>
      </c>
      <c r="DR121" s="803"/>
      <c r="DS121" s="803"/>
      <c r="DT121" s="803"/>
      <c r="DU121" s="803"/>
      <c r="DV121" s="780" t="s">
        <v>175</v>
      </c>
      <c r="DW121" s="780"/>
      <c r="DX121" s="780"/>
      <c r="DY121" s="780"/>
      <c r="DZ121" s="781"/>
    </row>
    <row r="122" spans="1:130" s="211" customFormat="1" ht="26.25" customHeight="1" x14ac:dyDescent="0.15">
      <c r="A122" s="806"/>
      <c r="B122" s="807"/>
      <c r="C122" s="801" t="s">
        <v>449</v>
      </c>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9"/>
      <c r="AA122" s="765" t="s">
        <v>395</v>
      </c>
      <c r="AB122" s="766"/>
      <c r="AC122" s="766"/>
      <c r="AD122" s="766"/>
      <c r="AE122" s="767"/>
      <c r="AF122" s="768" t="s">
        <v>395</v>
      </c>
      <c r="AG122" s="766"/>
      <c r="AH122" s="766"/>
      <c r="AI122" s="766"/>
      <c r="AJ122" s="767"/>
      <c r="AK122" s="768" t="s">
        <v>395</v>
      </c>
      <c r="AL122" s="766"/>
      <c r="AM122" s="766"/>
      <c r="AN122" s="766"/>
      <c r="AO122" s="767"/>
      <c r="AP122" s="810" t="s">
        <v>395</v>
      </c>
      <c r="AQ122" s="811"/>
      <c r="AR122" s="811"/>
      <c r="AS122" s="811"/>
      <c r="AT122" s="812"/>
      <c r="AU122" s="869"/>
      <c r="AV122" s="870"/>
      <c r="AW122" s="870"/>
      <c r="AX122" s="870"/>
      <c r="AY122" s="871"/>
      <c r="AZ122" s="824" t="s">
        <v>469</v>
      </c>
      <c r="BA122" s="825"/>
      <c r="BB122" s="825"/>
      <c r="BC122" s="825"/>
      <c r="BD122" s="825"/>
      <c r="BE122" s="825"/>
      <c r="BF122" s="825"/>
      <c r="BG122" s="825"/>
      <c r="BH122" s="825"/>
      <c r="BI122" s="825"/>
      <c r="BJ122" s="825"/>
      <c r="BK122" s="825"/>
      <c r="BL122" s="825"/>
      <c r="BM122" s="825"/>
      <c r="BN122" s="825"/>
      <c r="BO122" s="825"/>
      <c r="BP122" s="826"/>
      <c r="BQ122" s="865">
        <v>2791901</v>
      </c>
      <c r="BR122" s="831"/>
      <c r="BS122" s="831"/>
      <c r="BT122" s="831"/>
      <c r="BU122" s="831"/>
      <c r="BV122" s="831">
        <v>2693439</v>
      </c>
      <c r="BW122" s="831"/>
      <c r="BX122" s="831"/>
      <c r="BY122" s="831"/>
      <c r="BZ122" s="831"/>
      <c r="CA122" s="831">
        <v>2513623</v>
      </c>
      <c r="CB122" s="831"/>
      <c r="CC122" s="831"/>
      <c r="CD122" s="831"/>
      <c r="CE122" s="831"/>
      <c r="CF122" s="832">
        <v>217.5</v>
      </c>
      <c r="CG122" s="833"/>
      <c r="CH122" s="833"/>
      <c r="CI122" s="833"/>
      <c r="CJ122" s="833"/>
      <c r="CK122" s="855"/>
      <c r="CL122" s="841"/>
      <c r="CM122" s="841"/>
      <c r="CN122" s="841"/>
      <c r="CO122" s="842"/>
      <c r="CP122" s="821" t="s">
        <v>408</v>
      </c>
      <c r="CQ122" s="822"/>
      <c r="CR122" s="822"/>
      <c r="CS122" s="822"/>
      <c r="CT122" s="822"/>
      <c r="CU122" s="822"/>
      <c r="CV122" s="822"/>
      <c r="CW122" s="822"/>
      <c r="CX122" s="822"/>
      <c r="CY122" s="822"/>
      <c r="CZ122" s="822"/>
      <c r="DA122" s="822"/>
      <c r="DB122" s="822"/>
      <c r="DC122" s="822"/>
      <c r="DD122" s="822"/>
      <c r="DE122" s="822"/>
      <c r="DF122" s="823"/>
      <c r="DG122" s="802" t="s">
        <v>395</v>
      </c>
      <c r="DH122" s="803"/>
      <c r="DI122" s="803"/>
      <c r="DJ122" s="803"/>
      <c r="DK122" s="803"/>
      <c r="DL122" s="803" t="s">
        <v>395</v>
      </c>
      <c r="DM122" s="803"/>
      <c r="DN122" s="803"/>
      <c r="DO122" s="803"/>
      <c r="DP122" s="803"/>
      <c r="DQ122" s="803" t="s">
        <v>395</v>
      </c>
      <c r="DR122" s="803"/>
      <c r="DS122" s="803"/>
      <c r="DT122" s="803"/>
      <c r="DU122" s="803"/>
      <c r="DV122" s="780" t="s">
        <v>395</v>
      </c>
      <c r="DW122" s="780"/>
      <c r="DX122" s="780"/>
      <c r="DY122" s="780"/>
      <c r="DZ122" s="781"/>
    </row>
    <row r="123" spans="1:130" s="211" customFormat="1" ht="26.25" customHeight="1" x14ac:dyDescent="0.15">
      <c r="A123" s="806"/>
      <c r="B123" s="807"/>
      <c r="C123" s="801" t="s">
        <v>455</v>
      </c>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9"/>
      <c r="AA123" s="765" t="s">
        <v>175</v>
      </c>
      <c r="AB123" s="766"/>
      <c r="AC123" s="766"/>
      <c r="AD123" s="766"/>
      <c r="AE123" s="767"/>
      <c r="AF123" s="768" t="s">
        <v>395</v>
      </c>
      <c r="AG123" s="766"/>
      <c r="AH123" s="766"/>
      <c r="AI123" s="766"/>
      <c r="AJ123" s="767"/>
      <c r="AK123" s="768" t="s">
        <v>395</v>
      </c>
      <c r="AL123" s="766"/>
      <c r="AM123" s="766"/>
      <c r="AN123" s="766"/>
      <c r="AO123" s="767"/>
      <c r="AP123" s="810" t="s">
        <v>395</v>
      </c>
      <c r="AQ123" s="811"/>
      <c r="AR123" s="811"/>
      <c r="AS123" s="811"/>
      <c r="AT123" s="812"/>
      <c r="AU123" s="872"/>
      <c r="AV123" s="873"/>
      <c r="AW123" s="873"/>
      <c r="AX123" s="873"/>
      <c r="AY123" s="873"/>
      <c r="AZ123" s="233" t="s">
        <v>192</v>
      </c>
      <c r="BA123" s="233"/>
      <c r="BB123" s="233"/>
      <c r="BC123" s="233"/>
      <c r="BD123" s="233"/>
      <c r="BE123" s="233"/>
      <c r="BF123" s="233"/>
      <c r="BG123" s="233"/>
      <c r="BH123" s="233"/>
      <c r="BI123" s="233"/>
      <c r="BJ123" s="233"/>
      <c r="BK123" s="233"/>
      <c r="BL123" s="233"/>
      <c r="BM123" s="233"/>
      <c r="BN123" s="233"/>
      <c r="BO123" s="863" t="s">
        <v>470</v>
      </c>
      <c r="BP123" s="864"/>
      <c r="BQ123" s="818">
        <v>4196097</v>
      </c>
      <c r="BR123" s="819"/>
      <c r="BS123" s="819"/>
      <c r="BT123" s="819"/>
      <c r="BU123" s="819"/>
      <c r="BV123" s="819">
        <v>4259011</v>
      </c>
      <c r="BW123" s="819"/>
      <c r="BX123" s="819"/>
      <c r="BY123" s="819"/>
      <c r="BZ123" s="819"/>
      <c r="CA123" s="819">
        <v>4184079</v>
      </c>
      <c r="CB123" s="819"/>
      <c r="CC123" s="819"/>
      <c r="CD123" s="819"/>
      <c r="CE123" s="819"/>
      <c r="CF123" s="734"/>
      <c r="CG123" s="735"/>
      <c r="CH123" s="735"/>
      <c r="CI123" s="735"/>
      <c r="CJ123" s="820"/>
      <c r="CK123" s="855"/>
      <c r="CL123" s="841"/>
      <c r="CM123" s="841"/>
      <c r="CN123" s="841"/>
      <c r="CO123" s="842"/>
      <c r="CP123" s="821" t="s">
        <v>406</v>
      </c>
      <c r="CQ123" s="822"/>
      <c r="CR123" s="822"/>
      <c r="CS123" s="822"/>
      <c r="CT123" s="822"/>
      <c r="CU123" s="822"/>
      <c r="CV123" s="822"/>
      <c r="CW123" s="822"/>
      <c r="CX123" s="822"/>
      <c r="CY123" s="822"/>
      <c r="CZ123" s="822"/>
      <c r="DA123" s="822"/>
      <c r="DB123" s="822"/>
      <c r="DC123" s="822"/>
      <c r="DD123" s="822"/>
      <c r="DE123" s="822"/>
      <c r="DF123" s="823"/>
      <c r="DG123" s="765" t="s">
        <v>175</v>
      </c>
      <c r="DH123" s="766"/>
      <c r="DI123" s="766"/>
      <c r="DJ123" s="766"/>
      <c r="DK123" s="767"/>
      <c r="DL123" s="768" t="s">
        <v>395</v>
      </c>
      <c r="DM123" s="766"/>
      <c r="DN123" s="766"/>
      <c r="DO123" s="766"/>
      <c r="DP123" s="767"/>
      <c r="DQ123" s="768" t="s">
        <v>395</v>
      </c>
      <c r="DR123" s="766"/>
      <c r="DS123" s="766"/>
      <c r="DT123" s="766"/>
      <c r="DU123" s="767"/>
      <c r="DV123" s="810" t="s">
        <v>395</v>
      </c>
      <c r="DW123" s="811"/>
      <c r="DX123" s="811"/>
      <c r="DY123" s="811"/>
      <c r="DZ123" s="812"/>
    </row>
    <row r="124" spans="1:130" s="211" customFormat="1" ht="26.25" customHeight="1" thickBot="1" x14ac:dyDescent="0.2">
      <c r="A124" s="806"/>
      <c r="B124" s="807"/>
      <c r="C124" s="801" t="s">
        <v>458</v>
      </c>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9"/>
      <c r="AA124" s="765" t="s">
        <v>395</v>
      </c>
      <c r="AB124" s="766"/>
      <c r="AC124" s="766"/>
      <c r="AD124" s="766"/>
      <c r="AE124" s="767"/>
      <c r="AF124" s="768" t="s">
        <v>395</v>
      </c>
      <c r="AG124" s="766"/>
      <c r="AH124" s="766"/>
      <c r="AI124" s="766"/>
      <c r="AJ124" s="767"/>
      <c r="AK124" s="768" t="s">
        <v>395</v>
      </c>
      <c r="AL124" s="766"/>
      <c r="AM124" s="766"/>
      <c r="AN124" s="766"/>
      <c r="AO124" s="767"/>
      <c r="AP124" s="810" t="s">
        <v>395</v>
      </c>
      <c r="AQ124" s="811"/>
      <c r="AR124" s="811"/>
      <c r="AS124" s="811"/>
      <c r="AT124" s="812"/>
      <c r="AU124" s="813" t="s">
        <v>471</v>
      </c>
      <c r="AV124" s="814"/>
      <c r="AW124" s="814"/>
      <c r="AX124" s="814"/>
      <c r="AY124" s="814"/>
      <c r="AZ124" s="814"/>
      <c r="BA124" s="814"/>
      <c r="BB124" s="814"/>
      <c r="BC124" s="814"/>
      <c r="BD124" s="814"/>
      <c r="BE124" s="814"/>
      <c r="BF124" s="814"/>
      <c r="BG124" s="814"/>
      <c r="BH124" s="814"/>
      <c r="BI124" s="814"/>
      <c r="BJ124" s="814"/>
      <c r="BK124" s="814"/>
      <c r="BL124" s="814"/>
      <c r="BM124" s="814"/>
      <c r="BN124" s="814"/>
      <c r="BO124" s="814"/>
      <c r="BP124" s="815"/>
      <c r="BQ124" s="816">
        <v>30.6</v>
      </c>
      <c r="BR124" s="817"/>
      <c r="BS124" s="817"/>
      <c r="BT124" s="817"/>
      <c r="BU124" s="817"/>
      <c r="BV124" s="817">
        <v>1.9</v>
      </c>
      <c r="BW124" s="817"/>
      <c r="BX124" s="817"/>
      <c r="BY124" s="817"/>
      <c r="BZ124" s="817"/>
      <c r="CA124" s="817" t="s">
        <v>175</v>
      </c>
      <c r="CB124" s="817"/>
      <c r="CC124" s="817"/>
      <c r="CD124" s="817"/>
      <c r="CE124" s="817"/>
      <c r="CF124" s="712"/>
      <c r="CG124" s="713"/>
      <c r="CH124" s="713"/>
      <c r="CI124" s="713"/>
      <c r="CJ124" s="848"/>
      <c r="CK124" s="856"/>
      <c r="CL124" s="856"/>
      <c r="CM124" s="856"/>
      <c r="CN124" s="856"/>
      <c r="CO124" s="857"/>
      <c r="CP124" s="821" t="s">
        <v>472</v>
      </c>
      <c r="CQ124" s="822"/>
      <c r="CR124" s="822"/>
      <c r="CS124" s="822"/>
      <c r="CT124" s="822"/>
      <c r="CU124" s="822"/>
      <c r="CV124" s="822"/>
      <c r="CW124" s="822"/>
      <c r="CX124" s="822"/>
      <c r="CY124" s="822"/>
      <c r="CZ124" s="822"/>
      <c r="DA124" s="822"/>
      <c r="DB124" s="822"/>
      <c r="DC124" s="822"/>
      <c r="DD124" s="822"/>
      <c r="DE124" s="822"/>
      <c r="DF124" s="823"/>
      <c r="DG124" s="749" t="s">
        <v>175</v>
      </c>
      <c r="DH124" s="750"/>
      <c r="DI124" s="750"/>
      <c r="DJ124" s="750"/>
      <c r="DK124" s="751"/>
      <c r="DL124" s="752" t="s">
        <v>395</v>
      </c>
      <c r="DM124" s="750"/>
      <c r="DN124" s="750"/>
      <c r="DO124" s="750"/>
      <c r="DP124" s="751"/>
      <c r="DQ124" s="752" t="s">
        <v>395</v>
      </c>
      <c r="DR124" s="750"/>
      <c r="DS124" s="750"/>
      <c r="DT124" s="750"/>
      <c r="DU124" s="751"/>
      <c r="DV124" s="834" t="s">
        <v>395</v>
      </c>
      <c r="DW124" s="835"/>
      <c r="DX124" s="835"/>
      <c r="DY124" s="835"/>
      <c r="DZ124" s="836"/>
    </row>
    <row r="125" spans="1:130" s="211" customFormat="1" ht="26.25" customHeight="1" x14ac:dyDescent="0.15">
      <c r="A125" s="806"/>
      <c r="B125" s="807"/>
      <c r="C125" s="801" t="s">
        <v>460</v>
      </c>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9"/>
      <c r="AA125" s="765" t="s">
        <v>395</v>
      </c>
      <c r="AB125" s="766"/>
      <c r="AC125" s="766"/>
      <c r="AD125" s="766"/>
      <c r="AE125" s="767"/>
      <c r="AF125" s="768" t="s">
        <v>395</v>
      </c>
      <c r="AG125" s="766"/>
      <c r="AH125" s="766"/>
      <c r="AI125" s="766"/>
      <c r="AJ125" s="767"/>
      <c r="AK125" s="768" t="s">
        <v>395</v>
      </c>
      <c r="AL125" s="766"/>
      <c r="AM125" s="766"/>
      <c r="AN125" s="766"/>
      <c r="AO125" s="767"/>
      <c r="AP125" s="810" t="s">
        <v>175</v>
      </c>
      <c r="AQ125" s="811"/>
      <c r="AR125" s="811"/>
      <c r="AS125" s="811"/>
      <c r="AT125" s="812"/>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37" t="s">
        <v>473</v>
      </c>
      <c r="CL125" s="838"/>
      <c r="CM125" s="838"/>
      <c r="CN125" s="838"/>
      <c r="CO125" s="839"/>
      <c r="CP125" s="846" t="s">
        <v>474</v>
      </c>
      <c r="CQ125" s="794"/>
      <c r="CR125" s="794"/>
      <c r="CS125" s="794"/>
      <c r="CT125" s="794"/>
      <c r="CU125" s="794"/>
      <c r="CV125" s="794"/>
      <c r="CW125" s="794"/>
      <c r="CX125" s="794"/>
      <c r="CY125" s="794"/>
      <c r="CZ125" s="794"/>
      <c r="DA125" s="794"/>
      <c r="DB125" s="794"/>
      <c r="DC125" s="794"/>
      <c r="DD125" s="794"/>
      <c r="DE125" s="794"/>
      <c r="DF125" s="795"/>
      <c r="DG125" s="847" t="s">
        <v>395</v>
      </c>
      <c r="DH125" s="828"/>
      <c r="DI125" s="828"/>
      <c r="DJ125" s="828"/>
      <c r="DK125" s="828"/>
      <c r="DL125" s="828" t="s">
        <v>395</v>
      </c>
      <c r="DM125" s="828"/>
      <c r="DN125" s="828"/>
      <c r="DO125" s="828"/>
      <c r="DP125" s="828"/>
      <c r="DQ125" s="828" t="s">
        <v>175</v>
      </c>
      <c r="DR125" s="828"/>
      <c r="DS125" s="828"/>
      <c r="DT125" s="828"/>
      <c r="DU125" s="828"/>
      <c r="DV125" s="829" t="s">
        <v>395</v>
      </c>
      <c r="DW125" s="829"/>
      <c r="DX125" s="829"/>
      <c r="DY125" s="829"/>
      <c r="DZ125" s="830"/>
    </row>
    <row r="126" spans="1:130" s="211" customFormat="1" ht="26.25" customHeight="1" thickBot="1" x14ac:dyDescent="0.2">
      <c r="A126" s="806"/>
      <c r="B126" s="807"/>
      <c r="C126" s="801" t="s">
        <v>462</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9"/>
      <c r="AA126" s="765" t="s">
        <v>395</v>
      </c>
      <c r="AB126" s="766"/>
      <c r="AC126" s="766"/>
      <c r="AD126" s="766"/>
      <c r="AE126" s="767"/>
      <c r="AF126" s="768" t="s">
        <v>395</v>
      </c>
      <c r="AG126" s="766"/>
      <c r="AH126" s="766"/>
      <c r="AI126" s="766"/>
      <c r="AJ126" s="767"/>
      <c r="AK126" s="768" t="s">
        <v>395</v>
      </c>
      <c r="AL126" s="766"/>
      <c r="AM126" s="766"/>
      <c r="AN126" s="766"/>
      <c r="AO126" s="767"/>
      <c r="AP126" s="810" t="s">
        <v>395</v>
      </c>
      <c r="AQ126" s="811"/>
      <c r="AR126" s="811"/>
      <c r="AS126" s="811"/>
      <c r="AT126" s="812"/>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40"/>
      <c r="CL126" s="841"/>
      <c r="CM126" s="841"/>
      <c r="CN126" s="841"/>
      <c r="CO126" s="842"/>
      <c r="CP126" s="801" t="s">
        <v>475</v>
      </c>
      <c r="CQ126" s="738"/>
      <c r="CR126" s="738"/>
      <c r="CS126" s="738"/>
      <c r="CT126" s="738"/>
      <c r="CU126" s="738"/>
      <c r="CV126" s="738"/>
      <c r="CW126" s="738"/>
      <c r="CX126" s="738"/>
      <c r="CY126" s="738"/>
      <c r="CZ126" s="738"/>
      <c r="DA126" s="738"/>
      <c r="DB126" s="738"/>
      <c r="DC126" s="738"/>
      <c r="DD126" s="738"/>
      <c r="DE126" s="738"/>
      <c r="DF126" s="739"/>
      <c r="DG126" s="802" t="s">
        <v>395</v>
      </c>
      <c r="DH126" s="803"/>
      <c r="DI126" s="803"/>
      <c r="DJ126" s="803"/>
      <c r="DK126" s="803"/>
      <c r="DL126" s="803" t="s">
        <v>395</v>
      </c>
      <c r="DM126" s="803"/>
      <c r="DN126" s="803"/>
      <c r="DO126" s="803"/>
      <c r="DP126" s="803"/>
      <c r="DQ126" s="803" t="s">
        <v>395</v>
      </c>
      <c r="DR126" s="803"/>
      <c r="DS126" s="803"/>
      <c r="DT126" s="803"/>
      <c r="DU126" s="803"/>
      <c r="DV126" s="780" t="s">
        <v>395</v>
      </c>
      <c r="DW126" s="780"/>
      <c r="DX126" s="780"/>
      <c r="DY126" s="780"/>
      <c r="DZ126" s="781"/>
    </row>
    <row r="127" spans="1:130" s="211" customFormat="1" ht="26.25" customHeight="1" x14ac:dyDescent="0.15">
      <c r="A127" s="808"/>
      <c r="B127" s="809"/>
      <c r="C127" s="824" t="s">
        <v>476</v>
      </c>
      <c r="D127" s="825"/>
      <c r="E127" s="825"/>
      <c r="F127" s="825"/>
      <c r="G127" s="825"/>
      <c r="H127" s="825"/>
      <c r="I127" s="825"/>
      <c r="J127" s="825"/>
      <c r="K127" s="825"/>
      <c r="L127" s="825"/>
      <c r="M127" s="825"/>
      <c r="N127" s="825"/>
      <c r="O127" s="825"/>
      <c r="P127" s="825"/>
      <c r="Q127" s="825"/>
      <c r="R127" s="825"/>
      <c r="S127" s="825"/>
      <c r="T127" s="825"/>
      <c r="U127" s="825"/>
      <c r="V127" s="825"/>
      <c r="W127" s="825"/>
      <c r="X127" s="825"/>
      <c r="Y127" s="825"/>
      <c r="Z127" s="826"/>
      <c r="AA127" s="765" t="s">
        <v>395</v>
      </c>
      <c r="AB127" s="766"/>
      <c r="AC127" s="766"/>
      <c r="AD127" s="766"/>
      <c r="AE127" s="767"/>
      <c r="AF127" s="768" t="s">
        <v>175</v>
      </c>
      <c r="AG127" s="766"/>
      <c r="AH127" s="766"/>
      <c r="AI127" s="766"/>
      <c r="AJ127" s="767"/>
      <c r="AK127" s="768" t="s">
        <v>395</v>
      </c>
      <c r="AL127" s="766"/>
      <c r="AM127" s="766"/>
      <c r="AN127" s="766"/>
      <c r="AO127" s="767"/>
      <c r="AP127" s="810" t="s">
        <v>395</v>
      </c>
      <c r="AQ127" s="811"/>
      <c r="AR127" s="811"/>
      <c r="AS127" s="811"/>
      <c r="AT127" s="812"/>
      <c r="AU127" s="214"/>
      <c r="AV127" s="214"/>
      <c r="AW127" s="214"/>
      <c r="AX127" s="827" t="s">
        <v>477</v>
      </c>
      <c r="AY127" s="798"/>
      <c r="AZ127" s="798"/>
      <c r="BA127" s="798"/>
      <c r="BB127" s="798"/>
      <c r="BC127" s="798"/>
      <c r="BD127" s="798"/>
      <c r="BE127" s="799"/>
      <c r="BF127" s="797" t="s">
        <v>478</v>
      </c>
      <c r="BG127" s="798"/>
      <c r="BH127" s="798"/>
      <c r="BI127" s="798"/>
      <c r="BJ127" s="798"/>
      <c r="BK127" s="798"/>
      <c r="BL127" s="799"/>
      <c r="BM127" s="797" t="s">
        <v>479</v>
      </c>
      <c r="BN127" s="798"/>
      <c r="BO127" s="798"/>
      <c r="BP127" s="798"/>
      <c r="BQ127" s="798"/>
      <c r="BR127" s="798"/>
      <c r="BS127" s="799"/>
      <c r="BT127" s="797" t="s">
        <v>480</v>
      </c>
      <c r="BU127" s="798"/>
      <c r="BV127" s="798"/>
      <c r="BW127" s="798"/>
      <c r="BX127" s="798"/>
      <c r="BY127" s="798"/>
      <c r="BZ127" s="800"/>
      <c r="CA127" s="214"/>
      <c r="CB127" s="214"/>
      <c r="CC127" s="214"/>
      <c r="CD127" s="237"/>
      <c r="CE127" s="237"/>
      <c r="CF127" s="237"/>
      <c r="CG127" s="214"/>
      <c r="CH127" s="214"/>
      <c r="CI127" s="214"/>
      <c r="CJ127" s="236"/>
      <c r="CK127" s="840"/>
      <c r="CL127" s="841"/>
      <c r="CM127" s="841"/>
      <c r="CN127" s="841"/>
      <c r="CO127" s="842"/>
      <c r="CP127" s="801" t="s">
        <v>481</v>
      </c>
      <c r="CQ127" s="738"/>
      <c r="CR127" s="738"/>
      <c r="CS127" s="738"/>
      <c r="CT127" s="738"/>
      <c r="CU127" s="738"/>
      <c r="CV127" s="738"/>
      <c r="CW127" s="738"/>
      <c r="CX127" s="738"/>
      <c r="CY127" s="738"/>
      <c r="CZ127" s="738"/>
      <c r="DA127" s="738"/>
      <c r="DB127" s="738"/>
      <c r="DC127" s="738"/>
      <c r="DD127" s="738"/>
      <c r="DE127" s="738"/>
      <c r="DF127" s="739"/>
      <c r="DG127" s="802" t="s">
        <v>395</v>
      </c>
      <c r="DH127" s="803"/>
      <c r="DI127" s="803"/>
      <c r="DJ127" s="803"/>
      <c r="DK127" s="803"/>
      <c r="DL127" s="803" t="s">
        <v>395</v>
      </c>
      <c r="DM127" s="803"/>
      <c r="DN127" s="803"/>
      <c r="DO127" s="803"/>
      <c r="DP127" s="803"/>
      <c r="DQ127" s="803" t="s">
        <v>175</v>
      </c>
      <c r="DR127" s="803"/>
      <c r="DS127" s="803"/>
      <c r="DT127" s="803"/>
      <c r="DU127" s="803"/>
      <c r="DV127" s="780" t="s">
        <v>395</v>
      </c>
      <c r="DW127" s="780"/>
      <c r="DX127" s="780"/>
      <c r="DY127" s="780"/>
      <c r="DZ127" s="781"/>
    </row>
    <row r="128" spans="1:130" s="211" customFormat="1" ht="26.25" customHeight="1" thickBot="1" x14ac:dyDescent="0.2">
      <c r="A128" s="782" t="s">
        <v>482</v>
      </c>
      <c r="B128" s="783"/>
      <c r="C128" s="783"/>
      <c r="D128" s="783"/>
      <c r="E128" s="783"/>
      <c r="F128" s="783"/>
      <c r="G128" s="783"/>
      <c r="H128" s="783"/>
      <c r="I128" s="783"/>
      <c r="J128" s="783"/>
      <c r="K128" s="783"/>
      <c r="L128" s="783"/>
      <c r="M128" s="783"/>
      <c r="N128" s="783"/>
      <c r="O128" s="783"/>
      <c r="P128" s="783"/>
      <c r="Q128" s="783"/>
      <c r="R128" s="783"/>
      <c r="S128" s="783"/>
      <c r="T128" s="783"/>
      <c r="U128" s="783"/>
      <c r="V128" s="783"/>
      <c r="W128" s="784" t="s">
        <v>483</v>
      </c>
      <c r="X128" s="784"/>
      <c r="Y128" s="784"/>
      <c r="Z128" s="785"/>
      <c r="AA128" s="786">
        <v>9238</v>
      </c>
      <c r="AB128" s="787"/>
      <c r="AC128" s="787"/>
      <c r="AD128" s="787"/>
      <c r="AE128" s="788"/>
      <c r="AF128" s="789">
        <v>8582</v>
      </c>
      <c r="AG128" s="787"/>
      <c r="AH128" s="787"/>
      <c r="AI128" s="787"/>
      <c r="AJ128" s="788"/>
      <c r="AK128" s="789">
        <v>7326</v>
      </c>
      <c r="AL128" s="787"/>
      <c r="AM128" s="787"/>
      <c r="AN128" s="787"/>
      <c r="AO128" s="788"/>
      <c r="AP128" s="790"/>
      <c r="AQ128" s="791"/>
      <c r="AR128" s="791"/>
      <c r="AS128" s="791"/>
      <c r="AT128" s="792"/>
      <c r="AU128" s="214"/>
      <c r="AV128" s="214"/>
      <c r="AW128" s="214"/>
      <c r="AX128" s="793" t="s">
        <v>484</v>
      </c>
      <c r="AY128" s="794"/>
      <c r="AZ128" s="794"/>
      <c r="BA128" s="794"/>
      <c r="BB128" s="794"/>
      <c r="BC128" s="794"/>
      <c r="BD128" s="794"/>
      <c r="BE128" s="795"/>
      <c r="BF128" s="772" t="s">
        <v>395</v>
      </c>
      <c r="BG128" s="773"/>
      <c r="BH128" s="773"/>
      <c r="BI128" s="773"/>
      <c r="BJ128" s="773"/>
      <c r="BK128" s="773"/>
      <c r="BL128" s="796"/>
      <c r="BM128" s="772">
        <v>15</v>
      </c>
      <c r="BN128" s="773"/>
      <c r="BO128" s="773"/>
      <c r="BP128" s="773"/>
      <c r="BQ128" s="773"/>
      <c r="BR128" s="773"/>
      <c r="BS128" s="796"/>
      <c r="BT128" s="772">
        <v>20</v>
      </c>
      <c r="BU128" s="773"/>
      <c r="BV128" s="773"/>
      <c r="BW128" s="773"/>
      <c r="BX128" s="773"/>
      <c r="BY128" s="773"/>
      <c r="BZ128" s="774"/>
      <c r="CA128" s="237"/>
      <c r="CB128" s="237"/>
      <c r="CC128" s="237"/>
      <c r="CD128" s="237"/>
      <c r="CE128" s="237"/>
      <c r="CF128" s="237"/>
      <c r="CG128" s="214"/>
      <c r="CH128" s="214"/>
      <c r="CI128" s="214"/>
      <c r="CJ128" s="236"/>
      <c r="CK128" s="843"/>
      <c r="CL128" s="844"/>
      <c r="CM128" s="844"/>
      <c r="CN128" s="844"/>
      <c r="CO128" s="845"/>
      <c r="CP128" s="775" t="s">
        <v>485</v>
      </c>
      <c r="CQ128" s="716"/>
      <c r="CR128" s="716"/>
      <c r="CS128" s="716"/>
      <c r="CT128" s="716"/>
      <c r="CU128" s="716"/>
      <c r="CV128" s="716"/>
      <c r="CW128" s="716"/>
      <c r="CX128" s="716"/>
      <c r="CY128" s="716"/>
      <c r="CZ128" s="716"/>
      <c r="DA128" s="716"/>
      <c r="DB128" s="716"/>
      <c r="DC128" s="716"/>
      <c r="DD128" s="716"/>
      <c r="DE128" s="716"/>
      <c r="DF128" s="717"/>
      <c r="DG128" s="776" t="s">
        <v>395</v>
      </c>
      <c r="DH128" s="777"/>
      <c r="DI128" s="777"/>
      <c r="DJ128" s="777"/>
      <c r="DK128" s="777"/>
      <c r="DL128" s="777" t="s">
        <v>175</v>
      </c>
      <c r="DM128" s="777"/>
      <c r="DN128" s="777"/>
      <c r="DO128" s="777"/>
      <c r="DP128" s="777"/>
      <c r="DQ128" s="777" t="s">
        <v>395</v>
      </c>
      <c r="DR128" s="777"/>
      <c r="DS128" s="777"/>
      <c r="DT128" s="777"/>
      <c r="DU128" s="777"/>
      <c r="DV128" s="778" t="s">
        <v>395</v>
      </c>
      <c r="DW128" s="778"/>
      <c r="DX128" s="778"/>
      <c r="DY128" s="778"/>
      <c r="DZ128" s="779"/>
    </row>
    <row r="129" spans="1:131" s="211" customFormat="1" ht="26.25" customHeight="1" x14ac:dyDescent="0.15">
      <c r="A129" s="760" t="s">
        <v>103</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762" t="s">
        <v>486</v>
      </c>
      <c r="X129" s="763"/>
      <c r="Y129" s="763"/>
      <c r="Z129" s="764"/>
      <c r="AA129" s="765">
        <v>1500185</v>
      </c>
      <c r="AB129" s="766"/>
      <c r="AC129" s="766"/>
      <c r="AD129" s="766"/>
      <c r="AE129" s="767"/>
      <c r="AF129" s="768">
        <v>1484527</v>
      </c>
      <c r="AG129" s="766"/>
      <c r="AH129" s="766"/>
      <c r="AI129" s="766"/>
      <c r="AJ129" s="767"/>
      <c r="AK129" s="768">
        <v>1405037</v>
      </c>
      <c r="AL129" s="766"/>
      <c r="AM129" s="766"/>
      <c r="AN129" s="766"/>
      <c r="AO129" s="767"/>
      <c r="AP129" s="769"/>
      <c r="AQ129" s="770"/>
      <c r="AR129" s="770"/>
      <c r="AS129" s="770"/>
      <c r="AT129" s="771"/>
      <c r="AU129" s="215"/>
      <c r="AV129" s="215"/>
      <c r="AW129" s="215"/>
      <c r="AX129" s="737" t="s">
        <v>487</v>
      </c>
      <c r="AY129" s="738"/>
      <c r="AZ129" s="738"/>
      <c r="BA129" s="738"/>
      <c r="BB129" s="738"/>
      <c r="BC129" s="738"/>
      <c r="BD129" s="738"/>
      <c r="BE129" s="739"/>
      <c r="BF129" s="756" t="s">
        <v>395</v>
      </c>
      <c r="BG129" s="757"/>
      <c r="BH129" s="757"/>
      <c r="BI129" s="757"/>
      <c r="BJ129" s="757"/>
      <c r="BK129" s="757"/>
      <c r="BL129" s="758"/>
      <c r="BM129" s="756">
        <v>20</v>
      </c>
      <c r="BN129" s="757"/>
      <c r="BO129" s="757"/>
      <c r="BP129" s="757"/>
      <c r="BQ129" s="757"/>
      <c r="BR129" s="757"/>
      <c r="BS129" s="758"/>
      <c r="BT129" s="756">
        <v>30</v>
      </c>
      <c r="BU129" s="757"/>
      <c r="BV129" s="757"/>
      <c r="BW129" s="757"/>
      <c r="BX129" s="757"/>
      <c r="BY129" s="757"/>
      <c r="BZ129" s="759"/>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x14ac:dyDescent="0.15">
      <c r="A130" s="760" t="s">
        <v>488</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762" t="s">
        <v>489</v>
      </c>
      <c r="X130" s="763"/>
      <c r="Y130" s="763"/>
      <c r="Z130" s="764"/>
      <c r="AA130" s="765">
        <v>278994</v>
      </c>
      <c r="AB130" s="766"/>
      <c r="AC130" s="766"/>
      <c r="AD130" s="766"/>
      <c r="AE130" s="767"/>
      <c r="AF130" s="768">
        <v>274653</v>
      </c>
      <c r="AG130" s="766"/>
      <c r="AH130" s="766"/>
      <c r="AI130" s="766"/>
      <c r="AJ130" s="767"/>
      <c r="AK130" s="768">
        <v>249247</v>
      </c>
      <c r="AL130" s="766"/>
      <c r="AM130" s="766"/>
      <c r="AN130" s="766"/>
      <c r="AO130" s="767"/>
      <c r="AP130" s="769"/>
      <c r="AQ130" s="770"/>
      <c r="AR130" s="770"/>
      <c r="AS130" s="770"/>
      <c r="AT130" s="771"/>
      <c r="AU130" s="215"/>
      <c r="AV130" s="215"/>
      <c r="AW130" s="215"/>
      <c r="AX130" s="737" t="s">
        <v>490</v>
      </c>
      <c r="AY130" s="738"/>
      <c r="AZ130" s="738"/>
      <c r="BA130" s="738"/>
      <c r="BB130" s="738"/>
      <c r="BC130" s="738"/>
      <c r="BD130" s="738"/>
      <c r="BE130" s="739"/>
      <c r="BF130" s="740">
        <v>12.7</v>
      </c>
      <c r="BG130" s="741"/>
      <c r="BH130" s="741"/>
      <c r="BI130" s="741"/>
      <c r="BJ130" s="741"/>
      <c r="BK130" s="741"/>
      <c r="BL130" s="742"/>
      <c r="BM130" s="740">
        <v>25</v>
      </c>
      <c r="BN130" s="741"/>
      <c r="BO130" s="741"/>
      <c r="BP130" s="741"/>
      <c r="BQ130" s="741"/>
      <c r="BR130" s="741"/>
      <c r="BS130" s="742"/>
      <c r="BT130" s="740">
        <v>35</v>
      </c>
      <c r="BU130" s="741"/>
      <c r="BV130" s="741"/>
      <c r="BW130" s="741"/>
      <c r="BX130" s="741"/>
      <c r="BY130" s="741"/>
      <c r="BZ130" s="74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x14ac:dyDescent="0.2">
      <c r="A131" s="744"/>
      <c r="B131" s="745"/>
      <c r="C131" s="745"/>
      <c r="D131" s="745"/>
      <c r="E131" s="745"/>
      <c r="F131" s="745"/>
      <c r="G131" s="745"/>
      <c r="H131" s="745"/>
      <c r="I131" s="745"/>
      <c r="J131" s="745"/>
      <c r="K131" s="745"/>
      <c r="L131" s="745"/>
      <c r="M131" s="745"/>
      <c r="N131" s="745"/>
      <c r="O131" s="745"/>
      <c r="P131" s="745"/>
      <c r="Q131" s="745"/>
      <c r="R131" s="745"/>
      <c r="S131" s="745"/>
      <c r="T131" s="745"/>
      <c r="U131" s="745"/>
      <c r="V131" s="745"/>
      <c r="W131" s="746" t="s">
        <v>491</v>
      </c>
      <c r="X131" s="747"/>
      <c r="Y131" s="747"/>
      <c r="Z131" s="748"/>
      <c r="AA131" s="749">
        <v>1221191</v>
      </c>
      <c r="AB131" s="750"/>
      <c r="AC131" s="750"/>
      <c r="AD131" s="750"/>
      <c r="AE131" s="751"/>
      <c r="AF131" s="752">
        <v>1209874</v>
      </c>
      <c r="AG131" s="750"/>
      <c r="AH131" s="750"/>
      <c r="AI131" s="750"/>
      <c r="AJ131" s="751"/>
      <c r="AK131" s="752">
        <v>1155790</v>
      </c>
      <c r="AL131" s="750"/>
      <c r="AM131" s="750"/>
      <c r="AN131" s="750"/>
      <c r="AO131" s="751"/>
      <c r="AP131" s="753"/>
      <c r="AQ131" s="754"/>
      <c r="AR131" s="754"/>
      <c r="AS131" s="754"/>
      <c r="AT131" s="755"/>
      <c r="AU131" s="215"/>
      <c r="AV131" s="215"/>
      <c r="AW131" s="215"/>
      <c r="AX131" s="715" t="s">
        <v>492</v>
      </c>
      <c r="AY131" s="716"/>
      <c r="AZ131" s="716"/>
      <c r="BA131" s="716"/>
      <c r="BB131" s="716"/>
      <c r="BC131" s="716"/>
      <c r="BD131" s="716"/>
      <c r="BE131" s="717"/>
      <c r="BF131" s="718" t="s">
        <v>395</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x14ac:dyDescent="0.15">
      <c r="A132" s="724" t="s">
        <v>493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494</v>
      </c>
      <c r="W132" s="728"/>
      <c r="X132" s="728"/>
      <c r="Y132" s="728"/>
      <c r="Z132" s="729"/>
      <c r="AA132" s="730">
        <v>13.88496967</v>
      </c>
      <c r="AB132" s="731"/>
      <c r="AC132" s="731"/>
      <c r="AD132" s="731"/>
      <c r="AE132" s="732"/>
      <c r="AF132" s="733">
        <v>11.74494204</v>
      </c>
      <c r="AG132" s="731"/>
      <c r="AH132" s="731"/>
      <c r="AI132" s="731"/>
      <c r="AJ132" s="732"/>
      <c r="AK132" s="733">
        <v>12.76624646</v>
      </c>
      <c r="AL132" s="731"/>
      <c r="AM132" s="731"/>
      <c r="AN132" s="731"/>
      <c r="AO132" s="732"/>
      <c r="AP132" s="734"/>
      <c r="AQ132" s="735"/>
      <c r="AR132" s="735"/>
      <c r="AS132" s="735"/>
      <c r="AT132" s="736"/>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495</v>
      </c>
      <c r="W133" s="707"/>
      <c r="X133" s="707"/>
      <c r="Y133" s="707"/>
      <c r="Z133" s="708"/>
      <c r="AA133" s="709">
        <v>15.2</v>
      </c>
      <c r="AB133" s="710"/>
      <c r="AC133" s="710"/>
      <c r="AD133" s="710"/>
      <c r="AE133" s="711"/>
      <c r="AF133" s="709">
        <v>13.7</v>
      </c>
      <c r="AG133" s="710"/>
      <c r="AH133" s="710"/>
      <c r="AI133" s="710"/>
      <c r="AJ133" s="711"/>
      <c r="AK133" s="709">
        <v>12.7</v>
      </c>
      <c r="AL133" s="710"/>
      <c r="AM133" s="710"/>
      <c r="AN133" s="710"/>
      <c r="AO133" s="711"/>
      <c r="AP133" s="712"/>
      <c r="AQ133" s="713"/>
      <c r="AR133" s="713"/>
      <c r="AS133" s="713"/>
      <c r="AT133" s="714"/>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15"/>
  </sheetData>
  <sheetProtection algorithmName="SHA-512" hashValue="2qCcuFqCkCL+mSCBiqiexwQZzzlF9K3XDiBaEKy+k/3oZoVL4RdSuCVO8zqj4FcHR4dQtbUoXA8jNDxDQZZDAg==" saltValue="s9W3EfY4H5JUz5l0bZm2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496</v>
      </c>
    </row>
    <row r="98" spans="24:120" hidden="1" x14ac:dyDescent="0.15">
      <c r="CS98" s="241"/>
      <c r="CX98" s="241"/>
      <c r="DC98" s="241"/>
      <c r="DH98" s="241"/>
    </row>
    <row r="99" spans="24:120" hidden="1" x14ac:dyDescent="0.15">
      <c r="CS99" s="241"/>
      <c r="CX99" s="241"/>
      <c r="DC99" s="241"/>
      <c r="DH99" s="241"/>
    </row>
    <row r="100" spans="24:120" hidden="1" x14ac:dyDescent="0.15"/>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TOx6xCceKtyPXc4hacqaKkh3oozkHH4LTQ22KeozJgiO3VHSyI9pWV96m1ITSTRUt6HaeCxKPqVAoc66Hfp0w==" saltValue="Jk+Xq/yFFAGrZ+krHmF5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Qt5lyN746ezdLw1qnJqG6JIqoenLMT3q/rQdvQFjYTsx+abz/WNZQJ8dsr8rF8j0bds/YNmb/VaJLg0DnWEhQ==" saltValue="g7dRXZxA8uZb3rBXiMg2jQ=="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x14ac:dyDescent="0.15">
      <c r="AS1" s="243"/>
      <c r="AT1" s="243"/>
    </row>
    <row r="2" spans="1:46" x14ac:dyDescent="0.15">
      <c r="AS2" s="243"/>
      <c r="AT2" s="243"/>
    </row>
    <row r="3" spans="1:46" x14ac:dyDescent="0.15">
      <c r="AS3" s="243"/>
      <c r="AT3" s="243"/>
    </row>
    <row r="4" spans="1:46" x14ac:dyDescent="0.15">
      <c r="AS4" s="243"/>
      <c r="AT4" s="243"/>
    </row>
    <row r="5" spans="1:46" ht="17.25" x14ac:dyDescent="0.15">
      <c r="A5" s="244" t="s">
        <v>497</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x14ac:dyDescent="0.15">
      <c r="A6" s="247"/>
      <c r="AK6" s="248" t="s">
        <v>498</v>
      </c>
      <c r="AL6" s="248"/>
      <c r="AM6" s="248"/>
      <c r="AN6" s="248"/>
    </row>
    <row r="7" spans="1:46" x14ac:dyDescent="0.15">
      <c r="A7" s="247"/>
      <c r="AK7" s="250"/>
      <c r="AL7" s="251"/>
      <c r="AM7" s="251"/>
      <c r="AN7" s="252"/>
      <c r="AO7" s="1095" t="s">
        <v>499</v>
      </c>
      <c r="AP7" s="253"/>
      <c r="AQ7" s="254" t="s">
        <v>500</v>
      </c>
      <c r="AR7" s="255"/>
    </row>
    <row r="8" spans="1:46" x14ac:dyDescent="0.15">
      <c r="A8" s="247"/>
      <c r="AK8" s="256"/>
      <c r="AL8" s="257"/>
      <c r="AM8" s="257"/>
      <c r="AN8" s="258"/>
      <c r="AO8" s="1096"/>
      <c r="AP8" s="259" t="s">
        <v>501</v>
      </c>
      <c r="AQ8" s="260" t="s">
        <v>502</v>
      </c>
      <c r="AR8" s="261" t="s">
        <v>503</v>
      </c>
    </row>
    <row r="9" spans="1:46" x14ac:dyDescent="0.15">
      <c r="A9" s="247"/>
      <c r="AK9" s="1109" t="s">
        <v>504</v>
      </c>
      <c r="AL9" s="1110"/>
      <c r="AM9" s="1110"/>
      <c r="AN9" s="1111"/>
      <c r="AO9" s="262">
        <v>338458</v>
      </c>
      <c r="AP9" s="262">
        <v>170766</v>
      </c>
      <c r="AQ9" s="263">
        <v>189734</v>
      </c>
      <c r="AR9" s="264">
        <v>-10</v>
      </c>
    </row>
    <row r="10" spans="1:46" x14ac:dyDescent="0.15">
      <c r="A10" s="247"/>
      <c r="AK10" s="1109" t="s">
        <v>505</v>
      </c>
      <c r="AL10" s="1110"/>
      <c r="AM10" s="1110"/>
      <c r="AN10" s="1111"/>
      <c r="AO10" s="265">
        <v>33419</v>
      </c>
      <c r="AP10" s="265">
        <v>16861</v>
      </c>
      <c r="AQ10" s="266">
        <v>22180</v>
      </c>
      <c r="AR10" s="267">
        <v>-24</v>
      </c>
    </row>
    <row r="11" spans="1:46" ht="13.5" customHeight="1" x14ac:dyDescent="0.15">
      <c r="A11" s="247"/>
      <c r="AK11" s="1109" t="s">
        <v>506</v>
      </c>
      <c r="AL11" s="1110"/>
      <c r="AM11" s="1110"/>
      <c r="AN11" s="1111"/>
      <c r="AO11" s="265">
        <v>202017</v>
      </c>
      <c r="AP11" s="265">
        <v>101926</v>
      </c>
      <c r="AQ11" s="266">
        <v>28692</v>
      </c>
      <c r="AR11" s="267">
        <v>255.2</v>
      </c>
    </row>
    <row r="12" spans="1:46" ht="13.5" customHeight="1" x14ac:dyDescent="0.15">
      <c r="A12" s="247"/>
      <c r="AK12" s="1109" t="s">
        <v>507</v>
      </c>
      <c r="AL12" s="1110"/>
      <c r="AM12" s="1110"/>
      <c r="AN12" s="1111"/>
      <c r="AO12" s="265" t="s">
        <v>508</v>
      </c>
      <c r="AP12" s="265" t="s">
        <v>508</v>
      </c>
      <c r="AQ12" s="266">
        <v>4806</v>
      </c>
      <c r="AR12" s="267" t="s">
        <v>508</v>
      </c>
    </row>
    <row r="13" spans="1:46" ht="13.5" customHeight="1" x14ac:dyDescent="0.15">
      <c r="A13" s="247"/>
      <c r="AK13" s="1109" t="s">
        <v>509</v>
      </c>
      <c r="AL13" s="1110"/>
      <c r="AM13" s="1110"/>
      <c r="AN13" s="1111"/>
      <c r="AO13" s="265" t="s">
        <v>508</v>
      </c>
      <c r="AP13" s="265" t="s">
        <v>508</v>
      </c>
      <c r="AQ13" s="266" t="s">
        <v>508</v>
      </c>
      <c r="AR13" s="267" t="s">
        <v>508</v>
      </c>
    </row>
    <row r="14" spans="1:46" ht="13.5" customHeight="1" x14ac:dyDescent="0.15">
      <c r="A14" s="247"/>
      <c r="AK14" s="1109" t="s">
        <v>510</v>
      </c>
      <c r="AL14" s="1110"/>
      <c r="AM14" s="1110"/>
      <c r="AN14" s="1111"/>
      <c r="AO14" s="265">
        <v>28244</v>
      </c>
      <c r="AP14" s="265">
        <v>14250</v>
      </c>
      <c r="AQ14" s="266">
        <v>8976</v>
      </c>
      <c r="AR14" s="267">
        <v>58.8</v>
      </c>
    </row>
    <row r="15" spans="1:46" ht="13.5" customHeight="1" x14ac:dyDescent="0.15">
      <c r="A15" s="247"/>
      <c r="AK15" s="1109" t="s">
        <v>511</v>
      </c>
      <c r="AL15" s="1110"/>
      <c r="AM15" s="1110"/>
      <c r="AN15" s="1111"/>
      <c r="AO15" s="265">
        <v>6888</v>
      </c>
      <c r="AP15" s="265">
        <v>3475</v>
      </c>
      <c r="AQ15" s="266">
        <v>4161</v>
      </c>
      <c r="AR15" s="267">
        <v>-16.5</v>
      </c>
    </row>
    <row r="16" spans="1:46" x14ac:dyDescent="0.15">
      <c r="A16" s="247"/>
      <c r="AK16" s="1112" t="s">
        <v>512</v>
      </c>
      <c r="AL16" s="1113"/>
      <c r="AM16" s="1113"/>
      <c r="AN16" s="1114"/>
      <c r="AO16" s="265">
        <v>-62708</v>
      </c>
      <c r="AP16" s="265">
        <v>-31639</v>
      </c>
      <c r="AQ16" s="266">
        <v>-17989</v>
      </c>
      <c r="AR16" s="267">
        <v>75.900000000000006</v>
      </c>
    </row>
    <row r="17" spans="1:46" x14ac:dyDescent="0.15">
      <c r="A17" s="247"/>
      <c r="AK17" s="1112" t="s">
        <v>192</v>
      </c>
      <c r="AL17" s="1113"/>
      <c r="AM17" s="1113"/>
      <c r="AN17" s="1114"/>
      <c r="AO17" s="265">
        <v>546318</v>
      </c>
      <c r="AP17" s="265">
        <v>275640</v>
      </c>
      <c r="AQ17" s="266">
        <v>240560</v>
      </c>
      <c r="AR17" s="267">
        <v>14.6</v>
      </c>
    </row>
    <row r="18" spans="1:46" x14ac:dyDescent="0.15">
      <c r="A18" s="247"/>
      <c r="AQ18" s="268"/>
      <c r="AR18" s="268"/>
    </row>
    <row r="19" spans="1:46" x14ac:dyDescent="0.15">
      <c r="A19" s="247"/>
      <c r="AK19" s="243" t="s">
        <v>513</v>
      </c>
    </row>
    <row r="20" spans="1:46" x14ac:dyDescent="0.15">
      <c r="A20" s="247"/>
      <c r="AK20" s="269"/>
      <c r="AL20" s="270"/>
      <c r="AM20" s="270"/>
      <c r="AN20" s="271"/>
      <c r="AO20" s="272" t="s">
        <v>514</v>
      </c>
      <c r="AP20" s="273" t="s">
        <v>515</v>
      </c>
      <c r="AQ20" s="274" t="s">
        <v>516</v>
      </c>
      <c r="AR20" s="275"/>
    </row>
    <row r="21" spans="1:46" s="248" customFormat="1" x14ac:dyDescent="0.15">
      <c r="A21" s="276"/>
      <c r="AK21" s="1106" t="s">
        <v>517</v>
      </c>
      <c r="AL21" s="1107"/>
      <c r="AM21" s="1107"/>
      <c r="AN21" s="1108"/>
      <c r="AO21" s="277">
        <v>17.149999999999999</v>
      </c>
      <c r="AP21" s="278">
        <v>21.65</v>
      </c>
      <c r="AQ21" s="279">
        <v>-4.5</v>
      </c>
      <c r="AS21" s="280"/>
      <c r="AT21" s="276"/>
    </row>
    <row r="22" spans="1:46" s="248" customFormat="1" x14ac:dyDescent="0.15">
      <c r="A22" s="276"/>
      <c r="AK22" s="1106" t="s">
        <v>518</v>
      </c>
      <c r="AL22" s="1107"/>
      <c r="AM22" s="1107"/>
      <c r="AN22" s="1108"/>
      <c r="AO22" s="281">
        <v>94.2</v>
      </c>
      <c r="AP22" s="282">
        <v>95.4</v>
      </c>
      <c r="AQ22" s="283">
        <v>-1.2</v>
      </c>
      <c r="AR22" s="268"/>
      <c r="AS22" s="280"/>
      <c r="AT22" s="276"/>
    </row>
    <row r="23" spans="1:46" s="248" customFormat="1" x14ac:dyDescent="0.15">
      <c r="A23" s="276"/>
      <c r="AP23" s="268"/>
      <c r="AQ23" s="268"/>
      <c r="AR23" s="268"/>
      <c r="AS23" s="280"/>
      <c r="AT23" s="276"/>
    </row>
    <row r="24" spans="1:46" s="248" customFormat="1" x14ac:dyDescent="0.15">
      <c r="A24" s="276"/>
      <c r="AP24" s="268"/>
      <c r="AQ24" s="268"/>
      <c r="AR24" s="268"/>
      <c r="AS24" s="280"/>
      <c r="AT24" s="276"/>
    </row>
    <row r="25" spans="1:46" s="248" customFormat="1" x14ac:dyDescent="0.15">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x14ac:dyDescent="0.15">
      <c r="A26" s="248" t="s">
        <v>519</v>
      </c>
      <c r="AP26" s="268"/>
      <c r="AQ26" s="268"/>
      <c r="AR26" s="268"/>
    </row>
    <row r="27" spans="1:46" x14ac:dyDescent="0.15">
      <c r="A27" s="288" t="s">
        <v>520</v>
      </c>
      <c r="AS27" s="243"/>
      <c r="AT27" s="243"/>
    </row>
    <row r="28" spans="1:46" ht="17.25" x14ac:dyDescent="0.15">
      <c r="A28" s="244" t="s">
        <v>521</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x14ac:dyDescent="0.15">
      <c r="A29" s="247"/>
      <c r="AK29" s="248" t="s">
        <v>522</v>
      </c>
      <c r="AL29" s="248"/>
      <c r="AM29" s="248"/>
      <c r="AN29" s="248"/>
      <c r="AS29" s="290"/>
    </row>
    <row r="30" spans="1:46" x14ac:dyDescent="0.15">
      <c r="A30" s="247"/>
      <c r="AK30" s="250"/>
      <c r="AL30" s="251"/>
      <c r="AM30" s="251"/>
      <c r="AN30" s="252"/>
      <c r="AO30" s="1095" t="s">
        <v>499</v>
      </c>
      <c r="AP30" s="253"/>
      <c r="AQ30" s="254" t="s">
        <v>500</v>
      </c>
      <c r="AR30" s="255"/>
    </row>
    <row r="31" spans="1:46" x14ac:dyDescent="0.15">
      <c r="A31" s="247"/>
      <c r="AK31" s="256"/>
      <c r="AL31" s="257"/>
      <c r="AM31" s="257"/>
      <c r="AN31" s="258"/>
      <c r="AO31" s="1096"/>
      <c r="AP31" s="259" t="s">
        <v>501</v>
      </c>
      <c r="AQ31" s="260" t="s">
        <v>502</v>
      </c>
      <c r="AR31" s="261" t="s">
        <v>503</v>
      </c>
    </row>
    <row r="32" spans="1:46" ht="27" customHeight="1" x14ac:dyDescent="0.15">
      <c r="A32" s="247"/>
      <c r="AK32" s="1097" t="s">
        <v>523</v>
      </c>
      <c r="AL32" s="1098"/>
      <c r="AM32" s="1098"/>
      <c r="AN32" s="1099"/>
      <c r="AO32" s="291">
        <v>313918</v>
      </c>
      <c r="AP32" s="291">
        <v>158384</v>
      </c>
      <c r="AQ32" s="292">
        <v>139228</v>
      </c>
      <c r="AR32" s="293">
        <v>13.8</v>
      </c>
    </row>
    <row r="33" spans="1:46" ht="13.5" customHeight="1" x14ac:dyDescent="0.15">
      <c r="A33" s="247"/>
      <c r="AK33" s="1097" t="s">
        <v>524</v>
      </c>
      <c r="AL33" s="1098"/>
      <c r="AM33" s="1098"/>
      <c r="AN33" s="1099"/>
      <c r="AO33" s="291" t="s">
        <v>508</v>
      </c>
      <c r="AP33" s="291" t="s">
        <v>508</v>
      </c>
      <c r="AQ33" s="292" t="s">
        <v>508</v>
      </c>
      <c r="AR33" s="293" t="s">
        <v>508</v>
      </c>
    </row>
    <row r="34" spans="1:46" ht="27" customHeight="1" x14ac:dyDescent="0.15">
      <c r="A34" s="247"/>
      <c r="AK34" s="1097" t="s">
        <v>525</v>
      </c>
      <c r="AL34" s="1098"/>
      <c r="AM34" s="1098"/>
      <c r="AN34" s="1099"/>
      <c r="AO34" s="291" t="s">
        <v>508</v>
      </c>
      <c r="AP34" s="291" t="s">
        <v>508</v>
      </c>
      <c r="AQ34" s="292">
        <v>5</v>
      </c>
      <c r="AR34" s="293" t="s">
        <v>508</v>
      </c>
    </row>
    <row r="35" spans="1:46" ht="27" customHeight="1" x14ac:dyDescent="0.15">
      <c r="A35" s="247"/>
      <c r="AK35" s="1097" t="s">
        <v>526</v>
      </c>
      <c r="AL35" s="1098"/>
      <c r="AM35" s="1098"/>
      <c r="AN35" s="1099"/>
      <c r="AO35" s="291">
        <v>33294</v>
      </c>
      <c r="AP35" s="291">
        <v>16798</v>
      </c>
      <c r="AQ35" s="292">
        <v>32095</v>
      </c>
      <c r="AR35" s="293">
        <v>-47.7</v>
      </c>
    </row>
    <row r="36" spans="1:46" ht="27" customHeight="1" x14ac:dyDescent="0.15">
      <c r="A36" s="247"/>
      <c r="AK36" s="1097" t="s">
        <v>527</v>
      </c>
      <c r="AL36" s="1098"/>
      <c r="AM36" s="1098"/>
      <c r="AN36" s="1099"/>
      <c r="AO36" s="291">
        <v>56661</v>
      </c>
      <c r="AP36" s="291">
        <v>28588</v>
      </c>
      <c r="AQ36" s="292">
        <v>5254</v>
      </c>
      <c r="AR36" s="293">
        <v>444.1</v>
      </c>
    </row>
    <row r="37" spans="1:46" ht="13.5" customHeight="1" x14ac:dyDescent="0.15">
      <c r="A37" s="247"/>
      <c r="AK37" s="1097" t="s">
        <v>528</v>
      </c>
      <c r="AL37" s="1098"/>
      <c r="AM37" s="1098"/>
      <c r="AN37" s="1099"/>
      <c r="AO37" s="291" t="s">
        <v>508</v>
      </c>
      <c r="AP37" s="291" t="s">
        <v>508</v>
      </c>
      <c r="AQ37" s="292">
        <v>1384</v>
      </c>
      <c r="AR37" s="293" t="s">
        <v>508</v>
      </c>
    </row>
    <row r="38" spans="1:46" ht="27" customHeight="1" x14ac:dyDescent="0.15">
      <c r="A38" s="247"/>
      <c r="AK38" s="1100" t="s">
        <v>529</v>
      </c>
      <c r="AL38" s="1101"/>
      <c r="AM38" s="1101"/>
      <c r="AN38" s="1102"/>
      <c r="AO38" s="294">
        <v>251</v>
      </c>
      <c r="AP38" s="294">
        <v>127</v>
      </c>
      <c r="AQ38" s="295">
        <v>32</v>
      </c>
      <c r="AR38" s="283">
        <v>296.89999999999998</v>
      </c>
      <c r="AS38" s="290"/>
    </row>
    <row r="39" spans="1:46" x14ac:dyDescent="0.15">
      <c r="A39" s="247"/>
      <c r="AK39" s="1100" t="s">
        <v>530</v>
      </c>
      <c r="AL39" s="1101"/>
      <c r="AM39" s="1101"/>
      <c r="AN39" s="1102"/>
      <c r="AO39" s="291">
        <v>-7326</v>
      </c>
      <c r="AP39" s="291">
        <v>-3696</v>
      </c>
      <c r="AQ39" s="292">
        <v>-8131</v>
      </c>
      <c r="AR39" s="293">
        <v>-54.5</v>
      </c>
      <c r="AS39" s="290"/>
    </row>
    <row r="40" spans="1:46" ht="27" customHeight="1" x14ac:dyDescent="0.15">
      <c r="A40" s="247"/>
      <c r="AK40" s="1097" t="s">
        <v>531</v>
      </c>
      <c r="AL40" s="1098"/>
      <c r="AM40" s="1098"/>
      <c r="AN40" s="1099"/>
      <c r="AO40" s="291">
        <v>-249247</v>
      </c>
      <c r="AP40" s="291">
        <v>-125755</v>
      </c>
      <c r="AQ40" s="292">
        <v>-126394</v>
      </c>
      <c r="AR40" s="293">
        <v>-0.5</v>
      </c>
      <c r="AS40" s="290"/>
    </row>
    <row r="41" spans="1:46" x14ac:dyDescent="0.15">
      <c r="A41" s="247"/>
      <c r="AK41" s="1103" t="s">
        <v>306</v>
      </c>
      <c r="AL41" s="1104"/>
      <c r="AM41" s="1104"/>
      <c r="AN41" s="1105"/>
      <c r="AO41" s="291">
        <v>147551</v>
      </c>
      <c r="AP41" s="291">
        <v>74446</v>
      </c>
      <c r="AQ41" s="292">
        <v>43473</v>
      </c>
      <c r="AR41" s="293">
        <v>71.2</v>
      </c>
      <c r="AS41" s="290"/>
    </row>
    <row r="42" spans="1:46" x14ac:dyDescent="0.15">
      <c r="A42" s="247"/>
      <c r="AK42" s="296" t="s">
        <v>532</v>
      </c>
      <c r="AQ42" s="268"/>
      <c r="AR42" s="268"/>
      <c r="AS42" s="290"/>
    </row>
    <row r="43" spans="1:46" x14ac:dyDescent="0.15">
      <c r="A43" s="247"/>
      <c r="AP43" s="297"/>
      <c r="AQ43" s="268"/>
      <c r="AS43" s="290"/>
    </row>
    <row r="44" spans="1:46" x14ac:dyDescent="0.15">
      <c r="A44" s="247"/>
      <c r="AQ44" s="268"/>
    </row>
    <row r="45" spans="1:46" x14ac:dyDescent="0.1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x14ac:dyDescent="0.15">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x14ac:dyDescent="0.15">
      <c r="A47" s="300" t="s">
        <v>533</v>
      </c>
    </row>
    <row r="48" spans="1:46" x14ac:dyDescent="0.15">
      <c r="A48" s="247"/>
      <c r="AK48" s="301" t="s">
        <v>534</v>
      </c>
      <c r="AL48" s="301"/>
      <c r="AM48" s="301"/>
      <c r="AN48" s="301"/>
      <c r="AO48" s="301"/>
      <c r="AP48" s="301"/>
      <c r="AQ48" s="302"/>
      <c r="AR48" s="301"/>
    </row>
    <row r="49" spans="1:44" ht="13.5" customHeight="1" x14ac:dyDescent="0.15">
      <c r="A49" s="247"/>
      <c r="AK49" s="303"/>
      <c r="AL49" s="304"/>
      <c r="AM49" s="1090" t="s">
        <v>499</v>
      </c>
      <c r="AN49" s="1092" t="s">
        <v>535</v>
      </c>
      <c r="AO49" s="1093"/>
      <c r="AP49" s="1093"/>
      <c r="AQ49" s="1093"/>
      <c r="AR49" s="1094"/>
    </row>
    <row r="50" spans="1:44" x14ac:dyDescent="0.15">
      <c r="A50" s="247"/>
      <c r="AK50" s="305"/>
      <c r="AL50" s="306"/>
      <c r="AM50" s="1091"/>
      <c r="AN50" s="307" t="s">
        <v>536</v>
      </c>
      <c r="AO50" s="308" t="s">
        <v>537</v>
      </c>
      <c r="AP50" s="309" t="s">
        <v>538</v>
      </c>
      <c r="AQ50" s="310" t="s">
        <v>539</v>
      </c>
      <c r="AR50" s="311" t="s">
        <v>540</v>
      </c>
    </row>
    <row r="51" spans="1:44" x14ac:dyDescent="0.15">
      <c r="A51" s="247"/>
      <c r="AK51" s="303" t="s">
        <v>541</v>
      </c>
      <c r="AL51" s="304"/>
      <c r="AM51" s="312">
        <v>364750</v>
      </c>
      <c r="AN51" s="313">
        <v>163565</v>
      </c>
      <c r="AO51" s="314">
        <v>28.8</v>
      </c>
      <c r="AP51" s="315">
        <v>263041</v>
      </c>
      <c r="AQ51" s="316">
        <v>18.600000000000001</v>
      </c>
      <c r="AR51" s="317">
        <v>10.199999999999999</v>
      </c>
    </row>
    <row r="52" spans="1:44" x14ac:dyDescent="0.15">
      <c r="A52" s="247"/>
      <c r="AK52" s="318"/>
      <c r="AL52" s="319" t="s">
        <v>542</v>
      </c>
      <c r="AM52" s="320">
        <v>153456</v>
      </c>
      <c r="AN52" s="321">
        <v>68814</v>
      </c>
      <c r="AO52" s="322">
        <v>72.8</v>
      </c>
      <c r="AP52" s="323">
        <v>103171</v>
      </c>
      <c r="AQ52" s="324">
        <v>-1.2</v>
      </c>
      <c r="AR52" s="325">
        <v>74</v>
      </c>
    </row>
    <row r="53" spans="1:44" x14ac:dyDescent="0.15">
      <c r="A53" s="247"/>
      <c r="AK53" s="303" t="s">
        <v>543</v>
      </c>
      <c r="AL53" s="304"/>
      <c r="AM53" s="312">
        <v>656690</v>
      </c>
      <c r="AN53" s="313">
        <v>304446</v>
      </c>
      <c r="AO53" s="314">
        <v>86.1</v>
      </c>
      <c r="AP53" s="315">
        <v>272886</v>
      </c>
      <c r="AQ53" s="316">
        <v>3.7</v>
      </c>
      <c r="AR53" s="317">
        <v>82.4</v>
      </c>
    </row>
    <row r="54" spans="1:44" x14ac:dyDescent="0.15">
      <c r="A54" s="247"/>
      <c r="AK54" s="318"/>
      <c r="AL54" s="319" t="s">
        <v>542</v>
      </c>
      <c r="AM54" s="320">
        <v>122652</v>
      </c>
      <c r="AN54" s="321">
        <v>56862</v>
      </c>
      <c r="AO54" s="322">
        <v>-17.399999999999999</v>
      </c>
      <c r="AP54" s="323">
        <v>125724</v>
      </c>
      <c r="AQ54" s="324">
        <v>21.9</v>
      </c>
      <c r="AR54" s="325">
        <v>-39.299999999999997</v>
      </c>
    </row>
    <row r="55" spans="1:44" x14ac:dyDescent="0.15">
      <c r="A55" s="247"/>
      <c r="AK55" s="303" t="s">
        <v>544</v>
      </c>
      <c r="AL55" s="304"/>
      <c r="AM55" s="312">
        <v>1200767</v>
      </c>
      <c r="AN55" s="313">
        <v>569354</v>
      </c>
      <c r="AO55" s="314">
        <v>87</v>
      </c>
      <c r="AP55" s="315">
        <v>245039</v>
      </c>
      <c r="AQ55" s="316">
        <v>-10.199999999999999</v>
      </c>
      <c r="AR55" s="317">
        <v>97.2</v>
      </c>
    </row>
    <row r="56" spans="1:44" x14ac:dyDescent="0.15">
      <c r="A56" s="247"/>
      <c r="AK56" s="318"/>
      <c r="AL56" s="319" t="s">
        <v>542</v>
      </c>
      <c r="AM56" s="320">
        <v>167608</v>
      </c>
      <c r="AN56" s="321">
        <v>79473</v>
      </c>
      <c r="AO56" s="322">
        <v>39.799999999999997</v>
      </c>
      <c r="AP56" s="323">
        <v>108922</v>
      </c>
      <c r="AQ56" s="324">
        <v>-13.4</v>
      </c>
      <c r="AR56" s="325">
        <v>53.2</v>
      </c>
    </row>
    <row r="57" spans="1:44" x14ac:dyDescent="0.15">
      <c r="A57" s="247"/>
      <c r="AK57" s="303" t="s">
        <v>545</v>
      </c>
      <c r="AL57" s="304"/>
      <c r="AM57" s="312">
        <v>163283</v>
      </c>
      <c r="AN57" s="313">
        <v>79689</v>
      </c>
      <c r="AO57" s="314">
        <v>-86</v>
      </c>
      <c r="AP57" s="315">
        <v>291945</v>
      </c>
      <c r="AQ57" s="316">
        <v>19.100000000000001</v>
      </c>
      <c r="AR57" s="317">
        <v>-105.1</v>
      </c>
    </row>
    <row r="58" spans="1:44" x14ac:dyDescent="0.15">
      <c r="A58" s="247"/>
      <c r="AK58" s="318"/>
      <c r="AL58" s="319" t="s">
        <v>542</v>
      </c>
      <c r="AM58" s="320">
        <v>60724</v>
      </c>
      <c r="AN58" s="321">
        <v>29636</v>
      </c>
      <c r="AO58" s="322">
        <v>-62.7</v>
      </c>
      <c r="AP58" s="323">
        <v>127651</v>
      </c>
      <c r="AQ58" s="324">
        <v>17.2</v>
      </c>
      <c r="AR58" s="325">
        <v>-79.900000000000006</v>
      </c>
    </row>
    <row r="59" spans="1:44" x14ac:dyDescent="0.15">
      <c r="A59" s="247"/>
      <c r="AK59" s="303" t="s">
        <v>546</v>
      </c>
      <c r="AL59" s="304"/>
      <c r="AM59" s="312">
        <v>215925</v>
      </c>
      <c r="AN59" s="313">
        <v>108943</v>
      </c>
      <c r="AO59" s="314">
        <v>36.700000000000003</v>
      </c>
      <c r="AP59" s="315">
        <v>291173</v>
      </c>
      <c r="AQ59" s="316">
        <v>-0.3</v>
      </c>
      <c r="AR59" s="317">
        <v>37</v>
      </c>
    </row>
    <row r="60" spans="1:44" x14ac:dyDescent="0.15">
      <c r="A60" s="247"/>
      <c r="AK60" s="318"/>
      <c r="AL60" s="319" t="s">
        <v>542</v>
      </c>
      <c r="AM60" s="320">
        <v>117280</v>
      </c>
      <c r="AN60" s="321">
        <v>59173</v>
      </c>
      <c r="AO60" s="322">
        <v>99.7</v>
      </c>
      <c r="AP60" s="323">
        <v>119071</v>
      </c>
      <c r="AQ60" s="324">
        <v>-6.7</v>
      </c>
      <c r="AR60" s="325">
        <v>106.4</v>
      </c>
    </row>
    <row r="61" spans="1:44" x14ac:dyDescent="0.15">
      <c r="A61" s="247"/>
      <c r="AK61" s="303" t="s">
        <v>547</v>
      </c>
      <c r="AL61" s="326"/>
      <c r="AM61" s="312">
        <v>520283</v>
      </c>
      <c r="AN61" s="313">
        <v>245199</v>
      </c>
      <c r="AO61" s="314">
        <v>30.5</v>
      </c>
      <c r="AP61" s="315">
        <v>272817</v>
      </c>
      <c r="AQ61" s="327">
        <v>6.2</v>
      </c>
      <c r="AR61" s="317">
        <v>24.3</v>
      </c>
    </row>
    <row r="62" spans="1:44" x14ac:dyDescent="0.15">
      <c r="A62" s="247"/>
      <c r="AK62" s="318"/>
      <c r="AL62" s="319" t="s">
        <v>542</v>
      </c>
      <c r="AM62" s="320">
        <v>124344</v>
      </c>
      <c r="AN62" s="321">
        <v>58792</v>
      </c>
      <c r="AO62" s="322">
        <v>26.4</v>
      </c>
      <c r="AP62" s="323">
        <v>116908</v>
      </c>
      <c r="AQ62" s="324">
        <v>3.6</v>
      </c>
      <c r="AR62" s="325">
        <v>22.8</v>
      </c>
    </row>
    <row r="63" spans="1:44" x14ac:dyDescent="0.15">
      <c r="A63" s="247"/>
    </row>
    <row r="64" spans="1:44" x14ac:dyDescent="0.15">
      <c r="A64" s="247"/>
    </row>
    <row r="65" spans="1:46" x14ac:dyDescent="0.15">
      <c r="A65" s="247"/>
    </row>
    <row r="66" spans="1:46" x14ac:dyDescent="0.15">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x14ac:dyDescent="0.15">
      <c r="AS67" s="243"/>
      <c r="AT67" s="24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zcggvZhGspysRduP6Lk0Bkz79Yrff/zt/fyM6EqgizT2Vhz8jhT4z+NNOtzxfe1kKC/ekZk1pGKHQxx6E9PxUA==" saltValue="qgRn00sp83xUDymv+pLe0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4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OrYkGC3NEMYf1RPHR5t6OD/hNUfq8r1cJAuW4vK+etuTg3Qg0RKv5pEanAt6hAG1pxj8ggCSMMlaOpHKF+xqA==" saltValue="Y5sadyjlfFLayhfGxk/wZg=="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vF0/cvV1QK8aGGygHtGIZ5qhCJzT2V0TJqq8wiTmmLAhlE41KDq6jAc+hTKo07Ap4t3TRSS0jSswyD7yDVO2w==" saltValue="K3h+KZCOrMBMUu5UCnlgxw=="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15" t="s">
        <v>3</v>
      </c>
      <c r="D47" s="1115"/>
      <c r="E47" s="1116"/>
      <c r="F47" s="11">
        <v>2.14</v>
      </c>
      <c r="G47" s="12">
        <v>5.0599999999999996</v>
      </c>
      <c r="H47" s="12">
        <v>14.11</v>
      </c>
      <c r="I47" s="12">
        <v>29.76</v>
      </c>
      <c r="J47" s="13">
        <v>26.57</v>
      </c>
    </row>
    <row r="48" spans="2:10" ht="57.75" customHeight="1" x14ac:dyDescent="0.15">
      <c r="B48" s="14"/>
      <c r="C48" s="1117" t="s">
        <v>4</v>
      </c>
      <c r="D48" s="1117"/>
      <c r="E48" s="1118"/>
      <c r="F48" s="15">
        <v>4.8899999999999997</v>
      </c>
      <c r="G48" s="16">
        <v>4.09</v>
      </c>
      <c r="H48" s="16">
        <v>6.21</v>
      </c>
      <c r="I48" s="16">
        <v>6.08</v>
      </c>
      <c r="J48" s="17">
        <v>4.91</v>
      </c>
    </row>
    <row r="49" spans="2:10" ht="57.75" customHeight="1" thickBot="1" x14ac:dyDescent="0.2">
      <c r="B49" s="18"/>
      <c r="C49" s="1119" t="s">
        <v>5</v>
      </c>
      <c r="D49" s="1119"/>
      <c r="E49" s="1120"/>
      <c r="F49" s="19">
        <v>0</v>
      </c>
      <c r="G49" s="20" t="s">
        <v>556</v>
      </c>
      <c r="H49" s="20">
        <v>9.8000000000000007</v>
      </c>
      <c r="I49" s="20">
        <v>11.93</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jsAd+LV3tD/d7osVkdBO3/fIF+0AfGvYajNpMQjoGidyovQqe35JlJx/S4fuU1ng+MHVYJ0HleclNqcw+WGhA==" saltValue="ZhvOkQ5pK5MtnYhep5mE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201user</cp:lastModifiedBy>
  <dcterms:modified xsi:type="dcterms:W3CDTF">2019-10-30T06:39:29Z</dcterms:modified>
</cp:coreProperties>
</file>