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職員フォルダ\☆みんなの広場（データ交換用）☆\【回答入力用】　210113 【令和３年１月29日（金）17時提出期限】公営企業に係る経営比較分析表（令和元年度決算）の分析等について\"/>
    </mc:Choice>
  </mc:AlternateContent>
  <workbookProtection workbookAlgorithmName="SHA-512" workbookHashValue="pNe/4E2tAHe4wX6/Ng7QeuXimx6lZ+5y0AfC/mly+VIyFpB3yRZTJ4CFdOg1c2vT8Dh2yU7a+jkCiOmPtcnVqw==" workbookSaltValue="xXwY3nt/TYDUO8qjGbTuu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<sst xmlns="http://schemas.openxmlformats.org/spreadsheetml/2006/main" count="231" uniqueCount="116">
  <si>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</si>
  <si>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</si>
  <si>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</si>
  <si>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</si>
  <si>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</si>
  <si>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</si>
  <si>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</si>
  <si>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</si>
  <si>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</si>
  <si>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</si>
  <si>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</si>
  <si>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</si>
  <si>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</si>
  <si>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</si>
  <si>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</si>
  <si>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</si>
  <si>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</si>
  <si>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</si>
  <si>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</si>
  <si>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</si>
  <si>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</si>
  <si>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</si>
  <si>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</si>
  <si>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</si>
  <si>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</si>
  <si>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</si>
  <si>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</si>
  <si>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</si>
  <si>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</si>
  <si>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</si>
  <si>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</si>
  <si>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</si>
  <si>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</si>
  <si>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</si>
  <si>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</si>
  <si>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</si>
  <si>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</si>
  <si>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</si>
  <si>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</si>
  <si>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</si>
  <si>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</si>
  <si>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</si>
  <si>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</si>
  <si>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</si>
  <si>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</si>
  <si>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</si>
  <si>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</si>
  <si>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</si>
  <si>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</si>
  <si>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</si>
  <si>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</si>
  <si>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</si>
  <si>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</si>
  <si>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</si>
  <si>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</si>
  <si>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</si>
  <si>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</si>
  <si>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</si>
  <si>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</si>
  <si>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</si>
  <si>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</si>
  <si>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</si>
  <si>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</si>
  <si>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</si>
  <si>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</si>
  <si>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</si>
  <si>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</si>
  <si>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</si>
  <si>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</si>
  <si>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</si>
  <si>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</si>
  <si>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</si>
  <si>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</si>
  <si>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</si>
  <si>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</si>
  <si>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</si>
  <si>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</si>
  <si>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</si>
  <si>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</si>
  <si>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</si>
  <si>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</si>
  <si>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</si>
  <si>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</si>
  <si>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</si>
  <si>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</si>
  <si>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</si>
  <si>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</si>
  <si>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</si>
  <si>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</si>
  <si>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</si>
  <si>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</si>
  <si>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</si>
  <si>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</si>
  <si>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</si>
  <si>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</si>
  <si>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</si>
  <si>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</si>
  <si>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</si>
  <si>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</si>
  <si>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</si>
  <si>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</si>
  <si>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</si>
  <si>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</si>
  <si>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</si>
  <si>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</si>
  <si>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</si>
  <si>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</si>
  <si>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</si>
  <si>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</si>
  <si>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</si>
  <si>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</si>
  <si>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</si>
  <si>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</si>
  <si>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管路（導水管、送水管）については、そのほとんどが令和９年度までに法定耐用年数を超過する見込みであるため、「津軽広域水道用水供給事業ビジョン」の基本理念に則り、将来にわたり持続可能な用水供給事業の運営を計画的に行う必要がある。</t>
    <phoneticPr fontId="4"/>
  </si>
  <si>
    <t>　各経営指標の状況から判断すると、経営的には比較的良好である。しかし、長期的視点でみると、水需要の減少に伴って料金収入も減少すると予想される一方、施設（管路）の老朽化が進行しているため、将来の更新に備えて、事業計画及び財政見通しを策定し、事業の安定性、継続性を確保しなければならない。</t>
    <phoneticPr fontId="4"/>
  </si>
  <si>
    <t>①経常収支比率、③流動比率および⑤料金回収率は、いずれも100％以上であり、短期債務に対する支払能力及び収益性が確保されているため、健全経営であるといえる。　　　　　　　　　　　　　　　　　　　　　　　　　　　　　　　　　　　　　　　　　　　　　　　　　　　　　　　　　　　　　　　　　　　④企業債残高対給水収益比率および⑥給水原価は、類似団体の平均を下回って推移していることから、概ね適正といえる　　　　　　　　　　　　　　　　　　　　　　　　　　　　　　　　　　　　　　　　　　　　　　　　　　　　　　　　　　　　　　　　　　なお、構成市町村の人口及び使用水量が減少してきているため、今後も計画的な投資と経費削減に努める。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</si>
</sst>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9D-4F1A-BDB9-61AB14C19E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A89D-4F1A-BDB9-61AB14C19E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131.66999999999999</c:v>
                </c:pt>
                <c:pt idx="1">
                  <c:v>139.06</c:v>
                </c:pt>
                <c:pt idx="2">
                  <c:v>141.12</c:v>
                </c:pt>
                <c:pt idx="3">
                  <c:v>141.94999999999999</c:v>
                </c:pt>
                <c:pt idx="4">
                  <c:v>137.77000000000001</c:v>
                </c:pt>
              </c:numCache>
            </c:numRef>
          </c:val>
          <c:extLst>
            <c:ext xmlns:c16="http://schemas.microsoft.com/office/drawing/2014/chart" uri="{C3380CC4-5D6E-409C-BE32-E72D297353CC}">
              <c16:uniqueId val="{00000000-6CDB-4572-BEC7-75CA52A6E3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6CDB-4572-BEC7-75CA52A6E3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61.56</c:v>
                </c:pt>
                <c:pt idx="1">
                  <c:v>60.89</c:v>
                </c:pt>
                <c:pt idx="2">
                  <c:v>61.64</c:v>
                </c:pt>
                <c:pt idx="3">
                  <c:v>63.45</c:v>
                </c:pt>
                <c:pt idx="4">
                  <c:v>65.41</c:v>
                </c:pt>
              </c:numCache>
            </c:numRef>
          </c:val>
          <c:extLst>
            <c:ext xmlns:c16="http://schemas.microsoft.com/office/drawing/2014/chart" uri="{C3380CC4-5D6E-409C-BE32-E72D297353CC}">
              <c16:uniqueId val="{00000000-8676-46F8-BDF3-A5393EC726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8676-46F8-BDF3-A5393EC726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1E-4052-ACAB-4F5BFBA2FF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811E-4052-ACAB-4F5BFBA2FF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51-41F9-8A73-6EF63F7CCA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7B51-41F9-8A73-6EF63F7CCA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245.58</c:v>
                </c:pt>
                <c:pt idx="1">
                  <c:v>308.81</c:v>
                </c:pt>
                <c:pt idx="2">
                  <c:v>556.32000000000005</c:v>
                </c:pt>
                <c:pt idx="3">
                  <c:v>781.26</c:v>
                </c:pt>
                <c:pt idx="4">
                  <c:v>944.83</c:v>
                </c:pt>
              </c:numCache>
            </c:numRef>
          </c:val>
          <c:extLst>
            <c:ext xmlns:c16="http://schemas.microsoft.com/office/drawing/2014/chart" uri="{C3380CC4-5D6E-409C-BE32-E72D297353CC}">
              <c16:uniqueId val="{00000000-AD6C-42E8-B28D-843C05CFB8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AD6C-42E8-B28D-843C05CFB8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206.12</c:v>
                </c:pt>
                <c:pt idx="1">
                  <c:v>204.09</c:v>
                </c:pt>
                <c:pt idx="2">
                  <c:v>191.77</c:v>
                </c:pt>
                <c:pt idx="3">
                  <c:v>176.86</c:v>
                </c:pt>
                <c:pt idx="4">
                  <c:v>160.63999999999999</c:v>
                </c:pt>
              </c:numCache>
            </c:numRef>
          </c:val>
          <c:extLst>
            <c:ext xmlns:c16="http://schemas.microsoft.com/office/drawing/2014/chart" uri="{C3380CC4-5D6E-409C-BE32-E72D297353CC}">
              <c16:uniqueId val="{00000000-CDCD-458F-9734-2E4E4692E1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CDCD-458F-9734-2E4E4692E1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134.53</c:v>
                </c:pt>
                <c:pt idx="1">
                  <c:v>143.74</c:v>
                </c:pt>
                <c:pt idx="2">
                  <c:v>144.82</c:v>
                </c:pt>
                <c:pt idx="3">
                  <c:v>143.22999999999999</c:v>
                </c:pt>
                <c:pt idx="4">
                  <c:v>138.38999999999999</c:v>
                </c:pt>
              </c:numCache>
            </c:numRef>
          </c:val>
          <c:extLst>
            <c:ext xmlns:c16="http://schemas.microsoft.com/office/drawing/2014/chart" uri="{C3380CC4-5D6E-409C-BE32-E72D297353CC}">
              <c16:uniqueId val="{00000000-BEAE-453B-AE48-32114A3B11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BEAE-453B-AE48-32114A3B11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72.13</c:v>
                </c:pt>
                <c:pt idx="1">
                  <c:v>67.42</c:v>
                </c:pt>
                <c:pt idx="2">
                  <c:v>63.03</c:v>
                </c:pt>
                <c:pt idx="3">
                  <c:v>64.069999999999993</c:v>
                </c:pt>
                <c:pt idx="4">
                  <c:v>66.099999999999994</c:v>
                </c:pt>
              </c:numCache>
            </c:numRef>
          </c:val>
          <c:extLst>
            <c:ext xmlns:c16="http://schemas.microsoft.com/office/drawing/2014/chart" uri="{C3380CC4-5D6E-409C-BE32-E72D297353CC}">
              <c16:uniqueId val="{00000000-AB27-4B65-BDCB-EDDDA9E972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AB27-4B65-BDCB-EDDDA9E972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59.3</c:v>
                </c:pt>
                <c:pt idx="1">
                  <c:v>59.4</c:v>
                </c:pt>
                <c:pt idx="2">
                  <c:v>64.09</c:v>
                </c:pt>
                <c:pt idx="3">
                  <c:v>63.64</c:v>
                </c:pt>
                <c:pt idx="4">
                  <c:v>63.9</c:v>
                </c:pt>
              </c:numCache>
            </c:numRef>
          </c:val>
          <c:extLst>
            <c:ext xmlns:c16="http://schemas.microsoft.com/office/drawing/2014/chart" uri="{C3380CC4-5D6E-409C-BE32-E72D297353CC}">
              <c16:uniqueId val="{00000000-85D5-4ADB-8BB5-5A95FC9524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85D5-4ADB-8BB5-5A95FC9524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A0-45F7-967C-A6E688D685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FAA0-45F7-967C-A6E688D685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0"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津軽広域水道企業団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82.94</v>
      </c>
      <c r="J10" s="53"/>
      <c r="K10" s="53"/>
      <c r="L10" s="53"/>
      <c r="M10" s="53"/>
      <c r="N10" s="53"/>
      <c r="O10" s="64"/>
      <c r="P10" s="54">
        <f>データ!$P$6</f>
        <v>94.97</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334625</v>
      </c>
      <c r="AM10" s="61"/>
      <c r="AN10" s="61"/>
      <c r="AO10" s="61"/>
      <c r="AP10" s="61"/>
      <c r="AQ10" s="61"/>
      <c r="AR10" s="61"/>
      <c r="AS10" s="61"/>
      <c r="AT10" s="52">
        <f>データ!$V$6</f>
        <v>799.47</v>
      </c>
      <c r="AU10" s="53"/>
      <c r="AV10" s="53"/>
      <c r="AW10" s="53"/>
      <c r="AX10" s="53"/>
      <c r="AY10" s="53"/>
      <c r="AZ10" s="53"/>
      <c r="BA10" s="53"/>
      <c r="BB10" s="54">
        <f>データ!$W$6</f>
        <v>418.56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tzQlHcN3nmoLJ+xk1rokIhQaWy9D4EOU6MTGwxe7rFzzeECIEGungHVOQVZTBpwMoUhp83WEvyBdhCAk+3c2zw==" saltValue="T8xmdt80nLizADtyAFOgx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28665</v>
      </c>
      <c r="D6" s="34">
        <f t="shared" si="3"/>
        <v>46</v>
      </c>
      <c r="E6" s="34">
        <f t="shared" si="3"/>
        <v>1</v>
      </c>
      <c r="F6" s="34">
        <f t="shared" si="3"/>
        <v>0</v>
      </c>
      <c r="G6" s="34">
        <f t="shared" si="3"/>
        <v>2</v>
      </c>
      <c r="H6" s="34" t="str">
        <f t="shared" si="3"/>
        <v>青森県　津軽広域水道企業団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82.94</v>
      </c>
      <c r="P6" s="35">
        <f t="shared" si="3"/>
        <v>94.97</v>
      </c>
      <c r="Q6" s="35">
        <f t="shared" si="3"/>
        <v>0</v>
      </c>
      <c r="R6" s="35" t="str">
        <f t="shared" si="3"/>
        <v>-</v>
      </c>
      <c r="S6" s="35" t="str">
        <f t="shared" si="3"/>
        <v>-</v>
      </c>
      <c r="T6" s="35" t="str">
        <f t="shared" si="3"/>
        <v>-</v>
      </c>
      <c r="U6" s="35">
        <f t="shared" si="3"/>
        <v>334625</v>
      </c>
      <c r="V6" s="35">
        <f t="shared" si="3"/>
        <v>799.47</v>
      </c>
      <c r="W6" s="35">
        <f t="shared" si="3"/>
        <v>418.56</v>
      </c>
      <c r="X6" s="36">
        <f>IF(X7="",NA(),X7)</f>
        <v>131.66999999999999</v>
      </c>
      <c r="Y6" s="36">
        <f t="shared" ref="Y6:AG6" si="4">IF(Y7="",NA(),Y7)</f>
        <v>139.06</v>
      </c>
      <c r="Z6" s="36">
        <f t="shared" si="4"/>
        <v>141.12</v>
      </c>
      <c r="AA6" s="36">
        <f t="shared" si="4"/>
        <v>141.94999999999999</v>
      </c>
      <c r="AB6" s="36">
        <f t="shared" si="4"/>
        <v>137.77000000000001</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245.58</v>
      </c>
      <c r="AU6" s="36">
        <f t="shared" ref="AU6:BC6" si="6">IF(AU7="",NA(),AU7)</f>
        <v>308.81</v>
      </c>
      <c r="AV6" s="36">
        <f t="shared" si="6"/>
        <v>556.32000000000005</v>
      </c>
      <c r="AW6" s="36">
        <f t="shared" si="6"/>
        <v>781.26</v>
      </c>
      <c r="AX6" s="36">
        <f t="shared" si="6"/>
        <v>944.83</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206.12</v>
      </c>
      <c r="BF6" s="36">
        <f t="shared" ref="BF6:BN6" si="7">IF(BF7="",NA(),BF7)</f>
        <v>204.09</v>
      </c>
      <c r="BG6" s="36">
        <f t="shared" si="7"/>
        <v>191.77</v>
      </c>
      <c r="BH6" s="36">
        <f t="shared" si="7"/>
        <v>176.86</v>
      </c>
      <c r="BI6" s="36">
        <f t="shared" si="7"/>
        <v>160.63999999999999</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134.53</v>
      </c>
      <c r="BQ6" s="36">
        <f t="shared" ref="BQ6:BY6" si="8">IF(BQ7="",NA(),BQ7)</f>
        <v>143.74</v>
      </c>
      <c r="BR6" s="36">
        <f t="shared" si="8"/>
        <v>144.82</v>
      </c>
      <c r="BS6" s="36">
        <f t="shared" si="8"/>
        <v>143.22999999999999</v>
      </c>
      <c r="BT6" s="36">
        <f t="shared" si="8"/>
        <v>138.38999999999999</v>
      </c>
      <c r="BU6" s="36">
        <f t="shared" si="8"/>
        <v>112.81</v>
      </c>
      <c r="BV6" s="36">
        <f t="shared" si="8"/>
        <v>113.88</v>
      </c>
      <c r="BW6" s="36">
        <f t="shared" si="8"/>
        <v>114.14</v>
      </c>
      <c r="BX6" s="36">
        <f t="shared" si="8"/>
        <v>112.83</v>
      </c>
      <c r="BY6" s="36">
        <f t="shared" si="8"/>
        <v>112.84</v>
      </c>
      <c r="BZ6" s="35" t="str">
        <f>IF(BZ7="","",IF(BZ7="-","【-】","【"&amp;SUBSTITUTE(TEXT(BZ7,"#,##0.00"),"-","△")&amp;"】"))</f>
        <v>【112.84】</v>
      </c>
      <c r="CA6" s="36">
        <f>IF(CA7="",NA(),CA7)</f>
        <v>72.13</v>
      </c>
      <c r="CB6" s="36">
        <f t="shared" ref="CB6:CJ6" si="9">IF(CB7="",NA(),CB7)</f>
        <v>67.42</v>
      </c>
      <c r="CC6" s="36">
        <f t="shared" si="9"/>
        <v>63.03</v>
      </c>
      <c r="CD6" s="36">
        <f t="shared" si="9"/>
        <v>64.069999999999993</v>
      </c>
      <c r="CE6" s="36">
        <f t="shared" si="9"/>
        <v>66.099999999999994</v>
      </c>
      <c r="CF6" s="36">
        <f t="shared" si="9"/>
        <v>75.3</v>
      </c>
      <c r="CG6" s="36">
        <f t="shared" si="9"/>
        <v>74.02</v>
      </c>
      <c r="CH6" s="36">
        <f t="shared" si="9"/>
        <v>73.03</v>
      </c>
      <c r="CI6" s="36">
        <f t="shared" si="9"/>
        <v>73.86</v>
      </c>
      <c r="CJ6" s="36">
        <f t="shared" si="9"/>
        <v>73.849999999999994</v>
      </c>
      <c r="CK6" s="35" t="str">
        <f>IF(CK7="","",IF(CK7="-","【-】","【"&amp;SUBSTITUTE(TEXT(CK7,"#,##0.00"),"-","△")&amp;"】"))</f>
        <v>【73.85】</v>
      </c>
      <c r="CL6" s="36">
        <f>IF(CL7="",NA(),CL7)</f>
        <v>59.3</v>
      </c>
      <c r="CM6" s="36">
        <f t="shared" ref="CM6:CU6" si="10">IF(CM7="",NA(),CM7)</f>
        <v>59.4</v>
      </c>
      <c r="CN6" s="36">
        <f t="shared" si="10"/>
        <v>64.09</v>
      </c>
      <c r="CO6" s="36">
        <f t="shared" si="10"/>
        <v>63.64</v>
      </c>
      <c r="CP6" s="36">
        <f t="shared" si="10"/>
        <v>63.9</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61.56</v>
      </c>
      <c r="DI6" s="36">
        <f t="shared" ref="DI6:DQ6" si="12">IF(DI7="",NA(),DI7)</f>
        <v>60.89</v>
      </c>
      <c r="DJ6" s="36">
        <f t="shared" si="12"/>
        <v>61.64</v>
      </c>
      <c r="DK6" s="36">
        <f t="shared" si="12"/>
        <v>63.45</v>
      </c>
      <c r="DL6" s="36">
        <f t="shared" si="12"/>
        <v>65.41</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28665</v>
      </c>
      <c r="D7" s="38">
        <v>46</v>
      </c>
      <c r="E7" s="38">
        <v>1</v>
      </c>
      <c r="F7" s="38">
        <v>0</v>
      </c>
      <c r="G7" s="38">
        <v>2</v>
      </c>
      <c r="H7" s="38" t="s">
        <v>93</v>
      </c>
      <c r="I7" s="38" t="s">
        <v>94</v>
      </c>
      <c r="J7" s="38" t="s">
        <v>95</v>
      </c>
      <c r="K7" s="38" t="s">
        <v>96</v>
      </c>
      <c r="L7" s="38" t="s">
        <v>97</v>
      </c>
      <c r="M7" s="38" t="s">
        <v>98</v>
      </c>
      <c r="N7" s="39" t="s">
        <v>99</v>
      </c>
      <c r="O7" s="39">
        <v>82.94</v>
      </c>
      <c r="P7" s="39">
        <v>94.97</v>
      </c>
      <c r="Q7" s="39">
        <v>0</v>
      </c>
      <c r="R7" s="39" t="s">
        <v>99</v>
      </c>
      <c r="S7" s="39" t="s">
        <v>99</v>
      </c>
      <c r="T7" s="39" t="s">
        <v>99</v>
      </c>
      <c r="U7" s="39">
        <v>334625</v>
      </c>
      <c r="V7" s="39">
        <v>799.47</v>
      </c>
      <c r="W7" s="39">
        <v>418.56</v>
      </c>
      <c r="X7" s="39">
        <v>131.66999999999999</v>
      </c>
      <c r="Y7" s="39">
        <v>139.06</v>
      </c>
      <c r="Z7" s="39">
        <v>141.12</v>
      </c>
      <c r="AA7" s="39">
        <v>141.94999999999999</v>
      </c>
      <c r="AB7" s="39">
        <v>137.77000000000001</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245.58</v>
      </c>
      <c r="AU7" s="39">
        <v>308.81</v>
      </c>
      <c r="AV7" s="39">
        <v>556.32000000000005</v>
      </c>
      <c r="AW7" s="39">
        <v>781.26</v>
      </c>
      <c r="AX7" s="39">
        <v>944.83</v>
      </c>
      <c r="AY7" s="39">
        <v>212.95</v>
      </c>
      <c r="AZ7" s="39">
        <v>224.41</v>
      </c>
      <c r="BA7" s="39">
        <v>243.44</v>
      </c>
      <c r="BB7" s="39">
        <v>258.49</v>
      </c>
      <c r="BC7" s="39">
        <v>271.10000000000002</v>
      </c>
      <c r="BD7" s="39">
        <v>271.10000000000002</v>
      </c>
      <c r="BE7" s="39">
        <v>206.12</v>
      </c>
      <c r="BF7" s="39">
        <v>204.09</v>
      </c>
      <c r="BG7" s="39">
        <v>191.77</v>
      </c>
      <c r="BH7" s="39">
        <v>176.86</v>
      </c>
      <c r="BI7" s="39">
        <v>160.63999999999999</v>
      </c>
      <c r="BJ7" s="39">
        <v>333.48</v>
      </c>
      <c r="BK7" s="39">
        <v>320.31</v>
      </c>
      <c r="BL7" s="39">
        <v>303.26</v>
      </c>
      <c r="BM7" s="39">
        <v>290.31</v>
      </c>
      <c r="BN7" s="39">
        <v>272.95999999999998</v>
      </c>
      <c r="BO7" s="39">
        <v>272.95999999999998</v>
      </c>
      <c r="BP7" s="39">
        <v>134.53</v>
      </c>
      <c r="BQ7" s="39">
        <v>143.74</v>
      </c>
      <c r="BR7" s="39">
        <v>144.82</v>
      </c>
      <c r="BS7" s="39">
        <v>143.22999999999999</v>
      </c>
      <c r="BT7" s="39">
        <v>138.38999999999999</v>
      </c>
      <c r="BU7" s="39">
        <v>112.81</v>
      </c>
      <c r="BV7" s="39">
        <v>113.88</v>
      </c>
      <c r="BW7" s="39">
        <v>114.14</v>
      </c>
      <c r="BX7" s="39">
        <v>112.83</v>
      </c>
      <c r="BY7" s="39">
        <v>112.84</v>
      </c>
      <c r="BZ7" s="39">
        <v>112.84</v>
      </c>
      <c r="CA7" s="39">
        <v>72.13</v>
      </c>
      <c r="CB7" s="39">
        <v>67.42</v>
      </c>
      <c r="CC7" s="39">
        <v>63.03</v>
      </c>
      <c r="CD7" s="39">
        <v>64.069999999999993</v>
      </c>
      <c r="CE7" s="39">
        <v>66.099999999999994</v>
      </c>
      <c r="CF7" s="39">
        <v>75.3</v>
      </c>
      <c r="CG7" s="39">
        <v>74.02</v>
      </c>
      <c r="CH7" s="39">
        <v>73.03</v>
      </c>
      <c r="CI7" s="39">
        <v>73.86</v>
      </c>
      <c r="CJ7" s="39">
        <v>73.849999999999994</v>
      </c>
      <c r="CK7" s="39">
        <v>73.849999999999994</v>
      </c>
      <c r="CL7" s="39">
        <v>59.3</v>
      </c>
      <c r="CM7" s="39">
        <v>59.4</v>
      </c>
      <c r="CN7" s="39">
        <v>64.09</v>
      </c>
      <c r="CO7" s="39">
        <v>63.64</v>
      </c>
      <c r="CP7" s="39">
        <v>63.9</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61.56</v>
      </c>
      <c r="DI7" s="39">
        <v>60.89</v>
      </c>
      <c r="DJ7" s="39">
        <v>61.64</v>
      </c>
      <c r="DK7" s="39">
        <v>63.45</v>
      </c>
      <c r="DL7" s="39">
        <v>65.41</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