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172.30.60.30\share\経理班\公営企業に係る経営分析表\R03公営企業に係る経営分析表（R02決算）の分析について\分析\"/>
    </mc:Choice>
  </mc:AlternateContent>
  <xr:revisionPtr revIDLastSave="0" documentId="13_ncr:1_{A8ED926D-AE93-428B-8891-592C0A07AA28}" xr6:coauthVersionLast="47" xr6:coauthVersionMax="47" xr10:uidLastSave="{00000000-0000-0000-0000-000000000000}"/>
  <workbookProtection workbookAlgorithmName="SHA-512" workbookHashValue="j+o5RetUhyqvhAmEVMsLdkbCpqKAzW/AruS5BsAG7BlIewpp1k8CxJmIiMmoyzV9ekTr8SUg1GBtk6Jr97PRdg==" workbookSaltValue="Ybz3xNA2FjQ4BLz6lCF0kg==" workbookSpinCount="100000" lockStructure="1"/>
  <bookViews>
    <workbookView xWindow="-120" yWindow="-120" windowWidth="19440" windowHeight="1500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LO79" i="4" s="1"/>
  <c r="EQ7" i="5"/>
  <c r="EP7" i="5"/>
  <c r="EO7" i="5"/>
  <c r="EM7" i="5"/>
  <c r="EL7" i="5"/>
  <c r="EK7" i="5"/>
  <c r="EJ7" i="5"/>
  <c r="EI7" i="5"/>
  <c r="EH7" i="5"/>
  <c r="EG7" i="5"/>
  <c r="EF7" i="5"/>
  <c r="EE7" i="5"/>
  <c r="FH79" i="4" s="1"/>
  <c r="ED7" i="5"/>
  <c r="EB7" i="5"/>
  <c r="EA7" i="5"/>
  <c r="DZ7" i="5"/>
  <c r="BG80" i="4" s="1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KU55" i="4" s="1"/>
  <c r="DH7" i="5"/>
  <c r="DF7" i="5"/>
  <c r="DE7" i="5"/>
  <c r="DD7" i="5"/>
  <c r="HV56" i="4" s="1"/>
  <c r="DC7" i="5"/>
  <c r="DB7" i="5"/>
  <c r="DA7" i="5"/>
  <c r="CZ7" i="5"/>
  <c r="IK55" i="4" s="1"/>
  <c r="CY7" i="5"/>
  <c r="CX7" i="5"/>
  <c r="CW7" i="5"/>
  <c r="CU7" i="5"/>
  <c r="FL56" i="4" s="1"/>
  <c r="CT7" i="5"/>
  <c r="CS7" i="5"/>
  <c r="CR7" i="5"/>
  <c r="CQ7" i="5"/>
  <c r="DD56" i="4" s="1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KU33" i="4" s="1"/>
  <c r="BP7" i="5"/>
  <c r="BN7" i="5"/>
  <c r="BM7" i="5"/>
  <c r="BL7" i="5"/>
  <c r="HV34" i="4" s="1"/>
  <c r="BK7" i="5"/>
  <c r="BJ7" i="5"/>
  <c r="BI7" i="5"/>
  <c r="BH7" i="5"/>
  <c r="BG7" i="5"/>
  <c r="BF7" i="5"/>
  <c r="BE7" i="5"/>
  <c r="BC7" i="5"/>
  <c r="FL34" i="4" s="1"/>
  <c r="BB7" i="5"/>
  <c r="BA7" i="5"/>
  <c r="AZ7" i="5"/>
  <c r="AY7" i="5"/>
  <c r="DD34" i="4" s="1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ID10" i="4" s="1"/>
  <c r="AB6" i="5"/>
  <c r="AA6" i="5"/>
  <c r="Z6" i="5"/>
  <c r="Y6" i="5"/>
  <c r="FZ12" i="4" s="1"/>
  <c r="X6" i="5"/>
  <c r="W6" i="5"/>
  <c r="V6" i="5"/>
  <c r="U6" i="5"/>
  <c r="B12" i="4" s="1"/>
  <c r="T6" i="5"/>
  <c r="FZ10" i="4" s="1"/>
  <c r="S6" i="5"/>
  <c r="R6" i="5"/>
  <c r="Q6" i="5"/>
  <c r="AU10" i="4" s="1"/>
  <c r="P6" i="5"/>
  <c r="B10" i="4" s="1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H90" i="4"/>
  <c r="G90" i="4"/>
  <c r="E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AN80" i="4"/>
  <c r="U80" i="4"/>
  <c r="MH79" i="4"/>
  <c r="KV79" i="4"/>
  <c r="KC79" i="4"/>
  <c r="JJ79" i="4"/>
  <c r="HM79" i="4"/>
  <c r="GT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G56" i="4"/>
  <c r="GR56" i="4"/>
  <c r="EW56" i="4"/>
  <c r="EH56" i="4"/>
  <c r="DS56" i="4"/>
  <c r="BX56" i="4"/>
  <c r="BI56" i="4"/>
  <c r="AT56" i="4"/>
  <c r="AE56" i="4"/>
  <c r="P56" i="4"/>
  <c r="MN55" i="4"/>
  <c r="LY55" i="4"/>
  <c r="LJ55" i="4"/>
  <c r="KF55" i="4"/>
  <c r="IZ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G34" i="4"/>
  <c r="GR34" i="4"/>
  <c r="EW34" i="4"/>
  <c r="EH34" i="4"/>
  <c r="DS34" i="4"/>
  <c r="BX34" i="4"/>
  <c r="BI34" i="4"/>
  <c r="AT34" i="4"/>
  <c r="AE34" i="4"/>
  <c r="P34" i="4"/>
  <c r="MN33" i="4"/>
  <c r="LY33" i="4"/>
  <c r="LJ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LP10" i="4"/>
  <c r="JW10" i="4"/>
  <c r="EG10" i="4"/>
  <c r="CN10" i="4"/>
  <c r="LP8" i="4"/>
  <c r="JW8" i="4"/>
  <c r="ID8" i="4"/>
  <c r="FZ8" i="4"/>
  <c r="EG8" i="4"/>
  <c r="CN8" i="4"/>
  <c r="AU8" i="4"/>
  <c r="B8" i="4"/>
  <c r="B6" i="4"/>
  <c r="MH78" i="4" l="1"/>
  <c r="IZ54" i="4"/>
  <c r="IZ32" i="4"/>
  <c r="MN32" i="4"/>
  <c r="HM78" i="4"/>
  <c r="FL54" i="4"/>
  <c r="FL32" i="4"/>
  <c r="MN54" i="4"/>
  <c r="CS78" i="4"/>
  <c r="BX54" i="4"/>
  <c r="BX32" i="4"/>
  <c r="C11" i="5"/>
  <c r="D11" i="5"/>
  <c r="E11" i="5"/>
  <c r="B11" i="5"/>
  <c r="JJ78" i="4" l="1"/>
  <c r="GR54" i="4"/>
  <c r="GR32" i="4"/>
  <c r="KF54" i="4"/>
  <c r="EO78" i="4"/>
  <c r="DD54" i="4"/>
  <c r="DD32" i="4"/>
  <c r="KF32" i="4"/>
  <c r="U78" i="4"/>
  <c r="P54" i="4"/>
  <c r="P32" i="4"/>
  <c r="LY54" i="4"/>
  <c r="LY32" i="4"/>
  <c r="BI54" i="4"/>
  <c r="LO78" i="4"/>
  <c r="IK54" i="4"/>
  <c r="IK32" i="4"/>
  <c r="GT78" i="4"/>
  <c r="EW54" i="4"/>
  <c r="EW32" i="4"/>
  <c r="BZ78" i="4"/>
  <c r="BI32" i="4"/>
  <c r="FH78" i="4"/>
  <c r="DS54" i="4"/>
  <c r="DS32" i="4"/>
  <c r="KC78" i="4"/>
  <c r="AN78" i="4"/>
  <c r="AE54" i="4"/>
  <c r="AE32" i="4"/>
  <c r="KU54" i="4"/>
  <c r="KU32" i="4"/>
  <c r="HG54" i="4"/>
  <c r="HG32" i="4"/>
  <c r="BG78" i="4"/>
  <c r="AT54" i="4"/>
  <c r="AT32" i="4"/>
  <c r="EH32" i="4"/>
  <c r="LJ54" i="4"/>
  <c r="LJ32" i="4"/>
  <c r="GA78" i="4"/>
  <c r="EH54" i="4"/>
  <c r="KV78" i="4"/>
  <c r="HV54" i="4"/>
  <c r="HV32" i="4"/>
</calcChain>
</file>

<file path=xl/sharedStrings.xml><?xml version="1.0" encoding="utf-8"?>
<sst xmlns="http://schemas.openxmlformats.org/spreadsheetml/2006/main" count="324" uniqueCount="189">
  <si>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</si>
  <si>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</si>
  <si>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</si>
  <si>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</si>
  <si>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</si>
  <si>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</si>
  <si>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</si>
  <si>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</si>
  <si>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</si>
  <si>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</si>
  <si>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</si>
  <si>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</si>
  <si>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</si>
  <si>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</si>
  <si>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</si>
  <si>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</si>
  <si>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</si>
  <si>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</si>
  <si>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</si>
  <si>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</si>
  <si>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</si>
  <si>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</si>
  <si>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</si>
  <si>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</si>
  <si>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</si>
  <si>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</si>
  <si>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</si>
  <si>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</si>
  <si>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</si>
  <si>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</si>
  <si>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</si>
  <si>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</si>
  <si>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</si>
  <si>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</si>
  <si>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</si>
  <si>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</si>
  <si>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</si>
  <si>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</si>
  <si>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</si>
  <si>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</si>
  <si>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</si>
  <si>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</si>
  <si>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</si>
  <si>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</si>
  <si>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</si>
  <si>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</si>
  <si>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</si>
  <si>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</si>
  <si>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</si>
  <si>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</si>
  <si>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</si>
  <si>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</si>
  <si>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</si>
  <si>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</si>
  <si>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</si>
  <si>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</si>
  <si>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</si>
  <si>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</si>
  <si>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</si>
  <si>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</si>
  <si>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</si>
  <si>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</si>
  <si>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</si>
  <si>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</si>
  <si>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</si>
  <si>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</si>
  <si>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</si>
  <si>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</si>
  <si>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</si>
  <si>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</si>
  <si>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</si>
  <si>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</si>
  <si>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</si>
  <si>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</si>
  <si>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</si>
  <si>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</si>
  <si>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</si>
  <si>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</si>
  <si>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</si>
  <si>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</si>
  <si>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</si>
  <si>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</si>
  <si>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</si>
  <si>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</si>
  <si>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</si>
  <si>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</si>
  <si>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</si>
  <si>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</si>
  <si>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</si>
  <si>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</si>
  <si>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</si>
  <si>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</si>
  <si>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</si>
  <si>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</si>
  <si>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</si>
  <si>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</si>
  <si>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</si>
  <si>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</si>
  <si>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</si>
  <si>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</si>
  <si>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</si>
  <si>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</si>
  <si>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</si>
  <si>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</si>
  <si>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</si>
  <si>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</si>
  <si>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</si>
  <si>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</si>
  <si>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</si>
  <si>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</si>
  <si>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</si>
  <si>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</si>
  <si>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</si>
  <si>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</si>
  <si>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</si>
  <si>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</si>
  <si>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</si>
  <si>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</si>
  <si>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</si>
  <si>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</si>
  <si>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</si>
  <si>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</si>
  <si>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</si>
  <si>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</si>
  <si>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</si>
  <si>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</si>
  <si>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</si>
  <si>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</si>
  <si>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</si>
  <si>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</si>
  <si>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</si>
  <si>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</si>
  <si>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</si>
  <si>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</si>
  <si>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</si>
  <si>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</si>
  <si>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</si>
  <si>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</si>
  <si>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</si>
  <si>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</si>
  <si>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</si>
  <si>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</si>
  <si>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</si>
  <si>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</si>
  <si>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</si>
  <si>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</si>
  <si>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</si>
  <si>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</si>
  <si>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</si>
  <si>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</si>
  <si>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</si>
  <si>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</si>
  <si>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</si>
  <si>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</si>
  <si>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</si>
  <si>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</si>
  <si>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</si>
  <si>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</si>
  <si>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</si>
  <si>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</si>
  <si>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</si>
  <si>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</si>
  <si>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</si>
  <si>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</si>
  <si>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</si>
  <si>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</si>
  <si>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</si>
  <si>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</si>
  <si>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三戸町</t>
  </si>
  <si>
    <t>国保三戸中央病院</t>
  </si>
  <si>
    <t>当然財務</t>
  </si>
  <si>
    <t>病院事業</t>
  </si>
  <si>
    <t>一般病院</t>
  </si>
  <si>
    <t>50床以上～100床未満</t>
  </si>
  <si>
    <t>非設置</t>
  </si>
  <si>
    <t>直営</t>
  </si>
  <si>
    <t>ド 透 訓</t>
  </si>
  <si>
    <t>救 へ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</si>
  <si>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</si>
  <si>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</si>
  <si>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</si>
  <si>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</si>
  <si>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</si>
  <si>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</si>
  <si>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</si>
  <si>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院では、地域住民の安心安全のため、内科、総合診療科、整形外科の外来及び入院を中心に、不採算部門の外来診療、24時間体制の救急医療、訪問診療等を提供するとともに、入院施設の無い隣接町と連携するなど、へき地医療拠点病院としての役割を担っている。</t>
    <rPh sb="1" eb="3">
      <t>トウイン</t>
    </rPh>
    <rPh sb="6" eb="8">
      <t>チイキ</t>
    </rPh>
    <rPh sb="8" eb="10">
      <t>ジュウミン</t>
    </rPh>
    <rPh sb="11" eb="13">
      <t>アンシン</t>
    </rPh>
    <rPh sb="13" eb="15">
      <t>アンゼン</t>
    </rPh>
    <rPh sb="19" eb="21">
      <t>ナイカ</t>
    </rPh>
    <rPh sb="22" eb="24">
      <t>ソウゴウ</t>
    </rPh>
    <rPh sb="24" eb="27">
      <t>シンリョウカ</t>
    </rPh>
    <rPh sb="28" eb="30">
      <t>セイケイ</t>
    </rPh>
    <rPh sb="30" eb="32">
      <t>ゲカ</t>
    </rPh>
    <rPh sb="33" eb="35">
      <t>ガイライ</t>
    </rPh>
    <rPh sb="35" eb="36">
      <t>オヨ</t>
    </rPh>
    <rPh sb="37" eb="39">
      <t>ニュウイン</t>
    </rPh>
    <rPh sb="40" eb="42">
      <t>チュウシン</t>
    </rPh>
    <rPh sb="44" eb="47">
      <t>フサイサン</t>
    </rPh>
    <rPh sb="47" eb="49">
      <t>ブモン</t>
    </rPh>
    <rPh sb="50" eb="52">
      <t>ガイライ</t>
    </rPh>
    <rPh sb="52" eb="54">
      <t>シンリョウ</t>
    </rPh>
    <rPh sb="57" eb="59">
      <t>ジカン</t>
    </rPh>
    <rPh sb="59" eb="61">
      <t>タイセイ</t>
    </rPh>
    <rPh sb="62" eb="64">
      <t>キュウキュウ</t>
    </rPh>
    <rPh sb="64" eb="66">
      <t>イリョウ</t>
    </rPh>
    <rPh sb="67" eb="69">
      <t>ホウモン</t>
    </rPh>
    <rPh sb="69" eb="71">
      <t>シンリョウ</t>
    </rPh>
    <rPh sb="71" eb="72">
      <t>トウ</t>
    </rPh>
    <rPh sb="73" eb="75">
      <t>テイキョウ</t>
    </rPh>
    <rPh sb="82" eb="84">
      <t>ニュウイン</t>
    </rPh>
    <rPh sb="84" eb="86">
      <t>シセツ</t>
    </rPh>
    <rPh sb="87" eb="88">
      <t>ナ</t>
    </rPh>
    <rPh sb="89" eb="92">
      <t>リンセツチョウ</t>
    </rPh>
    <rPh sb="93" eb="95">
      <t>レンケイ</t>
    </rPh>
    <rPh sb="102" eb="103">
      <t>チ</t>
    </rPh>
    <rPh sb="103" eb="105">
      <t>イリョウ</t>
    </rPh>
    <rPh sb="105" eb="107">
      <t>キョテン</t>
    </rPh>
    <rPh sb="107" eb="109">
      <t>ビョウイン</t>
    </rPh>
    <rPh sb="113" eb="115">
      <t>ヤクワリ</t>
    </rPh>
    <rPh sb="116" eb="117">
      <t>ニナ</t>
    </rPh>
    <phoneticPr fontId="5"/>
  </si>
  <si>
    <t>　有形固定資産減価償却率及び器械備品減価償却率は、地方創生臨時交付金等の活用により、器械備品の更新が進み、前年度より低下している。
　病院建物が平成12年3月完成と比較的新しく、器械備品の更新も計画的に行われているため、両比率とも類似病院平均を大幅に下回っている。
　1床当たり有形固定資産は、休床していた病床を削減したため、前年度に比べて大幅に増加し、類似病院平均を上回っているが、建物の占める割合が大きいため、短期間での改善は難しい状況である。
　</t>
    <rPh sb="1" eb="3">
      <t>ユウケイ</t>
    </rPh>
    <rPh sb="3" eb="7">
      <t>コテイシサン</t>
    </rPh>
    <rPh sb="7" eb="9">
      <t>ゲンカ</t>
    </rPh>
    <rPh sb="9" eb="12">
      <t>ショウキャクリツ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3">
      <t>ショウキャクリツ</t>
    </rPh>
    <rPh sb="25" eb="27">
      <t>チホウ</t>
    </rPh>
    <rPh sb="27" eb="29">
      <t>ソウセイ</t>
    </rPh>
    <rPh sb="29" eb="34">
      <t>リンジコウフキン</t>
    </rPh>
    <rPh sb="34" eb="35">
      <t>トウ</t>
    </rPh>
    <rPh sb="36" eb="38">
      <t>カツヨウ</t>
    </rPh>
    <rPh sb="42" eb="44">
      <t>キカイ</t>
    </rPh>
    <rPh sb="44" eb="46">
      <t>ビヒン</t>
    </rPh>
    <rPh sb="47" eb="49">
      <t>コウシン</t>
    </rPh>
    <rPh sb="50" eb="51">
      <t>スス</t>
    </rPh>
    <rPh sb="53" eb="56">
      <t>ゼンネンド</t>
    </rPh>
    <rPh sb="58" eb="60">
      <t>テイカ</t>
    </rPh>
    <rPh sb="67" eb="69">
      <t>ビョウイン</t>
    </rPh>
    <rPh sb="69" eb="71">
      <t>タテモノ</t>
    </rPh>
    <rPh sb="72" eb="74">
      <t>ヘイセイ</t>
    </rPh>
    <rPh sb="76" eb="77">
      <t>ネン</t>
    </rPh>
    <rPh sb="78" eb="79">
      <t>ガツ</t>
    </rPh>
    <rPh sb="79" eb="81">
      <t>カンセイ</t>
    </rPh>
    <rPh sb="82" eb="85">
      <t>ヒカクテキ</t>
    </rPh>
    <rPh sb="85" eb="86">
      <t>アタラ</t>
    </rPh>
    <rPh sb="91" eb="93">
      <t>ビヒン</t>
    </rPh>
    <rPh sb="94" eb="96">
      <t>コウシン</t>
    </rPh>
    <rPh sb="97" eb="100">
      <t>ケイカクテキ</t>
    </rPh>
    <rPh sb="101" eb="102">
      <t>オコナ</t>
    </rPh>
    <rPh sb="110" eb="111">
      <t>リョウ</t>
    </rPh>
    <rPh sb="111" eb="113">
      <t>ヒリツ</t>
    </rPh>
    <rPh sb="115" eb="117">
      <t>ルイジ</t>
    </rPh>
    <rPh sb="117" eb="119">
      <t>ビョウイン</t>
    </rPh>
    <rPh sb="122" eb="124">
      <t>オオハバ</t>
    </rPh>
    <rPh sb="125" eb="127">
      <t>シタマワ</t>
    </rPh>
    <rPh sb="135" eb="136">
      <t>ユカ</t>
    </rPh>
    <rPh sb="136" eb="137">
      <t>ア</t>
    </rPh>
    <rPh sb="139" eb="141">
      <t>ユウケイ</t>
    </rPh>
    <rPh sb="141" eb="145">
      <t>コテイシサン</t>
    </rPh>
    <rPh sb="147" eb="149">
      <t>キュウショウ</t>
    </rPh>
    <rPh sb="153" eb="155">
      <t>ビョウショウ</t>
    </rPh>
    <rPh sb="156" eb="158">
      <t>サクゲン</t>
    </rPh>
    <rPh sb="163" eb="166">
      <t>ゼンネンド</t>
    </rPh>
    <rPh sb="167" eb="168">
      <t>クラ</t>
    </rPh>
    <rPh sb="170" eb="172">
      <t>オオハバ</t>
    </rPh>
    <rPh sb="173" eb="175">
      <t>ゾウカ</t>
    </rPh>
    <rPh sb="177" eb="179">
      <t>ルイジ</t>
    </rPh>
    <rPh sb="179" eb="181">
      <t>ビョウイン</t>
    </rPh>
    <rPh sb="184" eb="186">
      <t>ウワマワ</t>
    </rPh>
    <rPh sb="192" eb="194">
      <t>タテモノ</t>
    </rPh>
    <rPh sb="195" eb="196">
      <t>シ</t>
    </rPh>
    <rPh sb="198" eb="200">
      <t>ワリアイ</t>
    </rPh>
    <rPh sb="201" eb="202">
      <t>オオ</t>
    </rPh>
    <rPh sb="207" eb="210">
      <t>タンキカン</t>
    </rPh>
    <rPh sb="212" eb="214">
      <t>カイゼン</t>
    </rPh>
    <rPh sb="215" eb="216">
      <t>ムズカ</t>
    </rPh>
    <rPh sb="218" eb="220">
      <t>ジョウキョウ</t>
    </rPh>
    <phoneticPr fontId="5"/>
  </si>
  <si>
    <t>　常勤医師による診療が内科、整形外科のみであり、手術を行っていないことから、収益構造が脆弱である。
　将来的には、人口減少に伴う患者数の減少により、収益が減少することや、施設の老朽化により、経費が増加することが見込まれ、経常収支比率は悪化していくものと見込まれる。
　また、1床当たり有形固定資産が、類似病院平均を上回っていることから、施設の更新に当たっては、適正な規模を検討する必要がある。
　へき地医療拠点病院としての役割を果たしていくため、医療従事者の確保により入院患者受入れを増やし、業務委託の拡大等により経費を削減するなど、経営の改善に努めていく。</t>
    <rPh sb="51" eb="54">
      <t>ショウライテキ</t>
    </rPh>
    <rPh sb="126" eb="128">
      <t>ミコ</t>
    </rPh>
    <rPh sb="138" eb="139">
      <t>ユカ</t>
    </rPh>
    <rPh sb="139" eb="140">
      <t>ア</t>
    </rPh>
    <rPh sb="142" eb="144">
      <t>ユウケイ</t>
    </rPh>
    <rPh sb="144" eb="148">
      <t>コテイシサン</t>
    </rPh>
    <rPh sb="229" eb="231">
      <t>カクホ</t>
    </rPh>
    <rPh sb="234" eb="236">
      <t>ニュウイン</t>
    </rPh>
    <rPh sb="238" eb="240">
      <t>ウケイ</t>
    </rPh>
    <rPh sb="242" eb="243">
      <t>フ</t>
    </rPh>
    <rPh sb="246" eb="248">
      <t>ギョウム</t>
    </rPh>
    <rPh sb="248" eb="250">
      <t>イタク</t>
    </rPh>
    <rPh sb="251" eb="253">
      <t>カクダイ</t>
    </rPh>
    <rPh sb="253" eb="254">
      <t>トウ</t>
    </rPh>
    <rPh sb="257" eb="259">
      <t>ケイヒ</t>
    </rPh>
    <rPh sb="260" eb="262">
      <t>サクゲン</t>
    </rPh>
    <rPh sb="267" eb="269">
      <t>ケイエイ</t>
    </rPh>
    <rPh sb="270" eb="272">
      <t>カイゼン</t>
    </rPh>
    <phoneticPr fontId="5"/>
  </si>
  <si>
    <t xml:space="preserve">　経常収支比率が95.0％と過去5年間で最も高くなったが、累積欠損金比率が高いため、非常に厳しい経営状況である。さらに、新型コロナウイルス感染症拡大の影響による患者数の減少で、医業収支比率が74.3％と低く、補助金及び繰入金等、医業外収益に大きく依存する結果となった。
　また、医業収支比率が低水準の中、病床利用率は数値上大幅に改善しているが、これは令和2年度に病床数を削減したことによるもので、依然として類似病院平均を下回っているため、効率的な人員配置により、病床利用率を上げ、入院収益の増加につなげる必要がある。
</t>
    <rPh sb="1" eb="3">
      <t>ケイジョウ</t>
    </rPh>
    <rPh sb="3" eb="5">
      <t>シュウシ</t>
    </rPh>
    <rPh sb="5" eb="7">
      <t>ヒリツ</t>
    </rPh>
    <rPh sb="14" eb="16">
      <t>カコ</t>
    </rPh>
    <rPh sb="17" eb="19">
      <t>ネンカン</t>
    </rPh>
    <rPh sb="20" eb="21">
      <t>モット</t>
    </rPh>
    <rPh sb="22" eb="23">
      <t>タカ</t>
    </rPh>
    <rPh sb="29" eb="31">
      <t>ルイセキ</t>
    </rPh>
    <rPh sb="31" eb="34">
      <t>ケッソンキン</t>
    </rPh>
    <rPh sb="34" eb="36">
      <t>ヒリツ</t>
    </rPh>
    <rPh sb="37" eb="38">
      <t>タカ</t>
    </rPh>
    <rPh sb="42" eb="44">
      <t>ヒジョウ</t>
    </rPh>
    <rPh sb="45" eb="46">
      <t>キビ</t>
    </rPh>
    <rPh sb="48" eb="50">
      <t>ケイエイ</t>
    </rPh>
    <rPh sb="50" eb="52">
      <t>ジョウキョウ</t>
    </rPh>
    <rPh sb="60" eb="62">
      <t>シンガタ</t>
    </rPh>
    <rPh sb="69" eb="71">
      <t>カンセン</t>
    </rPh>
    <rPh sb="72" eb="74">
      <t>カクダイ</t>
    </rPh>
    <rPh sb="75" eb="77">
      <t>エイキョウ</t>
    </rPh>
    <rPh sb="80" eb="83">
      <t>カンジャスウ</t>
    </rPh>
    <rPh sb="84" eb="86">
      <t>ゲンショウ</t>
    </rPh>
    <rPh sb="88" eb="90">
      <t>イギョウ</t>
    </rPh>
    <rPh sb="90" eb="92">
      <t>シュウシ</t>
    </rPh>
    <rPh sb="92" eb="94">
      <t>ヒリツ</t>
    </rPh>
    <rPh sb="101" eb="102">
      <t>ヒク</t>
    </rPh>
    <rPh sb="104" eb="107">
      <t>ホジョキン</t>
    </rPh>
    <rPh sb="107" eb="108">
      <t>オヨ</t>
    </rPh>
    <rPh sb="109" eb="112">
      <t>クリイレキン</t>
    </rPh>
    <rPh sb="112" eb="113">
      <t>トウ</t>
    </rPh>
    <rPh sb="114" eb="116">
      <t>イギョウ</t>
    </rPh>
    <rPh sb="116" eb="117">
      <t>ガイ</t>
    </rPh>
    <rPh sb="117" eb="119">
      <t>シュウエキ</t>
    </rPh>
    <rPh sb="120" eb="121">
      <t>オオ</t>
    </rPh>
    <rPh sb="123" eb="125">
      <t>イゾン</t>
    </rPh>
    <rPh sb="127" eb="129">
      <t>ケッカ</t>
    </rPh>
    <rPh sb="139" eb="141">
      <t>イギョウ</t>
    </rPh>
    <rPh sb="141" eb="143">
      <t>シュウシ</t>
    </rPh>
    <rPh sb="143" eb="145">
      <t>ヒリツ</t>
    </rPh>
    <rPh sb="146" eb="149">
      <t>テイスイジュン</t>
    </rPh>
    <rPh sb="150" eb="151">
      <t>ナカ</t>
    </rPh>
    <rPh sb="152" eb="154">
      <t>ビョウショウ</t>
    </rPh>
    <rPh sb="154" eb="157">
      <t>リヨウリツ</t>
    </rPh>
    <rPh sb="158" eb="160">
      <t>スウチ</t>
    </rPh>
    <rPh sb="160" eb="161">
      <t>ジョウ</t>
    </rPh>
    <rPh sb="161" eb="163">
      <t>オオハバ</t>
    </rPh>
    <rPh sb="164" eb="166">
      <t>カイゼン</t>
    </rPh>
    <rPh sb="175" eb="177">
      <t>レイワ</t>
    </rPh>
    <rPh sb="178" eb="180">
      <t>ネンド</t>
    </rPh>
    <rPh sb="181" eb="184">
      <t>ビョウショウスウ</t>
    </rPh>
    <rPh sb="185" eb="187">
      <t>サクゲン</t>
    </rPh>
    <rPh sb="198" eb="200">
      <t>イゼン</t>
    </rPh>
    <rPh sb="203" eb="205">
      <t>ルイジ</t>
    </rPh>
    <rPh sb="205" eb="207">
      <t>ビョウイン</t>
    </rPh>
    <rPh sb="207" eb="209">
      <t>ヘイキン</t>
    </rPh>
    <rPh sb="210" eb="212">
      <t>シタマワ</t>
    </rPh>
    <rPh sb="219" eb="222">
      <t>コウリツテキ</t>
    </rPh>
    <rPh sb="223" eb="225">
      <t>ジンイン</t>
    </rPh>
    <rPh sb="225" eb="227">
      <t>ハイチ</t>
    </rPh>
    <rPh sb="231" eb="233">
      <t>ビョウショウ</t>
    </rPh>
    <rPh sb="233" eb="236">
      <t>リヨウリツ</t>
    </rPh>
    <rPh sb="237" eb="238">
      <t>ア</t>
    </rPh>
    <rPh sb="240" eb="242">
      <t>ニュウイン</t>
    </rPh>
    <rPh sb="242" eb="244">
      <t>シュウエキ</t>
    </rPh>
    <rPh sb="245" eb="247">
      <t>ゾウカ</t>
    </rPh>
    <rPh sb="252" eb="25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</si>
</sst>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_rels/chart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2.xml" />
</Relationships>
</file>

<file path=xl/charts/_rels/chart10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1.xml" />
</Relationships>
</file>

<file path=xl/charts/_rels/chart11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2.xml" />
</Relationships>
</file>

<file path=xl/charts/_rels/chart2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3.xml" />
</Relationships>
</file>

<file path=xl/charts/_rels/chart3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4.xml" />
</Relationships>
</file>

<file path=xl/charts/_rels/chart4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5.xml" />
</Relationships>
</file>

<file path=xl/charts/_rels/chart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6.xml" />
</Relationships>
</file>

<file path=xl/charts/_rels/chart6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_rels/chart7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8.xml" />
</Relationships>
</file>

<file path=xl/charts/_rels/chart8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9.xml" />
</Relationships>
</file>

<file path=xl/charts/_rels/chart9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10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45.2</c:v>
                </c:pt>
                <c:pt idx="1">
                  <c:v>50.6</c:v>
                </c:pt>
                <c:pt idx="2">
                  <c:v>52.4</c:v>
                </c:pt>
                <c:pt idx="3">
                  <c:v>51.2</c:v>
                </c:pt>
                <c:pt idx="4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4-4884-8A8A-524597EBA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4-4884-8A8A-524597EBA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7910</c:v>
                </c:pt>
                <c:pt idx="1">
                  <c:v>7946</c:v>
                </c:pt>
                <c:pt idx="2">
                  <c:v>8128</c:v>
                </c:pt>
                <c:pt idx="3">
                  <c:v>8940</c:v>
                </c:pt>
                <c:pt idx="4">
                  <c:v>8840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A-4CC2-9EF8-C7D1D50B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A-4CC2-9EF8-C7D1D50BE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28394</c:v>
                </c:pt>
                <c:pt idx="1">
                  <c:v>28742</c:v>
                </c:pt>
                <c:pt idx="2">
                  <c:v>26978</c:v>
                </c:pt>
                <c:pt idx="3">
                  <c:v>27739</c:v>
                </c:pt>
                <c:pt idx="4">
                  <c:v>28414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1-4F74-81AB-5539C0193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1-4F74-81AB-5539C0193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138</c:v>
                </c:pt>
                <c:pt idx="1">
                  <c:v>126.6</c:v>
                </c:pt>
                <c:pt idx="2">
                  <c:v>130</c:v>
                </c:pt>
                <c:pt idx="3">
                  <c:v>126.7</c:v>
                </c:pt>
                <c:pt idx="4">
                  <c:v>137.19999999999999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4-4B12-8B85-9B30315C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4-4B12-8B85-9B30315C1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77.8</c:v>
                </c:pt>
                <c:pt idx="1">
                  <c:v>83.4</c:v>
                </c:pt>
                <c:pt idx="2">
                  <c:v>81.400000000000006</c:v>
                </c:pt>
                <c:pt idx="3">
                  <c:v>82.5</c:v>
                </c:pt>
                <c:pt idx="4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2-46D2-83B7-93C55BB4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2-46D2-83B7-93C55BB4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89.4</c:v>
                </c:pt>
                <c:pt idx="1">
                  <c:v>94.7</c:v>
                </c:pt>
                <c:pt idx="2">
                  <c:v>93.3</c:v>
                </c:pt>
                <c:pt idx="3">
                  <c:v>94.4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B-490B-8720-23527C0E1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5B-490B-8720-23527C0E1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28.1</c:v>
                </c:pt>
                <c:pt idx="2">
                  <c:v>28.6</c:v>
                </c:pt>
                <c:pt idx="3">
                  <c:v>30.1</c:v>
                </c:pt>
                <c:pt idx="4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C-40B9-8341-070ECC9B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C-40B9-8341-070ECC9B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54</c:v>
                </c:pt>
                <c:pt idx="2">
                  <c:v>52.5</c:v>
                </c:pt>
                <c:pt idx="3">
                  <c:v>51.2</c:v>
                </c:pt>
                <c:pt idx="4">
                  <c:v>42.3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9-49AE-9806-DF9F0E19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9-49AE-9806-DF9F0E19E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34098375</c:v>
                </c:pt>
                <c:pt idx="1">
                  <c:v>34144035</c:v>
                </c:pt>
                <c:pt idx="2">
                  <c:v>33473838</c:v>
                </c:pt>
                <c:pt idx="3">
                  <c:v>33725563</c:v>
                </c:pt>
                <c:pt idx="4">
                  <c:v>49388094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B-4B6C-9F31-9D16F701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7B-4B6C-9F31-9D16F701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9.6</c:v>
                </c:pt>
                <c:pt idx="3">
                  <c:v>8.6999999999999993</c:v>
                </c:pt>
                <c:pt idx="4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7-4B31-B8C2-6BF93DE08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7-4B31-B8C2-6BF93DE08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72.3</c:v>
                </c:pt>
                <c:pt idx="1">
                  <c:v>65.2</c:v>
                </c:pt>
                <c:pt idx="2">
                  <c:v>68.7</c:v>
                </c:pt>
                <c:pt idx="3">
                  <c:v>69</c:v>
                </c:pt>
                <c:pt idx="4">
                  <c:v>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A46-BBAF-F22915F7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9-4A46-BBAF-F22915F7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topLeftCell="HK33" zoomScaleNormal="100" zoomScaleSheetLayoutView="70" workbookViewId="0">
      <selection activeCell="NJ35" sqref="NJ35:NX3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青森県三戸町　国保三戸中央病院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当然財務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50床以上～100床未満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非設置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57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>
        <f>データ!AA6</f>
        <v>39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10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透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へ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96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>
        <f>データ!U6</f>
        <v>9690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10616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第２種該当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-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49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>
        <f>データ!AG6</f>
        <v>39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88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185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89.4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94.7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93.3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94.4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95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77.8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83.4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81.400000000000006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82.5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74.3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138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126.6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130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126.7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137.19999999999999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45.2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50.6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52.4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51.2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59.6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96.7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96.6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97.2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84.2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83.9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84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84.3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73.8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119.5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116.9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117.1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120.5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136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69.8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69.7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70.099999999999994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70.400000000000006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62.3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186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28394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28742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26978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27739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28414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7910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7946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8128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8940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8840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72.3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65.2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68.7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69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77.2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9.8000000000000007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9.9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9.6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8.6999999999999993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10.3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33492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34136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34924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35788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27227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9976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10130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10244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10602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9509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63.4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63.4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63.7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63.3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77.7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18.7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18.3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17.7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17.5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15.7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187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26.4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28.1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28.6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30.1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29.6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52.5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54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52.5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51.2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42.3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34098375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34144035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33473838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33725563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49388094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52.5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54.6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69.7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71.3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71.400000000000006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71.7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72.5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37752628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39094598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40683727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41891213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42330999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kQFhL7wpV1w+ZaML7Lw4h8NgxuvfhewqA3vLSN0t1vnznMtCK8hmIvB9cPzkS8aoJGqjF6fWgylO7TpDyciKmg==" saltValue="S9Mmazt5GiW6shlAjv7Lrg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154</v>
      </c>
      <c r="AV5" s="62" t="s">
        <v>155</v>
      </c>
      <c r="AW5" s="62" t="s">
        <v>156</v>
      </c>
      <c r="AX5" s="62" t="s">
        <v>157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154</v>
      </c>
      <c r="BG5" s="62" t="s">
        <v>155</v>
      </c>
      <c r="BH5" s="62" t="s">
        <v>156</v>
      </c>
      <c r="BI5" s="62" t="s">
        <v>158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155</v>
      </c>
      <c r="BS5" s="62" t="s">
        <v>156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159</v>
      </c>
      <c r="CB5" s="62" t="s">
        <v>160</v>
      </c>
      <c r="CC5" s="62" t="s">
        <v>161</v>
      </c>
      <c r="CD5" s="62" t="s">
        <v>145</v>
      </c>
      <c r="CE5" s="62" t="s">
        <v>157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159</v>
      </c>
      <c r="CM5" s="62" t="s">
        <v>143</v>
      </c>
      <c r="CN5" s="62" t="s">
        <v>161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162</v>
      </c>
      <c r="CZ5" s="62" t="s">
        <v>145</v>
      </c>
      <c r="DA5" s="62" t="s">
        <v>157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163</v>
      </c>
      <c r="DJ5" s="62" t="s">
        <v>144</v>
      </c>
      <c r="DK5" s="62" t="s">
        <v>156</v>
      </c>
      <c r="DL5" s="62" t="s">
        <v>157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155</v>
      </c>
      <c r="DV5" s="62" t="s">
        <v>156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153</v>
      </c>
      <c r="EE5" s="62" t="s">
        <v>163</v>
      </c>
      <c r="EF5" s="62" t="s">
        <v>144</v>
      </c>
      <c r="EG5" s="62" t="s">
        <v>156</v>
      </c>
      <c r="EH5" s="62" t="s">
        <v>157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164</v>
      </c>
      <c r="EO5" s="62" t="s">
        <v>159</v>
      </c>
      <c r="EP5" s="62" t="s">
        <v>143</v>
      </c>
      <c r="EQ5" s="62" t="s">
        <v>144</v>
      </c>
      <c r="ER5" s="62" t="s">
        <v>156</v>
      </c>
      <c r="ES5" s="62" t="s">
        <v>157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165</v>
      </c>
      <c r="B6" s="63">
        <f>B8</f>
        <v>2020</v>
      </c>
      <c r="C6" s="63">
        <f t="shared" ref="C6:M6" si="2">C8</f>
        <v>24414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8" t="str">
        <f>IF(H8&lt;&gt;I8,H8,"")&amp;IF(I8&lt;&gt;J8,I8,"")&amp;"　"&amp;J8</f>
        <v>青森県三戸町　国保三戸中央病院</v>
      </c>
      <c r="I6" s="159"/>
      <c r="J6" s="160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非設置</v>
      </c>
      <c r="P6" s="63" t="str">
        <f>P8</f>
        <v>直営</v>
      </c>
      <c r="Q6" s="64">
        <f t="shared" ref="Q6:AH6" si="3">Q8</f>
        <v>10</v>
      </c>
      <c r="R6" s="63" t="str">
        <f t="shared" si="3"/>
        <v>-</v>
      </c>
      <c r="S6" s="63" t="str">
        <f t="shared" si="3"/>
        <v>ド 透 訓</v>
      </c>
      <c r="T6" s="63" t="str">
        <f t="shared" si="3"/>
        <v>救 へ</v>
      </c>
      <c r="U6" s="64">
        <f>U8</f>
        <v>9690</v>
      </c>
      <c r="V6" s="64">
        <f>V8</f>
        <v>10616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57</v>
      </c>
      <c r="AA6" s="64">
        <f t="shared" si="3"/>
        <v>39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96</v>
      </c>
      <c r="AF6" s="64">
        <f t="shared" si="3"/>
        <v>49</v>
      </c>
      <c r="AG6" s="64">
        <f t="shared" si="3"/>
        <v>39</v>
      </c>
      <c r="AH6" s="64">
        <f t="shared" si="3"/>
        <v>88</v>
      </c>
      <c r="AI6" s="65">
        <f>IF(AI8="-",NA(),AI8)</f>
        <v>89.4</v>
      </c>
      <c r="AJ6" s="65">
        <f t="shared" ref="AJ6:AR6" si="5">IF(AJ8="-",NA(),AJ8)</f>
        <v>94.7</v>
      </c>
      <c r="AK6" s="65">
        <f t="shared" si="5"/>
        <v>93.3</v>
      </c>
      <c r="AL6" s="65">
        <f t="shared" si="5"/>
        <v>94.4</v>
      </c>
      <c r="AM6" s="65">
        <f t="shared" si="5"/>
        <v>95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77.8</v>
      </c>
      <c r="AU6" s="65">
        <f t="shared" ref="AU6:BC6" si="6">IF(AU8="-",NA(),AU8)</f>
        <v>83.4</v>
      </c>
      <c r="AV6" s="65">
        <f t="shared" si="6"/>
        <v>81.400000000000006</v>
      </c>
      <c r="AW6" s="65">
        <f t="shared" si="6"/>
        <v>82.5</v>
      </c>
      <c r="AX6" s="65">
        <f t="shared" si="6"/>
        <v>74.3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138</v>
      </c>
      <c r="BF6" s="65">
        <f t="shared" ref="BF6:BN6" si="7">IF(BF8="-",NA(),BF8)</f>
        <v>126.6</v>
      </c>
      <c r="BG6" s="65">
        <f t="shared" si="7"/>
        <v>130</v>
      </c>
      <c r="BH6" s="65">
        <f t="shared" si="7"/>
        <v>126.7</v>
      </c>
      <c r="BI6" s="65">
        <f t="shared" si="7"/>
        <v>137.19999999999999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45.2</v>
      </c>
      <c r="BQ6" s="65">
        <f t="shared" ref="BQ6:BY6" si="8">IF(BQ8="-",NA(),BQ8)</f>
        <v>50.6</v>
      </c>
      <c r="BR6" s="65">
        <f t="shared" si="8"/>
        <v>52.4</v>
      </c>
      <c r="BS6" s="65">
        <f t="shared" si="8"/>
        <v>51.2</v>
      </c>
      <c r="BT6" s="65">
        <f t="shared" si="8"/>
        <v>59.6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28394</v>
      </c>
      <c r="CB6" s="66">
        <f t="shared" ref="CB6:CJ6" si="9">IF(CB8="-",NA(),CB8)</f>
        <v>28742</v>
      </c>
      <c r="CC6" s="66">
        <f t="shared" si="9"/>
        <v>26978</v>
      </c>
      <c r="CD6" s="66">
        <f t="shared" si="9"/>
        <v>27739</v>
      </c>
      <c r="CE6" s="66">
        <f t="shared" si="9"/>
        <v>28414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7910</v>
      </c>
      <c r="CM6" s="66">
        <f t="shared" ref="CM6:CU6" si="10">IF(CM8="-",NA(),CM8)</f>
        <v>7946</v>
      </c>
      <c r="CN6" s="66">
        <f t="shared" si="10"/>
        <v>8128</v>
      </c>
      <c r="CO6" s="66">
        <f t="shared" si="10"/>
        <v>8940</v>
      </c>
      <c r="CP6" s="66">
        <f t="shared" si="10"/>
        <v>8840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72.3</v>
      </c>
      <c r="CX6" s="65">
        <f t="shared" ref="CX6:DF6" si="11">IF(CX8="-",NA(),CX8)</f>
        <v>65.2</v>
      </c>
      <c r="CY6" s="65">
        <f t="shared" si="11"/>
        <v>68.7</v>
      </c>
      <c r="CZ6" s="65">
        <f t="shared" si="11"/>
        <v>69</v>
      </c>
      <c r="DA6" s="65">
        <f t="shared" si="11"/>
        <v>77.2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9.8000000000000007</v>
      </c>
      <c r="DI6" s="65">
        <f t="shared" ref="DI6:DQ6" si="12">IF(DI8="-",NA(),DI8)</f>
        <v>9.9</v>
      </c>
      <c r="DJ6" s="65">
        <f t="shared" si="12"/>
        <v>9.6</v>
      </c>
      <c r="DK6" s="65">
        <f t="shared" si="12"/>
        <v>8.6999999999999993</v>
      </c>
      <c r="DL6" s="65">
        <f t="shared" si="12"/>
        <v>10.3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26.4</v>
      </c>
      <c r="DT6" s="65">
        <f t="shared" ref="DT6:EB6" si="13">IF(DT8="-",NA(),DT8)</f>
        <v>28.1</v>
      </c>
      <c r="DU6" s="65">
        <f t="shared" si="13"/>
        <v>28.6</v>
      </c>
      <c r="DV6" s="65">
        <f t="shared" si="13"/>
        <v>30.1</v>
      </c>
      <c r="DW6" s="65">
        <f t="shared" si="13"/>
        <v>29.6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52.5</v>
      </c>
      <c r="EE6" s="65">
        <f t="shared" ref="EE6:EM6" si="14">IF(EE8="-",NA(),EE8)</f>
        <v>54</v>
      </c>
      <c r="EF6" s="65">
        <f t="shared" si="14"/>
        <v>52.5</v>
      </c>
      <c r="EG6" s="65">
        <f t="shared" si="14"/>
        <v>51.2</v>
      </c>
      <c r="EH6" s="65">
        <f t="shared" si="14"/>
        <v>42.3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34098375</v>
      </c>
      <c r="EP6" s="66">
        <f t="shared" ref="EP6:EX6" si="15">IF(EP8="-",NA(),EP8)</f>
        <v>34144035</v>
      </c>
      <c r="EQ6" s="66">
        <f t="shared" si="15"/>
        <v>33473838</v>
      </c>
      <c r="ER6" s="66">
        <f t="shared" si="15"/>
        <v>33725563</v>
      </c>
      <c r="ES6" s="66">
        <f t="shared" si="15"/>
        <v>49388094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166</v>
      </c>
      <c r="B7" s="63">
        <f t="shared" ref="B7:AH7" si="16">B8</f>
        <v>2020</v>
      </c>
      <c r="C7" s="63">
        <f t="shared" si="16"/>
        <v>24414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非設置</v>
      </c>
      <c r="P7" s="63" t="str">
        <f>P8</f>
        <v>直営</v>
      </c>
      <c r="Q7" s="64">
        <f t="shared" si="16"/>
        <v>10</v>
      </c>
      <c r="R7" s="63" t="str">
        <f t="shared" si="16"/>
        <v>-</v>
      </c>
      <c r="S7" s="63" t="str">
        <f t="shared" si="16"/>
        <v>ド 透 訓</v>
      </c>
      <c r="T7" s="63" t="str">
        <f t="shared" si="16"/>
        <v>救 へ</v>
      </c>
      <c r="U7" s="64">
        <f>U8</f>
        <v>9690</v>
      </c>
      <c r="V7" s="64">
        <f>V8</f>
        <v>10616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57</v>
      </c>
      <c r="AA7" s="64">
        <f t="shared" si="16"/>
        <v>39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96</v>
      </c>
      <c r="AF7" s="64">
        <f t="shared" si="16"/>
        <v>49</v>
      </c>
      <c r="AG7" s="64">
        <f t="shared" si="16"/>
        <v>39</v>
      </c>
      <c r="AH7" s="64">
        <f t="shared" si="16"/>
        <v>88</v>
      </c>
      <c r="AI7" s="65">
        <f>AI8</f>
        <v>89.4</v>
      </c>
      <c r="AJ7" s="65">
        <f t="shared" ref="AJ7:AR7" si="17">AJ8</f>
        <v>94.7</v>
      </c>
      <c r="AK7" s="65">
        <f t="shared" si="17"/>
        <v>93.3</v>
      </c>
      <c r="AL7" s="65">
        <f t="shared" si="17"/>
        <v>94.4</v>
      </c>
      <c r="AM7" s="65">
        <f t="shared" si="17"/>
        <v>95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100.7</v>
      </c>
      <c r="AS7" s="65"/>
      <c r="AT7" s="65">
        <f>AT8</f>
        <v>77.8</v>
      </c>
      <c r="AU7" s="65">
        <f t="shared" ref="AU7:BC7" si="18">AU8</f>
        <v>83.4</v>
      </c>
      <c r="AV7" s="65">
        <f t="shared" si="18"/>
        <v>81.400000000000006</v>
      </c>
      <c r="AW7" s="65">
        <f t="shared" si="18"/>
        <v>82.5</v>
      </c>
      <c r="AX7" s="65">
        <f t="shared" si="18"/>
        <v>74.3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73.8</v>
      </c>
      <c r="BD7" s="65"/>
      <c r="BE7" s="65">
        <f>BE8</f>
        <v>138</v>
      </c>
      <c r="BF7" s="65">
        <f t="shared" ref="BF7:BN7" si="19">BF8</f>
        <v>126.6</v>
      </c>
      <c r="BG7" s="65">
        <f t="shared" si="19"/>
        <v>130</v>
      </c>
      <c r="BH7" s="65">
        <f t="shared" si="19"/>
        <v>126.7</v>
      </c>
      <c r="BI7" s="65">
        <f t="shared" si="19"/>
        <v>137.19999999999999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136</v>
      </c>
      <c r="BO7" s="65"/>
      <c r="BP7" s="65">
        <f>BP8</f>
        <v>45.2</v>
      </c>
      <c r="BQ7" s="65">
        <f t="shared" ref="BQ7:BY7" si="20">BQ8</f>
        <v>50.6</v>
      </c>
      <c r="BR7" s="65">
        <f t="shared" si="20"/>
        <v>52.4</v>
      </c>
      <c r="BS7" s="65">
        <f t="shared" si="20"/>
        <v>51.2</v>
      </c>
      <c r="BT7" s="65">
        <f t="shared" si="20"/>
        <v>59.6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62.3</v>
      </c>
      <c r="BZ7" s="65"/>
      <c r="CA7" s="66">
        <f>CA8</f>
        <v>28394</v>
      </c>
      <c r="CB7" s="66">
        <f t="shared" ref="CB7:CJ7" si="21">CB8</f>
        <v>28742</v>
      </c>
      <c r="CC7" s="66">
        <f t="shared" si="21"/>
        <v>26978</v>
      </c>
      <c r="CD7" s="66">
        <f t="shared" si="21"/>
        <v>27739</v>
      </c>
      <c r="CE7" s="66">
        <f t="shared" si="21"/>
        <v>28414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27227</v>
      </c>
      <c r="CK7" s="65"/>
      <c r="CL7" s="66">
        <f>CL8</f>
        <v>7910</v>
      </c>
      <c r="CM7" s="66">
        <f t="shared" ref="CM7:CU7" si="22">CM8</f>
        <v>7946</v>
      </c>
      <c r="CN7" s="66">
        <f t="shared" si="22"/>
        <v>8128</v>
      </c>
      <c r="CO7" s="66">
        <f t="shared" si="22"/>
        <v>8940</v>
      </c>
      <c r="CP7" s="66">
        <f t="shared" si="22"/>
        <v>8840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9509</v>
      </c>
      <c r="CV7" s="65"/>
      <c r="CW7" s="65">
        <f>CW8</f>
        <v>72.3</v>
      </c>
      <c r="CX7" s="65">
        <f t="shared" ref="CX7:DF7" si="23">CX8</f>
        <v>65.2</v>
      </c>
      <c r="CY7" s="65">
        <f t="shared" si="23"/>
        <v>68.7</v>
      </c>
      <c r="CZ7" s="65">
        <f t="shared" si="23"/>
        <v>69</v>
      </c>
      <c r="DA7" s="65">
        <f t="shared" si="23"/>
        <v>77.2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77.7</v>
      </c>
      <c r="DG7" s="65"/>
      <c r="DH7" s="65">
        <f>DH8</f>
        <v>9.8000000000000007</v>
      </c>
      <c r="DI7" s="65">
        <f t="shared" ref="DI7:DQ7" si="24">DI8</f>
        <v>9.9</v>
      </c>
      <c r="DJ7" s="65">
        <f t="shared" si="24"/>
        <v>9.6</v>
      </c>
      <c r="DK7" s="65">
        <f t="shared" si="24"/>
        <v>8.6999999999999993</v>
      </c>
      <c r="DL7" s="65">
        <f t="shared" si="24"/>
        <v>10.3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15.7</v>
      </c>
      <c r="DR7" s="65"/>
      <c r="DS7" s="65">
        <f>DS8</f>
        <v>26.4</v>
      </c>
      <c r="DT7" s="65">
        <f t="shared" ref="DT7:EB7" si="25">DT8</f>
        <v>28.1</v>
      </c>
      <c r="DU7" s="65">
        <f t="shared" si="25"/>
        <v>28.6</v>
      </c>
      <c r="DV7" s="65">
        <f t="shared" si="25"/>
        <v>30.1</v>
      </c>
      <c r="DW7" s="65">
        <f t="shared" si="25"/>
        <v>29.6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52.5</v>
      </c>
      <c r="EE7" s="65">
        <f t="shared" ref="EE7:EM7" si="26">EE8</f>
        <v>54</v>
      </c>
      <c r="EF7" s="65">
        <f t="shared" si="26"/>
        <v>52.5</v>
      </c>
      <c r="EG7" s="65">
        <f t="shared" si="26"/>
        <v>51.2</v>
      </c>
      <c r="EH7" s="65">
        <f t="shared" si="26"/>
        <v>42.3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72.5</v>
      </c>
      <c r="EN7" s="65"/>
      <c r="EO7" s="66">
        <f>EO8</f>
        <v>34098375</v>
      </c>
      <c r="EP7" s="66">
        <f t="shared" ref="EP7:EX7" si="27">EP8</f>
        <v>34144035</v>
      </c>
      <c r="EQ7" s="66">
        <f t="shared" si="27"/>
        <v>33473838</v>
      </c>
      <c r="ER7" s="66">
        <f t="shared" si="27"/>
        <v>33725563</v>
      </c>
      <c r="ES7" s="66">
        <f t="shared" si="27"/>
        <v>49388094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42330999</v>
      </c>
      <c r="EY7" s="66"/>
    </row>
    <row r="8" spans="1:155" s="67" customFormat="1">
      <c r="A8" s="48"/>
      <c r="B8" s="68">
        <v>2020</v>
      </c>
      <c r="C8" s="68">
        <v>24414</v>
      </c>
      <c r="D8" s="68">
        <v>46</v>
      </c>
      <c r="E8" s="68">
        <v>6</v>
      </c>
      <c r="F8" s="68">
        <v>0</v>
      </c>
      <c r="G8" s="68">
        <v>1</v>
      </c>
      <c r="H8" s="68" t="s">
        <v>167</v>
      </c>
      <c r="I8" s="68" t="s">
        <v>168</v>
      </c>
      <c r="J8" s="68" t="s">
        <v>169</v>
      </c>
      <c r="K8" s="68" t="s">
        <v>170</v>
      </c>
      <c r="L8" s="68" t="s">
        <v>171</v>
      </c>
      <c r="M8" s="68" t="s">
        <v>172</v>
      </c>
      <c r="N8" s="68" t="s">
        <v>173</v>
      </c>
      <c r="O8" s="68" t="s">
        <v>174</v>
      </c>
      <c r="P8" s="68" t="s">
        <v>175</v>
      </c>
      <c r="Q8" s="69">
        <v>10</v>
      </c>
      <c r="R8" s="68" t="s">
        <v>39</v>
      </c>
      <c r="S8" s="68" t="s">
        <v>176</v>
      </c>
      <c r="T8" s="68" t="s">
        <v>177</v>
      </c>
      <c r="U8" s="69">
        <v>9690</v>
      </c>
      <c r="V8" s="69">
        <v>10616</v>
      </c>
      <c r="W8" s="68" t="s">
        <v>178</v>
      </c>
      <c r="X8" s="68" t="s">
        <v>39</v>
      </c>
      <c r="Y8" s="70" t="s">
        <v>179</v>
      </c>
      <c r="Z8" s="69">
        <v>57</v>
      </c>
      <c r="AA8" s="69">
        <v>39</v>
      </c>
      <c r="AB8" s="69" t="s">
        <v>39</v>
      </c>
      <c r="AC8" s="69" t="s">
        <v>39</v>
      </c>
      <c r="AD8" s="69" t="s">
        <v>39</v>
      </c>
      <c r="AE8" s="69">
        <v>96</v>
      </c>
      <c r="AF8" s="69">
        <v>49</v>
      </c>
      <c r="AG8" s="69">
        <v>39</v>
      </c>
      <c r="AH8" s="69">
        <v>88</v>
      </c>
      <c r="AI8" s="71">
        <v>89.4</v>
      </c>
      <c r="AJ8" s="71">
        <v>94.7</v>
      </c>
      <c r="AK8" s="71">
        <v>93.3</v>
      </c>
      <c r="AL8" s="71">
        <v>94.4</v>
      </c>
      <c r="AM8" s="71">
        <v>95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100.7</v>
      </c>
      <c r="AS8" s="71">
        <v>102.5</v>
      </c>
      <c r="AT8" s="71">
        <v>77.8</v>
      </c>
      <c r="AU8" s="71">
        <v>83.4</v>
      </c>
      <c r="AV8" s="71">
        <v>81.400000000000006</v>
      </c>
      <c r="AW8" s="71">
        <v>82.5</v>
      </c>
      <c r="AX8" s="71">
        <v>74.3</v>
      </c>
      <c r="AY8" s="71">
        <v>84.2</v>
      </c>
      <c r="AZ8" s="71">
        <v>83.9</v>
      </c>
      <c r="BA8" s="71">
        <v>84</v>
      </c>
      <c r="BB8" s="71">
        <v>84.3</v>
      </c>
      <c r="BC8" s="71">
        <v>73.8</v>
      </c>
      <c r="BD8" s="71">
        <v>84.7</v>
      </c>
      <c r="BE8" s="72">
        <v>138</v>
      </c>
      <c r="BF8" s="72">
        <v>126.6</v>
      </c>
      <c r="BG8" s="72">
        <v>130</v>
      </c>
      <c r="BH8" s="72">
        <v>126.7</v>
      </c>
      <c r="BI8" s="72">
        <v>137.19999999999999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136</v>
      </c>
      <c r="BO8" s="72">
        <v>69.3</v>
      </c>
      <c r="BP8" s="71">
        <v>45.2</v>
      </c>
      <c r="BQ8" s="71">
        <v>50.6</v>
      </c>
      <c r="BR8" s="71">
        <v>52.4</v>
      </c>
      <c r="BS8" s="71">
        <v>51.2</v>
      </c>
      <c r="BT8" s="71">
        <v>59.6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62.3</v>
      </c>
      <c r="BZ8" s="71">
        <v>67.2</v>
      </c>
      <c r="CA8" s="72">
        <v>28394</v>
      </c>
      <c r="CB8" s="72">
        <v>28742</v>
      </c>
      <c r="CC8" s="72">
        <v>26978</v>
      </c>
      <c r="CD8" s="72">
        <v>27739</v>
      </c>
      <c r="CE8" s="72">
        <v>28414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27227</v>
      </c>
      <c r="CK8" s="71">
        <v>56733</v>
      </c>
      <c r="CL8" s="72">
        <v>7910</v>
      </c>
      <c r="CM8" s="72">
        <v>7946</v>
      </c>
      <c r="CN8" s="72">
        <v>8128</v>
      </c>
      <c r="CO8" s="72">
        <v>8940</v>
      </c>
      <c r="CP8" s="72">
        <v>8840</v>
      </c>
      <c r="CQ8" s="72">
        <v>9976</v>
      </c>
      <c r="CR8" s="72">
        <v>10130</v>
      </c>
      <c r="CS8" s="72">
        <v>10244</v>
      </c>
      <c r="CT8" s="72">
        <v>10602</v>
      </c>
      <c r="CU8" s="72">
        <v>9509</v>
      </c>
      <c r="CV8" s="71">
        <v>16778</v>
      </c>
      <c r="CW8" s="72">
        <v>72.3</v>
      </c>
      <c r="CX8" s="72">
        <v>65.2</v>
      </c>
      <c r="CY8" s="72">
        <v>68.7</v>
      </c>
      <c r="CZ8" s="72">
        <v>69</v>
      </c>
      <c r="DA8" s="72">
        <v>77.2</v>
      </c>
      <c r="DB8" s="72">
        <v>63.4</v>
      </c>
      <c r="DC8" s="72">
        <v>63.4</v>
      </c>
      <c r="DD8" s="72">
        <v>63.7</v>
      </c>
      <c r="DE8" s="72">
        <v>63.3</v>
      </c>
      <c r="DF8" s="72">
        <v>77.7</v>
      </c>
      <c r="DG8" s="72">
        <v>58.8</v>
      </c>
      <c r="DH8" s="72">
        <v>9.8000000000000007</v>
      </c>
      <c r="DI8" s="72">
        <v>9.9</v>
      </c>
      <c r="DJ8" s="72">
        <v>9.6</v>
      </c>
      <c r="DK8" s="72">
        <v>8.6999999999999993</v>
      </c>
      <c r="DL8" s="72">
        <v>10.3</v>
      </c>
      <c r="DM8" s="72">
        <v>18.7</v>
      </c>
      <c r="DN8" s="72">
        <v>18.3</v>
      </c>
      <c r="DO8" s="72">
        <v>17.7</v>
      </c>
      <c r="DP8" s="72">
        <v>17.5</v>
      </c>
      <c r="DQ8" s="72">
        <v>15.7</v>
      </c>
      <c r="DR8" s="72">
        <v>24.8</v>
      </c>
      <c r="DS8" s="71">
        <v>26.4</v>
      </c>
      <c r="DT8" s="71">
        <v>28.1</v>
      </c>
      <c r="DU8" s="71">
        <v>28.6</v>
      </c>
      <c r="DV8" s="71">
        <v>30.1</v>
      </c>
      <c r="DW8" s="71">
        <v>29.6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52.5</v>
      </c>
      <c r="EE8" s="71">
        <v>54</v>
      </c>
      <c r="EF8" s="71">
        <v>52.5</v>
      </c>
      <c r="EG8" s="71">
        <v>51.2</v>
      </c>
      <c r="EH8" s="71">
        <v>42.3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72.5</v>
      </c>
      <c r="EN8" s="71">
        <v>70.3</v>
      </c>
      <c r="EO8" s="72">
        <v>34098375</v>
      </c>
      <c r="EP8" s="72">
        <v>34144035</v>
      </c>
      <c r="EQ8" s="72">
        <v>33473838</v>
      </c>
      <c r="ER8" s="72">
        <v>33725563</v>
      </c>
      <c r="ES8" s="72">
        <v>49388094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42330999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180</v>
      </c>
      <c r="C10" s="77" t="s">
        <v>181</v>
      </c>
      <c r="D10" s="77" t="s">
        <v>182</v>
      </c>
      <c r="E10" s="77" t="s">
        <v>183</v>
      </c>
      <c r="F10" s="77" t="s">
        <v>184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