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2op\Desktop\経営比較分析表\01_下水\40新郷村　〇\02_確認\02_回答①\"/>
    </mc:Choice>
  </mc:AlternateContent>
  <workbookProtection workbookAlgorithmName="SHA-512" workbookHashValue="qjqL5ktHhz/hus3cMPh3nZ9akQhkdO0JwDhoRxBdB5XogCOBepC6dHwWtB4S/YyH09z+XtLBHtnTF1QFt/OEWQ==" workbookSaltValue="4vJS9OLNKDjabyL2FrFK6g==" workbookSpinCount="100000" lockStructure="1"/>
  <bookViews>
    <workbookView xWindow="-120" yWindow="-120" windowWidth="29040" windowHeight="1584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N6" i="5"/>
  <c r="M6" i="5"/>
  <c r="AD8" i="4" s="1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I86" i="4"/>
  <c r="AT10" i="4"/>
  <c r="AL10" i="4"/>
  <c r="AD10" i="4"/>
  <c r="I10" i="4"/>
  <c r="B10" i="4"/>
</calcChain>
</file>

<file path=xl/sharedStrings.xml><?xml version="1.0" encoding="utf-8"?>
<sst xmlns="http://schemas.openxmlformats.org/spreadsheetml/2006/main" count="236" uniqueCount="120">
  <si>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</si>
  <si>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</si>
  <si>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</si>
  <si>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</si>
  <si>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</si>
  <si>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</si>
  <si>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</si>
  <si>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</si>
  <si>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</si>
  <si>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</si>
  <si>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</si>
  <si>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</si>
  <si>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</si>
  <si>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</si>
  <si>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</si>
  <si>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</si>
  <si>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</si>
  <si>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</si>
  <si>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</si>
  <si>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</si>
  <si>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</si>
  <si>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</si>
  <si>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</si>
  <si>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</si>
  <si>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</si>
  <si>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</si>
  <si>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</si>
  <si>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</si>
  <si>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</si>
  <si>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</si>
  <si>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</si>
  <si>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</si>
  <si>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</si>
  <si>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</si>
  <si>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</si>
  <si>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</si>
  <si>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</si>
  <si>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</si>
  <si>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</si>
  <si>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</si>
  <si>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</si>
  <si>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</si>
  <si>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</si>
  <si>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</si>
  <si>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</si>
  <si>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</si>
  <si>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</si>
  <si>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</si>
  <si>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</si>
  <si>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</si>
  <si>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</si>
  <si>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</si>
  <si>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</si>
  <si>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</si>
  <si>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</si>
  <si>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</si>
  <si>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</si>
  <si>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</si>
  <si>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</si>
  <si>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</si>
  <si>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</si>
  <si>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</si>
  <si>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</si>
  <si>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</si>
  <si>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</si>
  <si>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</si>
  <si>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</si>
  <si>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</si>
  <si>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</si>
  <si>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</si>
  <si>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</si>
  <si>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</si>
  <si>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</si>
  <si>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</si>
  <si>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</si>
  <si>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</si>
  <si>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</si>
  <si>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</si>
  <si>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</si>
  <si>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</si>
  <si>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</si>
  <si>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</si>
  <si>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</si>
  <si>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</si>
  <si>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</si>
  <si>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</si>
  <si>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</si>
  <si>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</si>
  <si>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</si>
  <si>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</si>
  <si>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</si>
  <si>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</si>
  <si>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</si>
  <si>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</si>
  <si>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</si>
  <si>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</si>
  <si>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</si>
  <si>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</si>
  <si>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新郷村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</si>
  <si>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</si>
  <si>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</si>
  <si>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</si>
  <si>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</si>
  <si>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</si>
  <si>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</si>
  <si>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</si>
  <si>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</si>
  <si>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</si>
  <si>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</si>
  <si>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</si>
  <si>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</si>
  <si>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</si>
  <si>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</si>
  <si>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</si>
  <si>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</si>
  <si>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</si>
  <si>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</si>
  <si>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建設から20年経過し、管路施設は更新時期には至っていないものの、処理施設は機械・電気設備を中心に老朽化が進んでいると考えられる。
　平成30年度に設備の機能診断を実施し、令和元年度には最適化整備構想を策定をしており、その後施設の改築更新を進めることとしている。</t>
    <rPh sb="52" eb="53">
      <t>スス</t>
    </rPh>
    <rPh sb="85" eb="87">
      <t>レイワ</t>
    </rPh>
    <rPh sb="87" eb="89">
      <t>ガンネン</t>
    </rPh>
    <rPh sb="89" eb="90">
      <t>ド</t>
    </rPh>
    <rPh sb="94" eb="95">
      <t>カ</t>
    </rPh>
    <rPh sb="111" eb="113">
      <t>シセツ</t>
    </rPh>
    <phoneticPr fontId="4"/>
  </si>
  <si>
    <t>処理区域内における人口減少や高齢化により、接続率が停滞し、営業収益が上がらない状況にある。
　対策として、未接続世帯に対する加入促進活動をより一層強化するとともに、料金水準の見直しにより、収益の改善を図る必要がある。
　また、汚水処理費を低減させるため、処理場の運転方法や、維持管理委託の見直しについて検討する。</t>
    <rPh sb="71" eb="73">
      <t>イッソウ</t>
    </rPh>
    <phoneticPr fontId="4"/>
  </si>
  <si>
    <t xml:space="preserve">収益的収支比率は、30%～40％台で推移しており、赤字収支である。理由として、処理人口が少ない反面、地方債償還金(利子償還分)が高止まっていることが考えられる。
　企業債残高対事業規模比率は、グラフ上は表示されていないが、地方債償還が進んでいることから減少傾向にあるものの、類似団体平均の約6倍の数値となっている。
（R2当該値（参考）：5,030.7％）
これは処理人口1人当たりの管渠延長が長く、建設コストが高かったことに起因すると考えられる。
　経費回収率は約7％台と、類似団体平均と比較し著しく低く、汚水処理原価は平均の約5倍となっている。いずれも料金収入の低さと維持管理費の高さが理由にあげられる。
　施設利用率は27％で、類似団体平均の2分の1と低く、処理水量が当初計画より少ないことが判る。
　水洗化率は75％とH29年度より微増傾向となっているが、類似団体平均より約10ポイント以上低く、未接続世帯について、より一層の加入促進対策を進める必要がある。
</t>
    <rPh sb="18" eb="20">
      <t>スイイ</t>
    </rPh>
    <rPh sb="33" eb="35">
      <t>リユウ</t>
    </rPh>
    <rPh sb="144" eb="145">
      <t>ヤク</t>
    </rPh>
    <rPh sb="146" eb="147">
      <t>バイ</t>
    </rPh>
    <rPh sb="148" eb="150">
      <t>スウチ</t>
    </rPh>
    <rPh sb="366" eb="368">
      <t>ネンド</t>
    </rPh>
    <rPh sb="370" eb="372">
      <t>ビゾウ</t>
    </rPh>
    <rPh sb="372" eb="374">
      <t>ケイコウ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</si>
</sst>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8C6-9A97-FA8018E1A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FB-48C6-9A97-FA8018E1A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25.66</c:v>
                </c:pt>
                <c:pt idx="1">
                  <c:v>25.66</c:v>
                </c:pt>
                <c:pt idx="2">
                  <c:v>25.66</c:v>
                </c:pt>
                <c:pt idx="3">
                  <c:v>25</c:v>
                </c:pt>
                <c:pt idx="4">
                  <c:v>27.63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11-4A84-977F-EE46BD2D7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42.84</c:v>
                </c:pt>
                <c:pt idx="1">
                  <c:v>51.75</c:v>
                </c:pt>
                <c:pt idx="2">
                  <c:v>50.68</c:v>
                </c:pt>
                <c:pt idx="3">
                  <c:v>50.14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11-4A84-977F-EE46BD2D7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68.87</c:v>
                </c:pt>
                <c:pt idx="1">
                  <c:v>71.83</c:v>
                </c:pt>
                <c:pt idx="2">
                  <c:v>72.92</c:v>
                </c:pt>
                <c:pt idx="3">
                  <c:v>75</c:v>
                </c:pt>
                <c:pt idx="4">
                  <c:v>74.91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6-42C1-AE9B-7FF972C37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66.3</c:v>
                </c:pt>
                <c:pt idx="1">
                  <c:v>84.84</c:v>
                </c:pt>
                <c:pt idx="2">
                  <c:v>84.86</c:v>
                </c:pt>
                <c:pt idx="3">
                  <c:v>84.98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6-42C1-AE9B-7FF972C37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35.25</c:v>
                </c:pt>
                <c:pt idx="1">
                  <c:v>36.42</c:v>
                </c:pt>
                <c:pt idx="2">
                  <c:v>41.22</c:v>
                </c:pt>
                <c:pt idx="3">
                  <c:v>36.36</c:v>
                </c:pt>
                <c:pt idx="4">
                  <c:v>45.86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1-43B3-9112-E6485FFEB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81-43B3-9112-E6485FFEB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C-4934-90E6-E41A96206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1C-4934-90E6-E41A96206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08-4A85-8072-2070F1ABC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08-4A85-8072-2070F1ABC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E-4C1F-81C0-414D832E8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DE-4C1F-81C0-414D832E8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6F-4264-B00A-0B66991DA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6F-4264-B00A-0B66991DA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61-4294-BD83-C629D3E10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1051.43</c:v>
                </c:pt>
                <c:pt idx="1">
                  <c:v>855.8</c:v>
                </c:pt>
                <c:pt idx="2">
                  <c:v>789.46</c:v>
                </c:pt>
                <c:pt idx="3">
                  <c:v>826.83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61-4294-BD83-C629D3E10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6.14</c:v>
                </c:pt>
                <c:pt idx="1">
                  <c:v>6.3</c:v>
                </c:pt>
                <c:pt idx="2">
                  <c:v>5.77</c:v>
                </c:pt>
                <c:pt idx="3">
                  <c:v>6.59</c:v>
                </c:pt>
                <c:pt idx="4">
                  <c:v>7.43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D-42FC-87A1-DEAD24F8D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40.06</c:v>
                </c:pt>
                <c:pt idx="1">
                  <c:v>59.8</c:v>
                </c:pt>
                <c:pt idx="2">
                  <c:v>57.77</c:v>
                </c:pt>
                <c:pt idx="3">
                  <c:v>57.31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0D-42FC-87A1-DEAD24F8D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1617.24</c:v>
                </c:pt>
                <c:pt idx="1">
                  <c:v>1558.51</c:v>
                </c:pt>
                <c:pt idx="2">
                  <c:v>1703.28</c:v>
                </c:pt>
                <c:pt idx="3">
                  <c:v>1581.04</c:v>
                </c:pt>
                <c:pt idx="4">
                  <c:v>1383.43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A-43B1-A6A9-624B69B30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355.22</c:v>
                </c:pt>
                <c:pt idx="1">
                  <c:v>263.76</c:v>
                </c:pt>
                <c:pt idx="2">
                  <c:v>274.35000000000002</c:v>
                </c:pt>
                <c:pt idx="3">
                  <c:v>273.52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A-43B1-A6A9-624B69B30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L7" zoomScale="80" zoomScaleNormal="8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青森県　新郷村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2359</v>
      </c>
      <c r="AM8" s="51"/>
      <c r="AN8" s="51"/>
      <c r="AO8" s="51"/>
      <c r="AP8" s="51"/>
      <c r="AQ8" s="51"/>
      <c r="AR8" s="51"/>
      <c r="AS8" s="51"/>
      <c r="AT8" s="46">
        <f>データ!T6</f>
        <v>150.77000000000001</v>
      </c>
      <c r="AU8" s="46"/>
      <c r="AV8" s="46"/>
      <c r="AW8" s="46"/>
      <c r="AX8" s="46"/>
      <c r="AY8" s="46"/>
      <c r="AZ8" s="46"/>
      <c r="BA8" s="46"/>
      <c r="BB8" s="46">
        <f>データ!U6</f>
        <v>15.65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11.64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1760</v>
      </c>
      <c r="AE10" s="51"/>
      <c r="AF10" s="51"/>
      <c r="AG10" s="51"/>
      <c r="AH10" s="51"/>
      <c r="AI10" s="51"/>
      <c r="AJ10" s="51"/>
      <c r="AK10" s="2"/>
      <c r="AL10" s="51">
        <f>データ!V6</f>
        <v>271</v>
      </c>
      <c r="AM10" s="51"/>
      <c r="AN10" s="51"/>
      <c r="AO10" s="51"/>
      <c r="AP10" s="51"/>
      <c r="AQ10" s="51"/>
      <c r="AR10" s="51"/>
      <c r="AS10" s="51"/>
      <c r="AT10" s="46">
        <f>データ!W6</f>
        <v>0.39</v>
      </c>
      <c r="AU10" s="46"/>
      <c r="AV10" s="46"/>
      <c r="AW10" s="46"/>
      <c r="AX10" s="46"/>
      <c r="AY10" s="46"/>
      <c r="AZ10" s="46"/>
      <c r="BA10" s="46"/>
      <c r="BB10" s="46">
        <f>データ!X6</f>
        <v>694.87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119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118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【832.52】</v>
      </c>
      <c r="I86" s="26" t="str">
        <f>データ!CA6</f>
        <v>【60.94】</v>
      </c>
      <c r="J86" s="26" t="str">
        <f>データ!CL6</f>
        <v>【253.04】</v>
      </c>
      <c r="K86" s="26" t="str">
        <f>データ!CW6</f>
        <v>【54.84】</v>
      </c>
      <c r="L86" s="26" t="str">
        <f>データ!DH6</f>
        <v>【86.60】</v>
      </c>
      <c r="M86" s="26" t="s">
        <v>43</v>
      </c>
      <c r="N86" s="26" t="s">
        <v>43</v>
      </c>
      <c r="O86" s="26" t="str">
        <f>データ!EO6</f>
        <v>【0.16】</v>
      </c>
    </row>
  </sheetData>
  <sheetProtection algorithmName="SHA-512" hashValue="2WrfXSRjmriirbkyCpFUFPpp+sfmTt1gqbYfQ/bRcDlEEWhMasLZVYe/XEiLcrVSlDqAGvx5w+uBOyLyplJlKQ==" saltValue="1YRLHtY2hIIEzwyd22ZN4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24503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青森県　新郷村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11.64</v>
      </c>
      <c r="Q6" s="34">
        <f t="shared" si="3"/>
        <v>100</v>
      </c>
      <c r="R6" s="34">
        <f t="shared" si="3"/>
        <v>1760</v>
      </c>
      <c r="S6" s="34">
        <f t="shared" si="3"/>
        <v>2359</v>
      </c>
      <c r="T6" s="34">
        <f t="shared" si="3"/>
        <v>150.77000000000001</v>
      </c>
      <c r="U6" s="34">
        <f t="shared" si="3"/>
        <v>15.65</v>
      </c>
      <c r="V6" s="34">
        <f t="shared" si="3"/>
        <v>271</v>
      </c>
      <c r="W6" s="34">
        <f t="shared" si="3"/>
        <v>0.39</v>
      </c>
      <c r="X6" s="34">
        <f t="shared" si="3"/>
        <v>694.87</v>
      </c>
      <c r="Y6" s="35">
        <f>IF(Y7="",NA(),Y7)</f>
        <v>35.25</v>
      </c>
      <c r="Z6" s="35">
        <f t="shared" ref="Z6:AH6" si="4">IF(Z7="",NA(),Z7)</f>
        <v>36.42</v>
      </c>
      <c r="AA6" s="35">
        <f t="shared" si="4"/>
        <v>41.22</v>
      </c>
      <c r="AB6" s="35">
        <f t="shared" si="4"/>
        <v>36.36</v>
      </c>
      <c r="AC6" s="35">
        <f t="shared" si="4"/>
        <v>45.86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1051.43</v>
      </c>
      <c r="BL6" s="35">
        <f t="shared" si="7"/>
        <v>855.8</v>
      </c>
      <c r="BM6" s="35">
        <f t="shared" si="7"/>
        <v>789.46</v>
      </c>
      <c r="BN6" s="35">
        <f t="shared" si="7"/>
        <v>826.83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>
        <f>IF(BQ7="",NA(),BQ7)</f>
        <v>6.14</v>
      </c>
      <c r="BR6" s="35">
        <f t="shared" ref="BR6:BZ6" si="8">IF(BR7="",NA(),BR7)</f>
        <v>6.3</v>
      </c>
      <c r="BS6" s="35">
        <f t="shared" si="8"/>
        <v>5.77</v>
      </c>
      <c r="BT6" s="35">
        <f t="shared" si="8"/>
        <v>6.59</v>
      </c>
      <c r="BU6" s="35">
        <f t="shared" si="8"/>
        <v>7.43</v>
      </c>
      <c r="BV6" s="35">
        <f t="shared" si="8"/>
        <v>40.06</v>
      </c>
      <c r="BW6" s="35">
        <f t="shared" si="8"/>
        <v>59.8</v>
      </c>
      <c r="BX6" s="35">
        <f t="shared" si="8"/>
        <v>57.77</v>
      </c>
      <c r="BY6" s="35">
        <f t="shared" si="8"/>
        <v>57.31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>
        <f>IF(CB7="",NA(),CB7)</f>
        <v>1617.24</v>
      </c>
      <c r="CC6" s="35">
        <f t="shared" ref="CC6:CK6" si="9">IF(CC7="",NA(),CC7)</f>
        <v>1558.51</v>
      </c>
      <c r="CD6" s="35">
        <f t="shared" si="9"/>
        <v>1703.28</v>
      </c>
      <c r="CE6" s="35">
        <f t="shared" si="9"/>
        <v>1581.04</v>
      </c>
      <c r="CF6" s="35">
        <f t="shared" si="9"/>
        <v>1383.43</v>
      </c>
      <c r="CG6" s="35">
        <f t="shared" si="9"/>
        <v>355.22</v>
      </c>
      <c r="CH6" s="35">
        <f t="shared" si="9"/>
        <v>263.76</v>
      </c>
      <c r="CI6" s="35">
        <f t="shared" si="9"/>
        <v>274.35000000000002</v>
      </c>
      <c r="CJ6" s="35">
        <f t="shared" si="9"/>
        <v>273.52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>
        <f>IF(CM7="",NA(),CM7)</f>
        <v>25.66</v>
      </c>
      <c r="CN6" s="35">
        <f t="shared" ref="CN6:CV6" si="10">IF(CN7="",NA(),CN7)</f>
        <v>25.66</v>
      </c>
      <c r="CO6" s="35">
        <f t="shared" si="10"/>
        <v>25.66</v>
      </c>
      <c r="CP6" s="35">
        <f t="shared" si="10"/>
        <v>25</v>
      </c>
      <c r="CQ6" s="35">
        <f t="shared" si="10"/>
        <v>27.63</v>
      </c>
      <c r="CR6" s="35">
        <f t="shared" si="10"/>
        <v>42.84</v>
      </c>
      <c r="CS6" s="35">
        <f t="shared" si="10"/>
        <v>51.75</v>
      </c>
      <c r="CT6" s="35">
        <f t="shared" si="10"/>
        <v>50.68</v>
      </c>
      <c r="CU6" s="35">
        <f t="shared" si="10"/>
        <v>50.14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>
        <f>IF(CX7="",NA(),CX7)</f>
        <v>68.87</v>
      </c>
      <c r="CY6" s="35">
        <f t="shared" ref="CY6:DG6" si="11">IF(CY7="",NA(),CY7)</f>
        <v>71.83</v>
      </c>
      <c r="CZ6" s="35">
        <f t="shared" si="11"/>
        <v>72.92</v>
      </c>
      <c r="DA6" s="35">
        <f t="shared" si="11"/>
        <v>75</v>
      </c>
      <c r="DB6" s="35">
        <f t="shared" si="11"/>
        <v>74.91</v>
      </c>
      <c r="DC6" s="35">
        <f t="shared" si="11"/>
        <v>66.3</v>
      </c>
      <c r="DD6" s="35">
        <f t="shared" si="11"/>
        <v>84.84</v>
      </c>
      <c r="DE6" s="35">
        <f t="shared" si="11"/>
        <v>84.86</v>
      </c>
      <c r="DF6" s="35">
        <f t="shared" si="11"/>
        <v>84.98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0.03</v>
      </c>
      <c r="EK6" s="35">
        <f t="shared" si="14"/>
        <v>0.01</v>
      </c>
      <c r="EL6" s="35">
        <f t="shared" si="14"/>
        <v>0.01</v>
      </c>
      <c r="EM6" s="35">
        <f t="shared" si="14"/>
        <v>0.02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5" s="36" customFormat="1" x14ac:dyDescent="0.15">
      <c r="A7" s="28"/>
      <c r="B7" s="37">
        <v>2020</v>
      </c>
      <c r="C7" s="37">
        <v>24503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11.64</v>
      </c>
      <c r="Q7" s="38">
        <v>100</v>
      </c>
      <c r="R7" s="38">
        <v>1760</v>
      </c>
      <c r="S7" s="38">
        <v>2359</v>
      </c>
      <c r="T7" s="38">
        <v>150.77000000000001</v>
      </c>
      <c r="U7" s="38">
        <v>15.65</v>
      </c>
      <c r="V7" s="38">
        <v>271</v>
      </c>
      <c r="W7" s="38">
        <v>0.39</v>
      </c>
      <c r="X7" s="38">
        <v>694.87</v>
      </c>
      <c r="Y7" s="38">
        <v>35.25</v>
      </c>
      <c r="Z7" s="38">
        <v>36.42</v>
      </c>
      <c r="AA7" s="38">
        <v>41.22</v>
      </c>
      <c r="AB7" s="38">
        <v>36.36</v>
      </c>
      <c r="AC7" s="38">
        <v>45.86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1051.43</v>
      </c>
      <c r="BL7" s="38">
        <v>855.8</v>
      </c>
      <c r="BM7" s="38">
        <v>789.46</v>
      </c>
      <c r="BN7" s="38">
        <v>826.83</v>
      </c>
      <c r="BO7" s="38">
        <v>867.83</v>
      </c>
      <c r="BP7" s="38">
        <v>832.52</v>
      </c>
      <c r="BQ7" s="38">
        <v>6.14</v>
      </c>
      <c r="BR7" s="38">
        <v>6.3</v>
      </c>
      <c r="BS7" s="38">
        <v>5.77</v>
      </c>
      <c r="BT7" s="38">
        <v>6.59</v>
      </c>
      <c r="BU7" s="38">
        <v>7.43</v>
      </c>
      <c r="BV7" s="38">
        <v>40.06</v>
      </c>
      <c r="BW7" s="38">
        <v>59.8</v>
      </c>
      <c r="BX7" s="38">
        <v>57.77</v>
      </c>
      <c r="BY7" s="38">
        <v>57.31</v>
      </c>
      <c r="BZ7" s="38">
        <v>57.08</v>
      </c>
      <c r="CA7" s="38">
        <v>60.94</v>
      </c>
      <c r="CB7" s="38">
        <v>1617.24</v>
      </c>
      <c r="CC7" s="38">
        <v>1558.51</v>
      </c>
      <c r="CD7" s="38">
        <v>1703.28</v>
      </c>
      <c r="CE7" s="38">
        <v>1581.04</v>
      </c>
      <c r="CF7" s="38">
        <v>1383.43</v>
      </c>
      <c r="CG7" s="38">
        <v>355.22</v>
      </c>
      <c r="CH7" s="38">
        <v>263.76</v>
      </c>
      <c r="CI7" s="38">
        <v>274.35000000000002</v>
      </c>
      <c r="CJ7" s="38">
        <v>273.52</v>
      </c>
      <c r="CK7" s="38">
        <v>274.99</v>
      </c>
      <c r="CL7" s="38">
        <v>253.04</v>
      </c>
      <c r="CM7" s="38">
        <v>25.66</v>
      </c>
      <c r="CN7" s="38">
        <v>25.66</v>
      </c>
      <c r="CO7" s="38">
        <v>25.66</v>
      </c>
      <c r="CP7" s="38">
        <v>25</v>
      </c>
      <c r="CQ7" s="38">
        <v>27.63</v>
      </c>
      <c r="CR7" s="38">
        <v>42.84</v>
      </c>
      <c r="CS7" s="38">
        <v>51.75</v>
      </c>
      <c r="CT7" s="38">
        <v>50.68</v>
      </c>
      <c r="CU7" s="38">
        <v>50.14</v>
      </c>
      <c r="CV7" s="38">
        <v>54.83</v>
      </c>
      <c r="CW7" s="38">
        <v>54.84</v>
      </c>
      <c r="CX7" s="38">
        <v>68.87</v>
      </c>
      <c r="CY7" s="38">
        <v>71.83</v>
      </c>
      <c r="CZ7" s="38">
        <v>72.92</v>
      </c>
      <c r="DA7" s="38">
        <v>75</v>
      </c>
      <c r="DB7" s="38">
        <v>74.91</v>
      </c>
      <c r="DC7" s="38">
        <v>66.3</v>
      </c>
      <c r="DD7" s="38">
        <v>84.84</v>
      </c>
      <c r="DE7" s="38">
        <v>84.86</v>
      </c>
      <c r="DF7" s="38">
        <v>84.98</v>
      </c>
      <c r="DG7" s="38">
        <v>84.7</v>
      </c>
      <c r="DH7" s="38">
        <v>86.6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0.03</v>
      </c>
      <c r="EK7" s="38">
        <v>0.01</v>
      </c>
      <c r="EL7" s="38">
        <v>0.01</v>
      </c>
      <c r="EM7" s="38">
        <v>0.02</v>
      </c>
      <c r="EN7" s="38">
        <v>0.25</v>
      </c>
      <c r="EO7" s="38">
        <v>0.16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202op</cp:lastModifiedBy>
  <cp:lastPrinted>2022-01-13T00:44:28Z</cp:lastPrinted>
  <dcterms:created xsi:type="dcterms:W3CDTF">2021-12-03T07:54:30Z</dcterms:created>
  <dcterms:modified xsi:type="dcterms:W3CDTF">2022-02-07T05:32:03Z</dcterms:modified>
  <cp:category/>
</cp:coreProperties>
</file>