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soumu202107\経理係\財政課より\経営比較分析表\R4作成(R3決算)\提出版\"/>
    </mc:Choice>
  </mc:AlternateContent>
  <xr:revisionPtr revIDLastSave="0" documentId="13_ncr:1_{07081897-4B50-49AB-AFE9-4A75FD1CE48A}" xr6:coauthVersionLast="36" xr6:coauthVersionMax="36" xr10:uidLastSave="{00000000-0000-0000-0000-000000000000}"/>
  <workbookProtection workbookAlgorithmName="SHA-512" workbookHashValue="lf9PIELa3/kyM6bqLgdF/DzRWYIbiKcQgNl6bsv1oyVIciJP83x8oESRRzAsVHXxuBG2SUOi7N6A3//52+TlSg==" workbookSaltValue="zGk5mXwfaEGc/1dqDNTmQ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BB10" i="4"/>
  <c r="AD10" i="4"/>
  <c r="P10" i="4"/>
  <c r="I10" i="4"/>
  <c r="B10" i="4"/>
  <c r="AT8" i="4"/>
  <c r="W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<sst xmlns="http://schemas.openxmlformats.org/spreadsheetml/2006/main" count="231" uniqueCount="116">
  <si>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</si>
  <si>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</si>
  <si>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</si>
  <si>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</si>
  <si>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</si>
  <si>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</si>
  <si>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</si>
  <si>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</si>
  <si>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</si>
  <si>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</si>
  <si>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</si>
  <si>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</si>
  <si>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</si>
  <si>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</si>
  <si>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</si>
  <si>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</si>
  <si>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</si>
  <si>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</si>
  <si>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</si>
  <si>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</si>
  <si>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</si>
  <si>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</si>
  <si>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</si>
  <si>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</si>
  <si>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</si>
  <si>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</si>
  <si>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</si>
  <si>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</si>
  <si>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</si>
  <si>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</si>
  <si>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</si>
  <si>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</si>
  <si>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</si>
  <si>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</si>
  <si>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</si>
  <si>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</si>
  <si>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</si>
  <si>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</si>
  <si>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</si>
  <si>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</si>
  <si>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</si>
  <si>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</si>
  <si>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</si>
  <si>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</si>
  <si>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</si>
  <si>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</si>
  <si>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</si>
  <si>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</si>
  <si>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</si>
  <si>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</si>
  <si>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</si>
  <si>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</si>
  <si>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</si>
  <si>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</si>
  <si>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</si>
  <si>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</si>
  <si>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</si>
  <si>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</si>
  <si>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</si>
  <si>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</si>
  <si>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</si>
  <si>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</si>
  <si>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</si>
  <si>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</si>
  <si>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</si>
  <si>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</si>
  <si>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</si>
  <si>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</si>
  <si>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</si>
  <si>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</si>
  <si>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</si>
  <si>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</si>
  <si>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</si>
  <si>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</si>
  <si>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</si>
  <si>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</si>
  <si>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</si>
  <si>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</si>
  <si>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</si>
  <si>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</si>
  <si>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</si>
  <si>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</si>
  <si>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</si>
  <si>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</si>
  <si>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</si>
  <si>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</si>
  <si>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</si>
  <si>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</si>
  <si>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</si>
  <si>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</si>
  <si>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</si>
  <si>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</si>
  <si>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</si>
  <si>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</si>
  <si>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</si>
  <si>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</si>
  <si>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</si>
  <si>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</si>
  <si>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</si>
  <si>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</si>
  <si>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</si>
  <si>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</si>
  <si>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</si>
  <si>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</si>
  <si>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</si>
  <si>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</si>
  <si>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</si>
  <si>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</si>
  <si>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</si>
  <si>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</si>
  <si>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</si>
  <si>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</si>
  <si>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</si>
  <si>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老朽化の状況については、類似団体と比較すると、有形固定資産減価償却率は低く、管渠老朽化率についても、対象となる管渠が発生していないことから、現状では施設などの改築・更新は必要ないと考える。
　しかし、今後施設などの老朽化が進み、改築・更新が必要となった際には、一気に費用が増加しないように計画的に更新していくことに留意しなければならない。</t>
    <rPh sb="1" eb="4">
      <t>ロウキュウカ</t>
    </rPh>
    <rPh sb="5" eb="7">
      <t>ジョウキョウ</t>
    </rPh>
    <rPh sb="13" eb="17">
      <t>ルイジダンタイ</t>
    </rPh>
    <rPh sb="18" eb="20">
      <t>ヒカク</t>
    </rPh>
    <rPh sb="24" eb="30">
      <t>ユウケイコテイシサン</t>
    </rPh>
    <rPh sb="30" eb="35">
      <t>ゲンカショウキャクリツ</t>
    </rPh>
    <rPh sb="36" eb="37">
      <t>ヒク</t>
    </rPh>
    <rPh sb="39" eb="44">
      <t>カンキョロウキュウカ</t>
    </rPh>
    <rPh sb="44" eb="45">
      <t>リツ</t>
    </rPh>
    <rPh sb="51" eb="53">
      <t>タイショウ</t>
    </rPh>
    <rPh sb="56" eb="58">
      <t>カンキョ</t>
    </rPh>
    <rPh sb="59" eb="61">
      <t>ハッセイ</t>
    </rPh>
    <rPh sb="71" eb="73">
      <t>ゲンジョウ</t>
    </rPh>
    <rPh sb="75" eb="77">
      <t>シセツ</t>
    </rPh>
    <rPh sb="80" eb="82">
      <t>カイチク</t>
    </rPh>
    <rPh sb="83" eb="85">
      <t>コウシン</t>
    </rPh>
    <rPh sb="86" eb="88">
      <t>ヒツヨウ</t>
    </rPh>
    <rPh sb="91" eb="92">
      <t>カンガ</t>
    </rPh>
    <rPh sb="101" eb="103">
      <t>コンゴ</t>
    </rPh>
    <rPh sb="103" eb="105">
      <t>シセツ</t>
    </rPh>
    <rPh sb="108" eb="111">
      <t>ロウキュウカ</t>
    </rPh>
    <rPh sb="112" eb="113">
      <t>スス</t>
    </rPh>
    <rPh sb="115" eb="117">
      <t>カイチク</t>
    </rPh>
    <rPh sb="118" eb="120">
      <t>コウシン</t>
    </rPh>
    <rPh sb="121" eb="123">
      <t>ヒツヨウ</t>
    </rPh>
    <rPh sb="127" eb="128">
      <t>サイ</t>
    </rPh>
    <rPh sb="131" eb="133">
      <t>イッキ</t>
    </rPh>
    <rPh sb="134" eb="136">
      <t>ヒヨウ</t>
    </rPh>
    <rPh sb="137" eb="139">
      <t>ゾウカ</t>
    </rPh>
    <rPh sb="145" eb="148">
      <t>ケイカクテキ</t>
    </rPh>
    <rPh sb="149" eb="151">
      <t>コウシン</t>
    </rPh>
    <rPh sb="158" eb="160">
      <t>リュウイ</t>
    </rPh>
    <phoneticPr fontId="4"/>
  </si>
  <si>
    <t>　経常収支比率はやや右肩下がり、累積欠損金比率は右肩上がりで推移しており、類似団体と比較して高い傾向にある。
　しかし、下水道事業全体で見ると、平成28年度に累積欠損金が解消され、収支は安定している。
　企業債残高比率については、平成27年度より未整備地区の整備を開始したことにより、大きく上昇しているが、整備事業自体は終了していることから、右肩下がりで減少していくと考えられる。今後も可能な限り費用を抑制し、更なる将来の投資に備える財源確保に努める。
　また、当市では事業ごとの経営状況により、使用料をそれぞれに設定するのでは、結果的に実施された事業の不採算部分の責任を地域住民が負わされ、料金格差が生じることで、住居地域による不公平感が否めないことから、統一の料金設定を採用している。
　そのため、事業ごとの分析では経営状況はあまり好ましくないが、下水道事業全体で考えると、概ね健全な経営状況にあると言える。　
　本事業に関しては、平成27年度からの未整備地区の整備により水洗化率が減少したことから、水洗化向上に向けた督励活動の強化が必要である。　　　　　　　　　　　　　　</t>
    <rPh sb="10" eb="13">
      <t>ミギカタサ</t>
    </rPh>
    <rPh sb="60" eb="63">
      <t>ゲスイドウ</t>
    </rPh>
    <rPh sb="63" eb="65">
      <t>ジギョウ</t>
    </rPh>
    <rPh sb="65" eb="67">
      <t>ゼンタイ</t>
    </rPh>
    <rPh sb="68" eb="69">
      <t>ミ</t>
    </rPh>
    <rPh sb="72" eb="74">
      <t>ヘイセイ</t>
    </rPh>
    <rPh sb="76" eb="78">
      <t>ネンド</t>
    </rPh>
    <rPh sb="79" eb="84">
      <t>ルイセキケッソンキン</t>
    </rPh>
    <rPh sb="85" eb="87">
      <t>カイショウ</t>
    </rPh>
    <rPh sb="90" eb="92">
      <t>シュウシ</t>
    </rPh>
    <rPh sb="93" eb="95">
      <t>アンテイ</t>
    </rPh>
    <rPh sb="102" eb="107">
      <t>キギョウサイザンダカ</t>
    </rPh>
    <rPh sb="107" eb="109">
      <t>ヒリツ</t>
    </rPh>
    <rPh sb="115" eb="117">
      <t>ヘイセイ</t>
    </rPh>
    <rPh sb="119" eb="121">
      <t>ネンド</t>
    </rPh>
    <rPh sb="123" eb="128">
      <t>ミセイビチク</t>
    </rPh>
    <rPh sb="129" eb="131">
      <t>セイビ</t>
    </rPh>
    <rPh sb="132" eb="134">
      <t>カイシ</t>
    </rPh>
    <rPh sb="142" eb="143">
      <t>オオ</t>
    </rPh>
    <rPh sb="145" eb="147">
      <t>ジョウショウ</t>
    </rPh>
    <rPh sb="153" eb="159">
      <t>セイビジギョウジタイ</t>
    </rPh>
    <rPh sb="160" eb="162">
      <t>シュウリョウ</t>
    </rPh>
    <rPh sb="171" eb="174">
      <t>ミギカタサ</t>
    </rPh>
    <rPh sb="177" eb="179">
      <t>ゲンショウ</t>
    </rPh>
    <rPh sb="184" eb="185">
      <t>カンガ</t>
    </rPh>
    <rPh sb="190" eb="192">
      <t>コンゴ</t>
    </rPh>
    <rPh sb="193" eb="195">
      <t>カノウ</t>
    </rPh>
    <rPh sb="196" eb="197">
      <t>カギ</t>
    </rPh>
    <rPh sb="198" eb="200">
      <t>ヒヨウ</t>
    </rPh>
    <rPh sb="201" eb="203">
      <t>ヨクセイ</t>
    </rPh>
    <rPh sb="205" eb="206">
      <t>サラ</t>
    </rPh>
    <rPh sb="208" eb="210">
      <t>ショウライ</t>
    </rPh>
    <rPh sb="211" eb="213">
      <t>トウシ</t>
    </rPh>
    <rPh sb="214" eb="215">
      <t>ソナ</t>
    </rPh>
    <rPh sb="217" eb="221">
      <t>ザイゲンカクホ</t>
    </rPh>
    <rPh sb="222" eb="223">
      <t>ツト</t>
    </rPh>
    <rPh sb="231" eb="233">
      <t>トウシ</t>
    </rPh>
    <rPh sb="235" eb="237">
      <t>ジギョウ</t>
    </rPh>
    <rPh sb="240" eb="244">
      <t>ケイエイジョウキョウ</t>
    </rPh>
    <rPh sb="248" eb="251">
      <t>シヨウリョウ</t>
    </rPh>
    <rPh sb="257" eb="259">
      <t>セッテイ</t>
    </rPh>
    <rPh sb="265" eb="268">
      <t>ケッカテキ</t>
    </rPh>
    <rPh sb="269" eb="271">
      <t>ジッシ</t>
    </rPh>
    <rPh sb="274" eb="276">
      <t>ジギョウ</t>
    </rPh>
    <rPh sb="277" eb="282">
      <t>フサイサンブブン</t>
    </rPh>
    <rPh sb="283" eb="285">
      <t>セキニン</t>
    </rPh>
    <rPh sb="286" eb="290">
      <t>チイキジュウミン</t>
    </rPh>
    <rPh sb="291" eb="292">
      <t>オ</t>
    </rPh>
    <rPh sb="296" eb="301">
      <t>リョウキン</t>
    </rPh>
    <rPh sb="301" eb="302">
      <t>ショウ</t>
    </rPh>
    <rPh sb="308" eb="312">
      <t>ジュウキョチイキ</t>
    </rPh>
    <rPh sb="315" eb="319">
      <t>フコウヘイカン</t>
    </rPh>
    <rPh sb="320" eb="321">
      <t>イナ</t>
    </rPh>
    <rPh sb="329" eb="331">
      <t>トウイツ</t>
    </rPh>
    <rPh sb="332" eb="336">
      <t>リョウキンセッテイ</t>
    </rPh>
    <rPh sb="337" eb="339">
      <t>サイヨウ</t>
    </rPh>
    <rPh sb="351" eb="353">
      <t>ジギョウ</t>
    </rPh>
    <rPh sb="356" eb="358">
      <t>ブンセキ</t>
    </rPh>
    <rPh sb="360" eb="364">
      <t>ケイエイジョウキョウ</t>
    </rPh>
    <rPh sb="368" eb="369">
      <t>コノ</t>
    </rPh>
    <rPh sb="376" eb="383">
      <t>ゲスイドウジギョウゼンタイ</t>
    </rPh>
    <rPh sb="384" eb="385">
      <t>カンガ</t>
    </rPh>
    <rPh sb="389" eb="390">
      <t>オオム</t>
    </rPh>
    <rPh sb="391" eb="393">
      <t>ケンゼン</t>
    </rPh>
    <rPh sb="394" eb="398">
      <t>ケイエイジョウキョウ</t>
    </rPh>
    <rPh sb="402" eb="403">
      <t>イ</t>
    </rPh>
    <rPh sb="409" eb="412">
      <t>ホンジギョウ</t>
    </rPh>
    <rPh sb="413" eb="414">
      <t>カン</t>
    </rPh>
    <rPh sb="418" eb="420">
      <t>ヘイセイ</t>
    </rPh>
    <rPh sb="422" eb="424">
      <t>ネンド</t>
    </rPh>
    <rPh sb="427" eb="432">
      <t>ミセイビチク</t>
    </rPh>
    <rPh sb="433" eb="435">
      <t>セイビ</t>
    </rPh>
    <rPh sb="438" eb="442">
      <t>スイセンカリツ</t>
    </rPh>
    <rPh sb="443" eb="445">
      <t>ゲンショウ</t>
    </rPh>
    <rPh sb="466" eb="468">
      <t>キョウカ</t>
    </rPh>
    <rPh sb="469" eb="471">
      <t>ヒツヨウ</t>
    </rPh>
    <phoneticPr fontId="4"/>
  </si>
  <si>
    <t>　今後は、人口減少に伴い、使用料収入も減少していくことから、公共下水道事業の負担とならないよう、施設の適正な維持管理を継続することが必要である。</t>
    <rPh sb="1" eb="3">
      <t>コンゴ</t>
    </rPh>
    <rPh sb="59" eb="61">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</si>
</sst>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quot;-&quot;">
                  <c:v>0.25</c:v>
                </c:pt>
                <c:pt idx="4">
                  <c:v>0</c:v>
                </c:pt>
              </c:numCache>
            </c:numRef>
          </c:val>
          <c:extLst>
            <c:ext xmlns:c16="http://schemas.microsoft.com/office/drawing/2014/chart" uri="{C3380CC4-5D6E-409C-BE32-E72D297353CC}">
              <c16:uniqueId val="{00000000-CAE8-46B9-8482-D9C4A4083C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0.06</c:v>
                </c:pt>
                <c:pt idx="4">
                  <c:v>0.27</c:v>
                </c:pt>
              </c:numCache>
            </c:numRef>
          </c:val>
          <c:smooth val="0"/>
          <c:extLst>
            <c:ext xmlns:c16="http://schemas.microsoft.com/office/drawing/2014/chart" uri="{C3380CC4-5D6E-409C-BE32-E72D297353CC}">
              <c16:uniqueId val="{00000001-CAE8-46B9-8482-D9C4A4083C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60.55</c:v>
                </c:pt>
                <c:pt idx="1">
                  <c:v>68.09</c:v>
                </c:pt>
                <c:pt idx="2">
                  <c:v>64.180000000000007</c:v>
                </c:pt>
                <c:pt idx="3">
                  <c:v>40.58</c:v>
                </c:pt>
                <c:pt idx="4">
                  <c:v>46.1</c:v>
                </c:pt>
              </c:numCache>
            </c:numRef>
          </c:val>
          <c:extLst>
            <c:ext xmlns:c16="http://schemas.microsoft.com/office/drawing/2014/chart" uri="{C3380CC4-5D6E-409C-BE32-E72D297353CC}">
              <c16:uniqueId val="{00000000-FDFE-47EC-A684-6DE06F195E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45.87</c:v>
                </c:pt>
                <c:pt idx="4">
                  <c:v>44.24</c:v>
                </c:pt>
              </c:numCache>
            </c:numRef>
          </c:val>
          <c:smooth val="0"/>
          <c:extLst>
            <c:ext xmlns:c16="http://schemas.microsoft.com/office/drawing/2014/chart" uri="{C3380CC4-5D6E-409C-BE32-E72D297353CC}">
              <c16:uniqueId val="{00000001-FDFE-47EC-A684-6DE06F195E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94.28</c:v>
                </c:pt>
                <c:pt idx="1">
                  <c:v>94.69</c:v>
                </c:pt>
                <c:pt idx="2">
                  <c:v>95.21</c:v>
                </c:pt>
                <c:pt idx="3">
                  <c:v>78.739999999999995</c:v>
                </c:pt>
                <c:pt idx="4">
                  <c:v>79.599999999999994</c:v>
                </c:pt>
              </c:numCache>
            </c:numRef>
          </c:val>
          <c:extLst>
            <c:ext xmlns:c16="http://schemas.microsoft.com/office/drawing/2014/chart" uri="{C3380CC4-5D6E-409C-BE32-E72D297353CC}">
              <c16:uniqueId val="{00000000-9EB4-4B3A-A681-496226F1804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87.65</c:v>
                </c:pt>
                <c:pt idx="4">
                  <c:v>88.15</c:v>
                </c:pt>
              </c:numCache>
            </c:numRef>
          </c:val>
          <c:smooth val="0"/>
          <c:extLst>
            <c:ext xmlns:c16="http://schemas.microsoft.com/office/drawing/2014/chart" uri="{C3380CC4-5D6E-409C-BE32-E72D297353CC}">
              <c16:uniqueId val="{00000001-9EB4-4B3A-A681-496226F1804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79.260000000000005</c:v>
                </c:pt>
                <c:pt idx="1">
                  <c:v>81.31</c:v>
                </c:pt>
                <c:pt idx="2">
                  <c:v>82.98</c:v>
                </c:pt>
                <c:pt idx="3">
                  <c:v>70.13</c:v>
                </c:pt>
                <c:pt idx="4">
                  <c:v>66.45</c:v>
                </c:pt>
              </c:numCache>
            </c:numRef>
          </c:val>
          <c:extLst>
            <c:ext xmlns:c16="http://schemas.microsoft.com/office/drawing/2014/chart" uri="{C3380CC4-5D6E-409C-BE32-E72D297353CC}">
              <c16:uniqueId val="{00000000-4EEE-4DB4-AF54-1C67F439349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102.7</c:v>
                </c:pt>
                <c:pt idx="4">
                  <c:v>104.11</c:v>
                </c:pt>
              </c:numCache>
            </c:numRef>
          </c:val>
          <c:smooth val="0"/>
          <c:extLst>
            <c:ext xmlns:c16="http://schemas.microsoft.com/office/drawing/2014/chart" uri="{C3380CC4-5D6E-409C-BE32-E72D297353CC}">
              <c16:uniqueId val="{00000001-4EEE-4DB4-AF54-1C67F439349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28.29</c:v>
                </c:pt>
                <c:pt idx="1">
                  <c:v>24.56</c:v>
                </c:pt>
                <c:pt idx="2">
                  <c:v>19</c:v>
                </c:pt>
                <c:pt idx="3">
                  <c:v>21.54</c:v>
                </c:pt>
                <c:pt idx="4">
                  <c:v>24.26</c:v>
                </c:pt>
              </c:numCache>
            </c:numRef>
          </c:val>
          <c:extLst>
            <c:ext xmlns:c16="http://schemas.microsoft.com/office/drawing/2014/chart" uri="{C3380CC4-5D6E-409C-BE32-E72D297353CC}">
              <c16:uniqueId val="{00000000-7383-4717-A35A-4D2C61EE5AC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29.24</c:v>
                </c:pt>
                <c:pt idx="4">
                  <c:v>31.73</c:v>
                </c:pt>
              </c:numCache>
            </c:numRef>
          </c:val>
          <c:smooth val="0"/>
          <c:extLst>
            <c:ext xmlns:c16="http://schemas.microsoft.com/office/drawing/2014/chart" uri="{C3380CC4-5D6E-409C-BE32-E72D297353CC}">
              <c16:uniqueId val="{00000001-7383-4717-A35A-4D2C61EE5AC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A4-4692-98E2-BA76AD92BFD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formatCode="#,##0.00;&quot;△&quot;#,##0.00">
                  <c:v>0</c:v>
                </c:pt>
                <c:pt idx="4" formatCode="#,##0.00;&quot;△&quot;#,##0.00">
                  <c:v>0</c:v>
                </c:pt>
              </c:numCache>
            </c:numRef>
          </c:val>
          <c:smooth val="0"/>
          <c:extLst>
            <c:ext xmlns:c16="http://schemas.microsoft.com/office/drawing/2014/chart" uri="{C3380CC4-5D6E-409C-BE32-E72D297353CC}">
              <c16:uniqueId val="{00000001-58A4-4692-98E2-BA76AD92BFD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539</c:v>
                </c:pt>
                <c:pt idx="1">
                  <c:v>611.53</c:v>
                </c:pt>
                <c:pt idx="2">
                  <c:v>648.73</c:v>
                </c:pt>
                <c:pt idx="3">
                  <c:v>758.24</c:v>
                </c:pt>
                <c:pt idx="4">
                  <c:v>932.5</c:v>
                </c:pt>
              </c:numCache>
            </c:numRef>
          </c:val>
          <c:extLst>
            <c:ext xmlns:c16="http://schemas.microsoft.com/office/drawing/2014/chart" uri="{C3380CC4-5D6E-409C-BE32-E72D297353CC}">
              <c16:uniqueId val="{00000000-3539-4C79-9231-2F7C23092A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48.2</c:v>
                </c:pt>
                <c:pt idx="4">
                  <c:v>46.91</c:v>
                </c:pt>
              </c:numCache>
            </c:numRef>
          </c:val>
          <c:smooth val="0"/>
          <c:extLst>
            <c:ext xmlns:c16="http://schemas.microsoft.com/office/drawing/2014/chart" uri="{C3380CC4-5D6E-409C-BE32-E72D297353CC}">
              <c16:uniqueId val="{00000001-3539-4C79-9231-2F7C23092A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5.16</c:v>
                </c:pt>
                <c:pt idx="1">
                  <c:v>7.44</c:v>
                </c:pt>
                <c:pt idx="2">
                  <c:v>7.83</c:v>
                </c:pt>
                <c:pt idx="3">
                  <c:v>7.71</c:v>
                </c:pt>
                <c:pt idx="4">
                  <c:v>6.23</c:v>
                </c:pt>
              </c:numCache>
            </c:numRef>
          </c:val>
          <c:extLst>
            <c:ext xmlns:c16="http://schemas.microsoft.com/office/drawing/2014/chart" uri="{C3380CC4-5D6E-409C-BE32-E72D297353CC}">
              <c16:uniqueId val="{00000000-2C04-4757-BF5E-4F63CD6FAD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46.85</c:v>
                </c:pt>
                <c:pt idx="4">
                  <c:v>44.35</c:v>
                </c:pt>
              </c:numCache>
            </c:numRef>
          </c:val>
          <c:smooth val="0"/>
          <c:extLst>
            <c:ext xmlns:c16="http://schemas.microsoft.com/office/drawing/2014/chart" uri="{C3380CC4-5D6E-409C-BE32-E72D297353CC}">
              <c16:uniqueId val="{00000001-2C04-4757-BF5E-4F63CD6FAD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2620.8200000000002</c:v>
                </c:pt>
                <c:pt idx="1">
                  <c:v>3202.38</c:v>
                </c:pt>
                <c:pt idx="2">
                  <c:v>5255.78</c:v>
                </c:pt>
                <c:pt idx="3">
                  <c:v>4850.34</c:v>
                </c:pt>
                <c:pt idx="4">
                  <c:v>4715.6899999999996</c:v>
                </c:pt>
              </c:numCache>
            </c:numRef>
          </c:val>
          <c:extLst>
            <c:ext xmlns:c16="http://schemas.microsoft.com/office/drawing/2014/chart" uri="{C3380CC4-5D6E-409C-BE32-E72D297353CC}">
              <c16:uniqueId val="{00000000-5A39-425B-8F16-8BFAEFC07E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1268.6300000000001</c:v>
                </c:pt>
                <c:pt idx="4">
                  <c:v>1283.69</c:v>
                </c:pt>
              </c:numCache>
            </c:numRef>
          </c:val>
          <c:smooth val="0"/>
          <c:extLst>
            <c:ext xmlns:c16="http://schemas.microsoft.com/office/drawing/2014/chart" uri="{C3380CC4-5D6E-409C-BE32-E72D297353CC}">
              <c16:uniqueId val="{00000001-5A39-425B-8F16-8BFAEFC07E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69.209999999999994</c:v>
                </c:pt>
                <c:pt idx="1">
                  <c:v>70.599999999999994</c:v>
                </c:pt>
                <c:pt idx="2">
                  <c:v>71.61</c:v>
                </c:pt>
                <c:pt idx="3">
                  <c:v>45.1</c:v>
                </c:pt>
                <c:pt idx="4">
                  <c:v>39.9</c:v>
                </c:pt>
              </c:numCache>
            </c:numRef>
          </c:val>
          <c:extLst>
            <c:ext xmlns:c16="http://schemas.microsoft.com/office/drawing/2014/chart" uri="{C3380CC4-5D6E-409C-BE32-E72D297353CC}">
              <c16:uniqueId val="{00000000-01E3-4E09-8230-2326BDA7389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82.88</c:v>
                </c:pt>
                <c:pt idx="4">
                  <c:v>82.53</c:v>
                </c:pt>
              </c:numCache>
            </c:numRef>
          </c:val>
          <c:smooth val="0"/>
          <c:extLst>
            <c:ext xmlns:c16="http://schemas.microsoft.com/office/drawing/2014/chart" uri="{C3380CC4-5D6E-409C-BE32-E72D297353CC}">
              <c16:uniqueId val="{00000001-01E3-4E09-8230-2326BDA7389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233.3</c:v>
                </c:pt>
                <c:pt idx="1">
                  <c:v>226.66</c:v>
                </c:pt>
                <c:pt idx="2">
                  <c:v>225.99</c:v>
                </c:pt>
                <c:pt idx="3">
                  <c:v>370.67</c:v>
                </c:pt>
                <c:pt idx="4">
                  <c:v>411.27</c:v>
                </c:pt>
              </c:numCache>
            </c:numRef>
          </c:val>
          <c:extLst>
            <c:ext xmlns:c16="http://schemas.microsoft.com/office/drawing/2014/chart" uri="{C3380CC4-5D6E-409C-BE32-E72D297353CC}">
              <c16:uniqueId val="{00000000-88E2-4B1C-88FE-919B9B4CF1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187.76</c:v>
                </c:pt>
                <c:pt idx="4">
                  <c:v>190.48</c:v>
                </c:pt>
              </c:numCache>
            </c:numRef>
          </c:val>
          <c:smooth val="0"/>
          <c:extLst>
            <c:ext xmlns:c16="http://schemas.microsoft.com/office/drawing/2014/chart" uri="{C3380CC4-5D6E-409C-BE32-E72D297353CC}">
              <c16:uniqueId val="{00000001-88E2-4B1C-88FE-919B9B4CF1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弘前市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166385</v>
      </c>
      <c r="AM8" s="37"/>
      <c r="AN8" s="37"/>
      <c r="AO8" s="37"/>
      <c r="AP8" s="37"/>
      <c r="AQ8" s="37"/>
      <c r="AR8" s="37"/>
      <c r="AS8" s="37"/>
      <c r="AT8" s="38">
        <f>データ!T6</f>
        <v>524.20000000000005</v>
      </c>
      <c r="AU8" s="38"/>
      <c r="AV8" s="38"/>
      <c r="AW8" s="38"/>
      <c r="AX8" s="38"/>
      <c r="AY8" s="38"/>
      <c r="AZ8" s="38"/>
      <c r="BA8" s="38"/>
      <c r="BB8" s="38">
        <f>データ!U6</f>
        <v>317.41000000000003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35.72</v>
      </c>
      <c r="J10" s="38"/>
      <c r="K10" s="38"/>
      <c r="L10" s="38"/>
      <c r="M10" s="38"/>
      <c r="N10" s="38"/>
      <c r="O10" s="38"/>
      <c r="P10" s="38">
        <f>データ!P6</f>
        <v>1.47</v>
      </c>
      <c r="Q10" s="38"/>
      <c r="R10" s="38"/>
      <c r="S10" s="38"/>
      <c r="T10" s="38"/>
      <c r="U10" s="38"/>
      <c r="V10" s="38"/>
      <c r="W10" s="38">
        <f>データ!Q6</f>
        <v>75.3</v>
      </c>
      <c r="X10" s="38"/>
      <c r="Y10" s="38"/>
      <c r="Z10" s="38"/>
      <c r="AA10" s="38"/>
      <c r="AB10" s="38"/>
      <c r="AC10" s="38"/>
      <c r="AD10" s="37">
        <f>データ!R6</f>
        <v>3145</v>
      </c>
      <c r="AE10" s="37"/>
      <c r="AF10" s="37"/>
      <c r="AG10" s="37"/>
      <c r="AH10" s="37"/>
      <c r="AI10" s="37"/>
      <c r="AJ10" s="37"/>
      <c r="AK10" s="2"/>
      <c r="AL10" s="37">
        <f>データ!V6</f>
        <v>2417</v>
      </c>
      <c r="AM10" s="37"/>
      <c r="AN10" s="37"/>
      <c r="AO10" s="37"/>
      <c r="AP10" s="37"/>
      <c r="AQ10" s="37"/>
      <c r="AR10" s="37"/>
      <c r="AS10" s="37"/>
      <c r="AT10" s="38">
        <f>データ!W6</f>
        <v>1.01</v>
      </c>
      <c r="AU10" s="38"/>
      <c r="AV10" s="38"/>
      <c r="AW10" s="38"/>
      <c r="AX10" s="38"/>
      <c r="AY10" s="38"/>
      <c r="AZ10" s="38"/>
      <c r="BA10" s="38"/>
      <c r="BB10" s="38">
        <f>データ!X6</f>
        <v>2393.0700000000002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80"/>
      <c r="BN66" s="80"/>
      <c r="BO66" s="80"/>
      <c r="BP66" s="80"/>
      <c r="BQ66" s="80"/>
      <c r="BR66" s="80"/>
      <c r="BS66" s="80"/>
      <c r="BT66" s="80"/>
      <c r="BU66" s="80"/>
      <c r="BV66" s="80"/>
      <c r="BW66" s="80"/>
      <c r="BX66" s="80"/>
      <c r="BY66" s="80"/>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80"/>
      <c r="BN67" s="80"/>
      <c r="BO67" s="80"/>
      <c r="BP67" s="80"/>
      <c r="BQ67" s="80"/>
      <c r="BR67" s="80"/>
      <c r="BS67" s="80"/>
      <c r="BT67" s="80"/>
      <c r="BU67" s="80"/>
      <c r="BV67" s="80"/>
      <c r="BW67" s="80"/>
      <c r="BX67" s="80"/>
      <c r="BY67" s="80"/>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80"/>
      <c r="BN68" s="80"/>
      <c r="BO68" s="80"/>
      <c r="BP68" s="80"/>
      <c r="BQ68" s="80"/>
      <c r="BR68" s="80"/>
      <c r="BS68" s="80"/>
      <c r="BT68" s="80"/>
      <c r="BU68" s="80"/>
      <c r="BV68" s="80"/>
      <c r="BW68" s="80"/>
      <c r="BX68" s="80"/>
      <c r="BY68" s="80"/>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80"/>
      <c r="BN69" s="80"/>
      <c r="BO69" s="80"/>
      <c r="BP69" s="80"/>
      <c r="BQ69" s="80"/>
      <c r="BR69" s="80"/>
      <c r="BS69" s="80"/>
      <c r="BT69" s="80"/>
      <c r="BU69" s="80"/>
      <c r="BV69" s="80"/>
      <c r="BW69" s="80"/>
      <c r="BX69" s="80"/>
      <c r="BY69" s="80"/>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80"/>
      <c r="BN70" s="80"/>
      <c r="BO70" s="80"/>
      <c r="BP70" s="80"/>
      <c r="BQ70" s="80"/>
      <c r="BR70" s="80"/>
      <c r="BS70" s="80"/>
      <c r="BT70" s="80"/>
      <c r="BU70" s="80"/>
      <c r="BV70" s="80"/>
      <c r="BW70" s="80"/>
      <c r="BX70" s="80"/>
      <c r="BY70" s="80"/>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80"/>
      <c r="BN71" s="80"/>
      <c r="BO71" s="80"/>
      <c r="BP71" s="80"/>
      <c r="BQ71" s="80"/>
      <c r="BR71" s="80"/>
      <c r="BS71" s="80"/>
      <c r="BT71" s="80"/>
      <c r="BU71" s="80"/>
      <c r="BV71" s="80"/>
      <c r="BW71" s="80"/>
      <c r="BX71" s="80"/>
      <c r="BY71" s="80"/>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80"/>
      <c r="BN72" s="80"/>
      <c r="BO72" s="80"/>
      <c r="BP72" s="80"/>
      <c r="BQ72" s="80"/>
      <c r="BR72" s="80"/>
      <c r="BS72" s="80"/>
      <c r="BT72" s="80"/>
      <c r="BU72" s="80"/>
      <c r="BV72" s="80"/>
      <c r="BW72" s="80"/>
      <c r="BX72" s="80"/>
      <c r="BY72" s="80"/>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80"/>
      <c r="BN73" s="80"/>
      <c r="BO73" s="80"/>
      <c r="BP73" s="80"/>
      <c r="BQ73" s="80"/>
      <c r="BR73" s="80"/>
      <c r="BS73" s="80"/>
      <c r="BT73" s="80"/>
      <c r="BU73" s="80"/>
      <c r="BV73" s="80"/>
      <c r="BW73" s="80"/>
      <c r="BX73" s="80"/>
      <c r="BY73" s="80"/>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80"/>
      <c r="BN74" s="80"/>
      <c r="BO74" s="80"/>
      <c r="BP74" s="80"/>
      <c r="BQ74" s="80"/>
      <c r="BR74" s="80"/>
      <c r="BS74" s="80"/>
      <c r="BT74" s="80"/>
      <c r="BU74" s="80"/>
      <c r="BV74" s="80"/>
      <c r="BW74" s="80"/>
      <c r="BX74" s="80"/>
      <c r="BY74" s="80"/>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80"/>
      <c r="BN75" s="80"/>
      <c r="BO75" s="80"/>
      <c r="BP75" s="80"/>
      <c r="BQ75" s="80"/>
      <c r="BR75" s="80"/>
      <c r="BS75" s="80"/>
      <c r="BT75" s="80"/>
      <c r="BU75" s="80"/>
      <c r="BV75" s="80"/>
      <c r="BW75" s="80"/>
      <c r="BX75" s="80"/>
      <c r="BY75" s="80"/>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80"/>
      <c r="BN76" s="80"/>
      <c r="BO76" s="80"/>
      <c r="BP76" s="80"/>
      <c r="BQ76" s="80"/>
      <c r="BR76" s="80"/>
      <c r="BS76" s="80"/>
      <c r="BT76" s="80"/>
      <c r="BU76" s="80"/>
      <c r="BV76" s="80"/>
      <c r="BW76" s="80"/>
      <c r="BX76" s="80"/>
      <c r="BY76" s="80"/>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80"/>
      <c r="BN77" s="80"/>
      <c r="BO77" s="80"/>
      <c r="BP77" s="80"/>
      <c r="BQ77" s="80"/>
      <c r="BR77" s="80"/>
      <c r="BS77" s="80"/>
      <c r="BT77" s="80"/>
      <c r="BU77" s="80"/>
      <c r="BV77" s="80"/>
      <c r="BW77" s="80"/>
      <c r="BX77" s="80"/>
      <c r="BY77" s="80"/>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80"/>
      <c r="BN78" s="80"/>
      <c r="BO78" s="80"/>
      <c r="BP78" s="80"/>
      <c r="BQ78" s="80"/>
      <c r="BR78" s="80"/>
      <c r="BS78" s="80"/>
      <c r="BT78" s="80"/>
      <c r="BU78" s="80"/>
      <c r="BV78" s="80"/>
      <c r="BW78" s="80"/>
      <c r="BX78" s="80"/>
      <c r="BY78" s="80"/>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80"/>
      <c r="BN79" s="80"/>
      <c r="BO79" s="80"/>
      <c r="BP79" s="80"/>
      <c r="BQ79" s="80"/>
      <c r="BR79" s="80"/>
      <c r="BS79" s="80"/>
      <c r="BT79" s="80"/>
      <c r="BU79" s="80"/>
      <c r="BV79" s="80"/>
      <c r="BW79" s="80"/>
      <c r="BX79" s="80"/>
      <c r="BY79" s="80"/>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80"/>
      <c r="BN80" s="80"/>
      <c r="BO80" s="80"/>
      <c r="BP80" s="80"/>
      <c r="BQ80" s="80"/>
      <c r="BR80" s="80"/>
      <c r="BS80" s="80"/>
      <c r="BT80" s="80"/>
      <c r="BU80" s="80"/>
      <c r="BV80" s="80"/>
      <c r="BW80" s="80"/>
      <c r="BX80" s="80"/>
      <c r="BY80" s="80"/>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80"/>
      <c r="BN81" s="80"/>
      <c r="BO81" s="80"/>
      <c r="BP81" s="80"/>
      <c r="BQ81" s="80"/>
      <c r="BR81" s="80"/>
      <c r="BS81" s="80"/>
      <c r="BT81" s="80"/>
      <c r="BU81" s="80"/>
      <c r="BV81" s="80"/>
      <c r="BW81" s="80"/>
      <c r="BX81" s="80"/>
      <c r="BY81" s="80"/>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X7tvxf087WX3BRtCE7rgZ7wDsV9Qwe11OUTAlKYrQUux1RDHguBvAhpnXNA7LztwP4mUDR/LiHk8hVFi7NlCwA==" saltValue="a3QBAnq2iBJ5sYsoN57ar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22021</v>
      </c>
      <c r="D6" s="19">
        <f t="shared" si="3"/>
        <v>46</v>
      </c>
      <c r="E6" s="19">
        <f t="shared" si="3"/>
        <v>17</v>
      </c>
      <c r="F6" s="19">
        <f t="shared" si="3"/>
        <v>4</v>
      </c>
      <c r="G6" s="19">
        <f t="shared" si="3"/>
        <v>0</v>
      </c>
      <c r="H6" s="19" t="str">
        <f t="shared" si="3"/>
        <v>青森県　弘前市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35.72</v>
      </c>
      <c r="P6" s="20">
        <f t="shared" si="3"/>
        <v>1.47</v>
      </c>
      <c r="Q6" s="20">
        <f t="shared" si="3"/>
        <v>75.3</v>
      </c>
      <c r="R6" s="20">
        <f t="shared" si="3"/>
        <v>3145</v>
      </c>
      <c r="S6" s="20">
        <f t="shared" si="3"/>
        <v>166385</v>
      </c>
      <c r="T6" s="20">
        <f t="shared" si="3"/>
        <v>524.20000000000005</v>
      </c>
      <c r="U6" s="20">
        <f t="shared" si="3"/>
        <v>317.41000000000003</v>
      </c>
      <c r="V6" s="20">
        <f t="shared" si="3"/>
        <v>2417</v>
      </c>
      <c r="W6" s="20">
        <f t="shared" si="3"/>
        <v>1.01</v>
      </c>
      <c r="X6" s="20">
        <f t="shared" si="3"/>
        <v>2393.0700000000002</v>
      </c>
      <c r="Y6" s="21">
        <f>IF(Y7="",NA(),Y7)</f>
        <v>79.260000000000005</v>
      </c>
      <c r="Z6" s="21">
        <f t="shared" ref="Z6:AH6" si="4">IF(Z7="",NA(),Z7)</f>
        <v>81.31</v>
      </c>
      <c r="AA6" s="21">
        <f t="shared" si="4"/>
        <v>82.98</v>
      </c>
      <c r="AB6" s="21">
        <f t="shared" si="4"/>
        <v>70.13</v>
      </c>
      <c r="AC6" s="21">
        <f t="shared" si="4"/>
        <v>66.45</v>
      </c>
      <c r="AD6" s="21">
        <f t="shared" si="4"/>
        <v>102.13</v>
      </c>
      <c r="AE6" s="21">
        <f t="shared" si="4"/>
        <v>101.72</v>
      </c>
      <c r="AF6" s="21">
        <f t="shared" si="4"/>
        <v>102.73</v>
      </c>
      <c r="AG6" s="21">
        <f t="shared" si="4"/>
        <v>102.7</v>
      </c>
      <c r="AH6" s="21">
        <f t="shared" si="4"/>
        <v>104.11</v>
      </c>
      <c r="AI6" s="20" t="str">
        <f>IF(AI7="","",IF(AI7="-","【-】","【"&amp;SUBSTITUTE(TEXT(AI7,"#,##0.00"),"-","△")&amp;"】"))</f>
        <v>【105.35】</v>
      </c>
      <c r="AJ6" s="21">
        <f>IF(AJ7="",NA(),AJ7)</f>
        <v>539</v>
      </c>
      <c r="AK6" s="21">
        <f t="shared" ref="AK6:AS6" si="5">IF(AK7="",NA(),AK7)</f>
        <v>611.53</v>
      </c>
      <c r="AL6" s="21">
        <f t="shared" si="5"/>
        <v>648.73</v>
      </c>
      <c r="AM6" s="21">
        <f t="shared" si="5"/>
        <v>758.24</v>
      </c>
      <c r="AN6" s="21">
        <f t="shared" si="5"/>
        <v>932.5</v>
      </c>
      <c r="AO6" s="21">
        <f t="shared" si="5"/>
        <v>109.51</v>
      </c>
      <c r="AP6" s="21">
        <f t="shared" si="5"/>
        <v>112.88</v>
      </c>
      <c r="AQ6" s="21">
        <f t="shared" si="5"/>
        <v>94.97</v>
      </c>
      <c r="AR6" s="21">
        <f t="shared" si="5"/>
        <v>48.2</v>
      </c>
      <c r="AS6" s="21">
        <f t="shared" si="5"/>
        <v>46.91</v>
      </c>
      <c r="AT6" s="20" t="str">
        <f>IF(AT7="","",IF(AT7="-","【-】","【"&amp;SUBSTITUTE(TEXT(AT7,"#,##0.00"),"-","△")&amp;"】"))</f>
        <v>【63.89】</v>
      </c>
      <c r="AU6" s="21">
        <f>IF(AU7="",NA(),AU7)</f>
        <v>5.16</v>
      </c>
      <c r="AV6" s="21">
        <f t="shared" ref="AV6:BD6" si="6">IF(AV7="",NA(),AV7)</f>
        <v>7.44</v>
      </c>
      <c r="AW6" s="21">
        <f t="shared" si="6"/>
        <v>7.83</v>
      </c>
      <c r="AX6" s="21">
        <f t="shared" si="6"/>
        <v>7.71</v>
      </c>
      <c r="AY6" s="21">
        <f t="shared" si="6"/>
        <v>6.23</v>
      </c>
      <c r="AZ6" s="21">
        <f t="shared" si="6"/>
        <v>47.44</v>
      </c>
      <c r="BA6" s="21">
        <f t="shared" si="6"/>
        <v>49.18</v>
      </c>
      <c r="BB6" s="21">
        <f t="shared" si="6"/>
        <v>47.72</v>
      </c>
      <c r="BC6" s="21">
        <f t="shared" si="6"/>
        <v>46.85</v>
      </c>
      <c r="BD6" s="21">
        <f t="shared" si="6"/>
        <v>44.35</v>
      </c>
      <c r="BE6" s="20" t="str">
        <f>IF(BE7="","",IF(BE7="-","【-】","【"&amp;SUBSTITUTE(TEXT(BE7,"#,##0.00"),"-","△")&amp;"】"))</f>
        <v>【44.07】</v>
      </c>
      <c r="BF6" s="21">
        <f>IF(BF7="",NA(),BF7)</f>
        <v>2620.8200000000002</v>
      </c>
      <c r="BG6" s="21">
        <f t="shared" ref="BG6:BO6" si="7">IF(BG7="",NA(),BG7)</f>
        <v>3202.38</v>
      </c>
      <c r="BH6" s="21">
        <f t="shared" si="7"/>
        <v>5255.78</v>
      </c>
      <c r="BI6" s="21">
        <f t="shared" si="7"/>
        <v>4850.34</v>
      </c>
      <c r="BJ6" s="21">
        <f t="shared" si="7"/>
        <v>4715.6899999999996</v>
      </c>
      <c r="BK6" s="21">
        <f t="shared" si="7"/>
        <v>1243.71</v>
      </c>
      <c r="BL6" s="21">
        <f t="shared" si="7"/>
        <v>1194.1500000000001</v>
      </c>
      <c r="BM6" s="21">
        <f t="shared" si="7"/>
        <v>1206.79</v>
      </c>
      <c r="BN6" s="21">
        <f t="shared" si="7"/>
        <v>1268.6300000000001</v>
      </c>
      <c r="BO6" s="21">
        <f t="shared" si="7"/>
        <v>1283.69</v>
      </c>
      <c r="BP6" s="20" t="str">
        <f>IF(BP7="","",IF(BP7="-","【-】","【"&amp;SUBSTITUTE(TEXT(BP7,"#,##0.00"),"-","△")&amp;"】"))</f>
        <v>【1,201.79】</v>
      </c>
      <c r="BQ6" s="21">
        <f>IF(BQ7="",NA(),BQ7)</f>
        <v>69.209999999999994</v>
      </c>
      <c r="BR6" s="21">
        <f t="shared" ref="BR6:BZ6" si="8">IF(BR7="",NA(),BR7)</f>
        <v>70.599999999999994</v>
      </c>
      <c r="BS6" s="21">
        <f t="shared" si="8"/>
        <v>71.61</v>
      </c>
      <c r="BT6" s="21">
        <f t="shared" si="8"/>
        <v>45.1</v>
      </c>
      <c r="BU6" s="21">
        <f t="shared" si="8"/>
        <v>39.9</v>
      </c>
      <c r="BV6" s="21">
        <f t="shared" si="8"/>
        <v>74.3</v>
      </c>
      <c r="BW6" s="21">
        <f t="shared" si="8"/>
        <v>72.260000000000005</v>
      </c>
      <c r="BX6" s="21">
        <f t="shared" si="8"/>
        <v>71.84</v>
      </c>
      <c r="BY6" s="21">
        <f t="shared" si="8"/>
        <v>82.88</v>
      </c>
      <c r="BZ6" s="21">
        <f t="shared" si="8"/>
        <v>82.53</v>
      </c>
      <c r="CA6" s="20" t="str">
        <f>IF(CA7="","",IF(CA7="-","【-】","【"&amp;SUBSTITUTE(TEXT(CA7,"#,##0.00"),"-","△")&amp;"】"))</f>
        <v>【75.31】</v>
      </c>
      <c r="CB6" s="21">
        <f>IF(CB7="",NA(),CB7)</f>
        <v>233.3</v>
      </c>
      <c r="CC6" s="21">
        <f t="shared" ref="CC6:CK6" si="9">IF(CC7="",NA(),CC7)</f>
        <v>226.66</v>
      </c>
      <c r="CD6" s="21">
        <f t="shared" si="9"/>
        <v>225.99</v>
      </c>
      <c r="CE6" s="21">
        <f t="shared" si="9"/>
        <v>370.67</v>
      </c>
      <c r="CF6" s="21">
        <f t="shared" si="9"/>
        <v>411.27</v>
      </c>
      <c r="CG6" s="21">
        <f t="shared" si="9"/>
        <v>221.81</v>
      </c>
      <c r="CH6" s="21">
        <f t="shared" si="9"/>
        <v>230.02</v>
      </c>
      <c r="CI6" s="21">
        <f t="shared" si="9"/>
        <v>228.47</v>
      </c>
      <c r="CJ6" s="21">
        <f t="shared" si="9"/>
        <v>187.76</v>
      </c>
      <c r="CK6" s="21">
        <f t="shared" si="9"/>
        <v>190.48</v>
      </c>
      <c r="CL6" s="20" t="str">
        <f>IF(CL7="","",IF(CL7="-","【-】","【"&amp;SUBSTITUTE(TEXT(CL7,"#,##0.00"),"-","△")&amp;"】"))</f>
        <v>【216.39】</v>
      </c>
      <c r="CM6" s="21">
        <f>IF(CM7="",NA(),CM7)</f>
        <v>60.55</v>
      </c>
      <c r="CN6" s="21">
        <f t="shared" ref="CN6:CV6" si="10">IF(CN7="",NA(),CN7)</f>
        <v>68.09</v>
      </c>
      <c r="CO6" s="21">
        <f t="shared" si="10"/>
        <v>64.180000000000007</v>
      </c>
      <c r="CP6" s="21">
        <f t="shared" si="10"/>
        <v>40.58</v>
      </c>
      <c r="CQ6" s="21">
        <f t="shared" si="10"/>
        <v>46.1</v>
      </c>
      <c r="CR6" s="21">
        <f t="shared" si="10"/>
        <v>43.36</v>
      </c>
      <c r="CS6" s="21">
        <f t="shared" si="10"/>
        <v>42.56</v>
      </c>
      <c r="CT6" s="21">
        <f t="shared" si="10"/>
        <v>42.47</v>
      </c>
      <c r="CU6" s="21">
        <f t="shared" si="10"/>
        <v>45.87</v>
      </c>
      <c r="CV6" s="21">
        <f t="shared" si="10"/>
        <v>44.24</v>
      </c>
      <c r="CW6" s="20" t="str">
        <f>IF(CW7="","",IF(CW7="-","【-】","【"&amp;SUBSTITUTE(TEXT(CW7,"#,##0.00"),"-","△")&amp;"】"))</f>
        <v>【42.57】</v>
      </c>
      <c r="CX6" s="21">
        <f>IF(CX7="",NA(),CX7)</f>
        <v>94.28</v>
      </c>
      <c r="CY6" s="21">
        <f t="shared" ref="CY6:DG6" si="11">IF(CY7="",NA(),CY7)</f>
        <v>94.69</v>
      </c>
      <c r="CZ6" s="21">
        <f t="shared" si="11"/>
        <v>95.21</v>
      </c>
      <c r="DA6" s="21">
        <f t="shared" si="11"/>
        <v>78.739999999999995</v>
      </c>
      <c r="DB6" s="21">
        <f t="shared" si="11"/>
        <v>79.599999999999994</v>
      </c>
      <c r="DC6" s="21">
        <f t="shared" si="11"/>
        <v>83.06</v>
      </c>
      <c r="DD6" s="21">
        <f t="shared" si="11"/>
        <v>83.32</v>
      </c>
      <c r="DE6" s="21">
        <f t="shared" si="11"/>
        <v>83.75</v>
      </c>
      <c r="DF6" s="21">
        <f t="shared" si="11"/>
        <v>87.65</v>
      </c>
      <c r="DG6" s="21">
        <f t="shared" si="11"/>
        <v>88.15</v>
      </c>
      <c r="DH6" s="20" t="str">
        <f>IF(DH7="","",IF(DH7="-","【-】","【"&amp;SUBSTITUTE(TEXT(DH7,"#,##0.00"),"-","△")&amp;"】"))</f>
        <v>【85.24】</v>
      </c>
      <c r="DI6" s="21">
        <f>IF(DI7="",NA(),DI7)</f>
        <v>28.29</v>
      </c>
      <c r="DJ6" s="21">
        <f t="shared" ref="DJ6:DR6" si="12">IF(DJ7="",NA(),DJ7)</f>
        <v>24.56</v>
      </c>
      <c r="DK6" s="21">
        <f t="shared" si="12"/>
        <v>19</v>
      </c>
      <c r="DL6" s="21">
        <f t="shared" si="12"/>
        <v>21.54</v>
      </c>
      <c r="DM6" s="21">
        <f t="shared" si="12"/>
        <v>24.26</v>
      </c>
      <c r="DN6" s="21">
        <f t="shared" si="12"/>
        <v>23.93</v>
      </c>
      <c r="DO6" s="21">
        <f t="shared" si="12"/>
        <v>24.68</v>
      </c>
      <c r="DP6" s="21">
        <f t="shared" si="12"/>
        <v>24.68</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0">
        <f t="shared" si="13"/>
        <v>0</v>
      </c>
      <c r="EC6" s="20">
        <f t="shared" si="13"/>
        <v>0</v>
      </c>
      <c r="ED6" s="20" t="str">
        <f>IF(ED7="","",IF(ED7="-","【-】","【"&amp;SUBSTITUTE(TEXT(ED7,"#,##0.00"),"-","△")&amp;"】"))</f>
        <v>【0.01】</v>
      </c>
      <c r="EE6" s="20">
        <f>IF(EE7="",NA(),EE7)</f>
        <v>0</v>
      </c>
      <c r="EF6" s="20">
        <f t="shared" ref="EF6:EN6" si="14">IF(EF7="",NA(),EF7)</f>
        <v>0</v>
      </c>
      <c r="EG6" s="20">
        <f t="shared" si="14"/>
        <v>0</v>
      </c>
      <c r="EH6" s="21">
        <f t="shared" si="14"/>
        <v>0.25</v>
      </c>
      <c r="EI6" s="20">
        <f t="shared" si="14"/>
        <v>0</v>
      </c>
      <c r="EJ6" s="21">
        <f t="shared" si="14"/>
        <v>0.09</v>
      </c>
      <c r="EK6" s="21">
        <f t="shared" si="14"/>
        <v>0.13</v>
      </c>
      <c r="EL6" s="21">
        <f t="shared" si="14"/>
        <v>0.36</v>
      </c>
      <c r="EM6" s="21">
        <f t="shared" si="14"/>
        <v>0.06</v>
      </c>
      <c r="EN6" s="21">
        <f t="shared" si="14"/>
        <v>0.27</v>
      </c>
      <c r="EO6" s="20" t="str">
        <f>IF(EO7="","",IF(EO7="-","【-】","【"&amp;SUBSTITUTE(TEXT(EO7,"#,##0.00"),"-","△")&amp;"】"))</f>
        <v>【0.15】</v>
      </c>
    </row>
    <row r="7" spans="1:148" s="22" customFormat="1" x14ac:dyDescent="0.15">
      <c r="A7" s="14"/>
      <c r="B7" s="23">
        <v>2021</v>
      </c>
      <c r="C7" s="23">
        <v>22021</v>
      </c>
      <c r="D7" s="23">
        <v>46</v>
      </c>
      <c r="E7" s="23">
        <v>17</v>
      </c>
      <c r="F7" s="23">
        <v>4</v>
      </c>
      <c r="G7" s="23">
        <v>0</v>
      </c>
      <c r="H7" s="23" t="s">
        <v>96</v>
      </c>
      <c r="I7" s="23" t="s">
        <v>97</v>
      </c>
      <c r="J7" s="23" t="s">
        <v>98</v>
      </c>
      <c r="K7" s="23" t="s">
        <v>99</v>
      </c>
      <c r="L7" s="23" t="s">
        <v>100</v>
      </c>
      <c r="M7" s="23" t="s">
        <v>101</v>
      </c>
      <c r="N7" s="24" t="s">
        <v>102</v>
      </c>
      <c r="O7" s="24">
        <v>35.72</v>
      </c>
      <c r="P7" s="24">
        <v>1.47</v>
      </c>
      <c r="Q7" s="24">
        <v>75.3</v>
      </c>
      <c r="R7" s="24">
        <v>3145</v>
      </c>
      <c r="S7" s="24">
        <v>166385</v>
      </c>
      <c r="T7" s="24">
        <v>524.20000000000005</v>
      </c>
      <c r="U7" s="24">
        <v>317.41000000000003</v>
      </c>
      <c r="V7" s="24">
        <v>2417</v>
      </c>
      <c r="W7" s="24">
        <v>1.01</v>
      </c>
      <c r="X7" s="24">
        <v>2393.0700000000002</v>
      </c>
      <c r="Y7" s="24">
        <v>79.260000000000005</v>
      </c>
      <c r="Z7" s="24">
        <v>81.31</v>
      </c>
      <c r="AA7" s="24">
        <v>82.98</v>
      </c>
      <c r="AB7" s="24">
        <v>70.13</v>
      </c>
      <c r="AC7" s="24">
        <v>66.45</v>
      </c>
      <c r="AD7" s="24">
        <v>102.13</v>
      </c>
      <c r="AE7" s="24">
        <v>101.72</v>
      </c>
      <c r="AF7" s="24">
        <v>102.73</v>
      </c>
      <c r="AG7" s="24">
        <v>102.7</v>
      </c>
      <c r="AH7" s="24">
        <v>104.11</v>
      </c>
      <c r="AI7" s="24">
        <v>105.35</v>
      </c>
      <c r="AJ7" s="24">
        <v>539</v>
      </c>
      <c r="AK7" s="24">
        <v>611.53</v>
      </c>
      <c r="AL7" s="24">
        <v>648.73</v>
      </c>
      <c r="AM7" s="24">
        <v>758.24</v>
      </c>
      <c r="AN7" s="24">
        <v>932.5</v>
      </c>
      <c r="AO7" s="24">
        <v>109.51</v>
      </c>
      <c r="AP7" s="24">
        <v>112.88</v>
      </c>
      <c r="AQ7" s="24">
        <v>94.97</v>
      </c>
      <c r="AR7" s="24">
        <v>48.2</v>
      </c>
      <c r="AS7" s="24">
        <v>46.91</v>
      </c>
      <c r="AT7" s="24">
        <v>63.89</v>
      </c>
      <c r="AU7" s="24">
        <v>5.16</v>
      </c>
      <c r="AV7" s="24">
        <v>7.44</v>
      </c>
      <c r="AW7" s="24">
        <v>7.83</v>
      </c>
      <c r="AX7" s="24">
        <v>7.71</v>
      </c>
      <c r="AY7" s="24">
        <v>6.23</v>
      </c>
      <c r="AZ7" s="24">
        <v>47.44</v>
      </c>
      <c r="BA7" s="24">
        <v>49.18</v>
      </c>
      <c r="BB7" s="24">
        <v>47.72</v>
      </c>
      <c r="BC7" s="24">
        <v>46.85</v>
      </c>
      <c r="BD7" s="24">
        <v>44.35</v>
      </c>
      <c r="BE7" s="24">
        <v>44.07</v>
      </c>
      <c r="BF7" s="24">
        <v>2620.8200000000002</v>
      </c>
      <c r="BG7" s="24">
        <v>3202.38</v>
      </c>
      <c r="BH7" s="24">
        <v>5255.78</v>
      </c>
      <c r="BI7" s="24">
        <v>4850.34</v>
      </c>
      <c r="BJ7" s="24">
        <v>4715.6899999999996</v>
      </c>
      <c r="BK7" s="24">
        <v>1243.71</v>
      </c>
      <c r="BL7" s="24">
        <v>1194.1500000000001</v>
      </c>
      <c r="BM7" s="24">
        <v>1206.79</v>
      </c>
      <c r="BN7" s="24">
        <v>1268.6300000000001</v>
      </c>
      <c r="BO7" s="24">
        <v>1283.69</v>
      </c>
      <c r="BP7" s="24">
        <v>1201.79</v>
      </c>
      <c r="BQ7" s="24">
        <v>69.209999999999994</v>
      </c>
      <c r="BR7" s="24">
        <v>70.599999999999994</v>
      </c>
      <c r="BS7" s="24">
        <v>71.61</v>
      </c>
      <c r="BT7" s="24">
        <v>45.1</v>
      </c>
      <c r="BU7" s="24">
        <v>39.9</v>
      </c>
      <c r="BV7" s="24">
        <v>74.3</v>
      </c>
      <c r="BW7" s="24">
        <v>72.260000000000005</v>
      </c>
      <c r="BX7" s="24">
        <v>71.84</v>
      </c>
      <c r="BY7" s="24">
        <v>82.88</v>
      </c>
      <c r="BZ7" s="24">
        <v>82.53</v>
      </c>
      <c r="CA7" s="24">
        <v>75.31</v>
      </c>
      <c r="CB7" s="24">
        <v>233.3</v>
      </c>
      <c r="CC7" s="24">
        <v>226.66</v>
      </c>
      <c r="CD7" s="24">
        <v>225.99</v>
      </c>
      <c r="CE7" s="24">
        <v>370.67</v>
      </c>
      <c r="CF7" s="24">
        <v>411.27</v>
      </c>
      <c r="CG7" s="24">
        <v>221.81</v>
      </c>
      <c r="CH7" s="24">
        <v>230.02</v>
      </c>
      <c r="CI7" s="24">
        <v>228.47</v>
      </c>
      <c r="CJ7" s="24">
        <v>187.76</v>
      </c>
      <c r="CK7" s="24">
        <v>190.48</v>
      </c>
      <c r="CL7" s="24">
        <v>216.39</v>
      </c>
      <c r="CM7" s="24">
        <v>60.55</v>
      </c>
      <c r="CN7" s="24">
        <v>68.09</v>
      </c>
      <c r="CO7" s="24">
        <v>64.180000000000007</v>
      </c>
      <c r="CP7" s="24">
        <v>40.58</v>
      </c>
      <c r="CQ7" s="24">
        <v>46.1</v>
      </c>
      <c r="CR7" s="24">
        <v>43.36</v>
      </c>
      <c r="CS7" s="24">
        <v>42.56</v>
      </c>
      <c r="CT7" s="24">
        <v>42.47</v>
      </c>
      <c r="CU7" s="24">
        <v>45.87</v>
      </c>
      <c r="CV7" s="24">
        <v>44.24</v>
      </c>
      <c r="CW7" s="24">
        <v>42.57</v>
      </c>
      <c r="CX7" s="24">
        <v>94.28</v>
      </c>
      <c r="CY7" s="24">
        <v>94.69</v>
      </c>
      <c r="CZ7" s="24">
        <v>95.21</v>
      </c>
      <c r="DA7" s="24">
        <v>78.739999999999995</v>
      </c>
      <c r="DB7" s="24">
        <v>79.599999999999994</v>
      </c>
      <c r="DC7" s="24">
        <v>83.06</v>
      </c>
      <c r="DD7" s="24">
        <v>83.32</v>
      </c>
      <c r="DE7" s="24">
        <v>83.75</v>
      </c>
      <c r="DF7" s="24">
        <v>87.65</v>
      </c>
      <c r="DG7" s="24">
        <v>88.15</v>
      </c>
      <c r="DH7" s="24">
        <v>85.24</v>
      </c>
      <c r="DI7" s="24">
        <v>28.29</v>
      </c>
      <c r="DJ7" s="24">
        <v>24.56</v>
      </c>
      <c r="DK7" s="24">
        <v>19</v>
      </c>
      <c r="DL7" s="24">
        <v>21.54</v>
      </c>
      <c r="DM7" s="24">
        <v>24.26</v>
      </c>
      <c r="DN7" s="24">
        <v>23.93</v>
      </c>
      <c r="DO7" s="24">
        <v>24.68</v>
      </c>
      <c r="DP7" s="24">
        <v>24.68</v>
      </c>
      <c r="DQ7" s="24">
        <v>29.24</v>
      </c>
      <c r="DR7" s="24">
        <v>31.73</v>
      </c>
      <c r="DS7" s="24">
        <v>25.87</v>
      </c>
      <c r="DT7" s="24">
        <v>0</v>
      </c>
      <c r="DU7" s="24">
        <v>0</v>
      </c>
      <c r="DV7" s="24">
        <v>0</v>
      </c>
      <c r="DW7" s="24">
        <v>0</v>
      </c>
      <c r="DX7" s="24">
        <v>0</v>
      </c>
      <c r="DY7" s="24">
        <v>0</v>
      </c>
      <c r="DZ7" s="24">
        <v>0.01</v>
      </c>
      <c r="EA7" s="24">
        <v>8.6199999999999992</v>
      </c>
      <c r="EB7" s="24">
        <v>0</v>
      </c>
      <c r="EC7" s="24">
        <v>0</v>
      </c>
      <c r="ED7" s="24">
        <v>0.01</v>
      </c>
      <c r="EE7" s="24">
        <v>0</v>
      </c>
      <c r="EF7" s="24">
        <v>0</v>
      </c>
      <c r="EG7" s="24">
        <v>0</v>
      </c>
      <c r="EH7" s="24">
        <v>0.25</v>
      </c>
      <c r="EI7" s="24">
        <v>0</v>
      </c>
      <c r="EJ7" s="24">
        <v>0.09</v>
      </c>
      <c r="EK7" s="24">
        <v>0.13</v>
      </c>
      <c r="EL7" s="24">
        <v>0.36</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