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30.9\上下水道課１\000 総務係\02_県からの照会等\01_県市町村課_理財Ｇ\08_公営企業に係る経営比較分析表の分析等について\R4\02_回答\修正\"/>
    </mc:Choice>
  </mc:AlternateContent>
  <workbookProtection workbookAlgorithmName="SHA-512" workbookHashValue="P5X8AVyAXisYw/PohNHbxUXOXQ7lutfvyX4cEWOkGEJuiKuWyl4Acto6KiuD0jtMbpFI2xj7nniUC3M9TS7KuQ==" workbookSaltValue="SkxPzOr7UvRN2YPy5rPK4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<sst xmlns="http://schemas.openxmlformats.org/spreadsheetml/2006/main" count="253" uniqueCount="117">
  <si>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</si>
  <si>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</si>
  <si>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</si>
  <si>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</si>
  <si>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</si>
  <si>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</si>
  <si>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</si>
  <si>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</si>
  <si>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</si>
  <si>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</si>
  <si>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</si>
  <si>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</si>
  <si>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</si>
  <si>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</si>
  <si>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</si>
  <si>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</si>
  <si>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</si>
  <si>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</si>
  <si>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</si>
  <si>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</si>
  <si>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</si>
  <si>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</si>
  <si>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</si>
  <si>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</si>
  <si>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</si>
  <si>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</si>
  <si>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</si>
  <si>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</si>
  <si>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</si>
  <si>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</si>
  <si>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</si>
  <si>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</si>
  <si>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</si>
  <si>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</si>
  <si>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</si>
  <si>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</si>
  <si>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</si>
  <si>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</si>
  <si>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</si>
  <si>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</si>
  <si>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</si>
  <si>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</si>
  <si>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</si>
  <si>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</si>
  <si>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</si>
  <si>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</si>
  <si>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</si>
  <si>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</si>
  <si>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</si>
  <si>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</si>
  <si>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</si>
  <si>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</si>
  <si>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</si>
  <si>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</si>
  <si>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</si>
  <si>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</si>
  <si>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</si>
  <si>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</si>
  <si>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</si>
  <si>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</si>
  <si>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</si>
  <si>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</si>
  <si>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</si>
  <si>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</si>
  <si>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</si>
  <si>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</si>
  <si>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</si>
  <si>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</si>
  <si>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</si>
  <si>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</si>
  <si>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</si>
  <si>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</si>
  <si>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</si>
  <si>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</si>
  <si>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</si>
  <si>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</si>
  <si>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</si>
  <si>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</si>
  <si>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</si>
  <si>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</si>
  <si>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</si>
  <si>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</si>
  <si>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</si>
  <si>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</si>
  <si>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</si>
  <si>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</si>
  <si>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</si>
  <si>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</si>
  <si>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</si>
  <si>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</si>
  <si>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</si>
  <si>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</si>
  <si>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</si>
  <si>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</si>
  <si>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</si>
  <si>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</si>
  <si>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平川市</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</si>
  <si>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</si>
  <si>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</si>
  <si>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</si>
  <si>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</si>
  <si>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</si>
  <si>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</si>
  <si>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</si>
  <si>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</si>
  <si>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</si>
  <si>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</si>
  <si>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</si>
  <si>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</si>
  <si>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</si>
  <si>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</si>
  <si>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</si>
  <si>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</si>
  <si>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</si>
  <si>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経常収支比率について、今年度は100％を上回っているが、減価償却終了による資本費減によるものであり、依然使用料収入では経費を賄えておらず、一般会計からの繰入金に依存している。
　企業債残高対事業規模比率については、企業債残高はR1より一般会計において負担することと定めているため皆減した。
　水洗化率については、水質保全の観点では100％であるものの、区域内人口が年々減少しており、今後、料金収入の増加は見込めないことから、汚水処理費の削減に努める必要がある。</t>
    <rPh sb="12" eb="15">
      <t>コンネンド</t>
    </rPh>
    <rPh sb="21" eb="23">
      <t>ウワマワ</t>
    </rPh>
    <rPh sb="29" eb="31">
      <t>ゲンカ</t>
    </rPh>
    <rPh sb="31" eb="33">
      <t>ショウキャク</t>
    </rPh>
    <rPh sb="33" eb="35">
      <t>シュウリョウ</t>
    </rPh>
    <rPh sb="38" eb="40">
      <t>シホン</t>
    </rPh>
    <rPh sb="40" eb="41">
      <t>ヒ</t>
    </rPh>
    <rPh sb="41" eb="42">
      <t>ゲン</t>
    </rPh>
    <rPh sb="51" eb="53">
      <t>イゼン</t>
    </rPh>
    <rPh sb="53" eb="56">
      <t>シヨウリョウ</t>
    </rPh>
    <rPh sb="56" eb="58">
      <t>シュウニュウ</t>
    </rPh>
    <rPh sb="60" eb="62">
      <t>ケイヒ</t>
    </rPh>
    <rPh sb="63" eb="64">
      <t>マカナ</t>
    </rPh>
    <rPh sb="70" eb="72">
      <t>イッパンカ</t>
    </rPh>
    <rPh sb="72" eb="74">
      <t>イケイ</t>
    </rPh>
    <rPh sb="77" eb="80">
      <t>クリイレキン</t>
    </rPh>
    <rPh sb="81" eb="83">
      <t>イゾン</t>
    </rPh>
    <phoneticPr fontId="4"/>
  </si>
  <si>
    <t xml:space="preserve">　有形固定資産減価償却率は増加しており、法定耐用年数に達している資産が多い。
　今後、浄化槽の計画的な点検を検討し、早期修繕を行うことで重大な故障等を未然に防ぐ必要がある。
</t>
    <rPh sb="1" eb="2">
      <t>ユウ</t>
    </rPh>
    <rPh sb="13" eb="15">
      <t>ゾウカ</t>
    </rPh>
    <rPh sb="20" eb="22">
      <t>ホウテイ</t>
    </rPh>
    <rPh sb="22" eb="24">
      <t>タイヨウ</t>
    </rPh>
    <rPh sb="24" eb="26">
      <t>ネンスウ</t>
    </rPh>
    <rPh sb="27" eb="28">
      <t>タッ</t>
    </rPh>
    <rPh sb="32" eb="34">
      <t>シサン</t>
    </rPh>
    <rPh sb="35" eb="36">
      <t>オオ</t>
    </rPh>
    <rPh sb="51" eb="53">
      <t>テンケン</t>
    </rPh>
    <rPh sb="58" eb="60">
      <t>ソウキ</t>
    </rPh>
    <rPh sb="60" eb="62">
      <t>シュウゼン</t>
    </rPh>
    <rPh sb="63" eb="64">
      <t>オコナ</t>
    </rPh>
    <rPh sb="68" eb="70">
      <t>ジュウダイ</t>
    </rPh>
    <rPh sb="71" eb="73">
      <t>コショウ</t>
    </rPh>
    <rPh sb="73" eb="74">
      <t>トウ</t>
    </rPh>
    <rPh sb="75" eb="77">
      <t>ミゼン</t>
    </rPh>
    <rPh sb="78" eb="79">
      <t>フセ</t>
    </rPh>
    <rPh sb="80" eb="82">
      <t>ヒツヨウ</t>
    </rPh>
    <phoneticPr fontId="4"/>
  </si>
  <si>
    <t>　今後も人口減少による使用料の減収は避けられず、厳しい経営状態が続くものと考えられるため、料金の適正化等の経営改善を実施する。
　また、計画的な点検により早期修繕を行うことで長寿命化を図り、突発的な経費増大が発生することのないよう計画的な維持修繕に努める。</t>
    <rPh sb="45" eb="47">
      <t>リョウキン</t>
    </rPh>
    <rPh sb="48" eb="51">
      <t>テキセイカ</t>
    </rPh>
    <rPh sb="51" eb="52">
      <t>トウ</t>
    </rPh>
    <rPh sb="53" eb="55">
      <t>ケイエイ</t>
    </rPh>
    <rPh sb="55" eb="57">
      <t>カイゼン</t>
    </rPh>
    <rPh sb="58" eb="60">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</si>
</sst>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387-400B-98AC-51763A0D4ED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387-400B-98AC-51763A0D4ED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40.909999999999997</c:v>
                </c:pt>
                <c:pt idx="1">
                  <c:v>40.909999999999997</c:v>
                </c:pt>
                <c:pt idx="2">
                  <c:v>40.909999999999997</c:v>
                </c:pt>
                <c:pt idx="3">
                  <c:v>40.909999999999997</c:v>
                </c:pt>
                <c:pt idx="4">
                  <c:v>36.36</c:v>
                </c:pt>
              </c:numCache>
            </c:numRef>
          </c:val>
          <c:extLst>
            <c:ext xmlns:c16="http://schemas.microsoft.com/office/drawing/2014/chart" uri="{C3380CC4-5D6E-409C-BE32-E72D297353CC}">
              <c16:uniqueId val="{00000000-3468-4019-B989-7D507E722E0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57.22</c:v>
                </c:pt>
                <c:pt idx="1">
                  <c:v>54.93</c:v>
                </c:pt>
                <c:pt idx="2">
                  <c:v>55.96</c:v>
                </c:pt>
                <c:pt idx="3">
                  <c:v>58.19</c:v>
                </c:pt>
                <c:pt idx="4">
                  <c:v>56.52</c:v>
                </c:pt>
              </c:numCache>
            </c:numRef>
          </c:val>
          <c:smooth val="0"/>
          <c:extLst>
            <c:ext xmlns:c16="http://schemas.microsoft.com/office/drawing/2014/chart" uri="{C3380CC4-5D6E-409C-BE32-E72D297353CC}">
              <c16:uniqueId val="{00000001-3468-4019-B989-7D507E722E0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A75-4E0C-9E18-FD913A94D70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67.290000000000006</c:v>
                </c:pt>
                <c:pt idx="1">
                  <c:v>65.569999999999993</c:v>
                </c:pt>
                <c:pt idx="2">
                  <c:v>60.12</c:v>
                </c:pt>
                <c:pt idx="3">
                  <c:v>87.8</c:v>
                </c:pt>
                <c:pt idx="4">
                  <c:v>88.43</c:v>
                </c:pt>
              </c:numCache>
            </c:numRef>
          </c:val>
          <c:smooth val="0"/>
          <c:extLst>
            <c:ext xmlns:c16="http://schemas.microsoft.com/office/drawing/2014/chart" uri="{C3380CC4-5D6E-409C-BE32-E72D297353CC}">
              <c16:uniqueId val="{00000001-0A75-4E0C-9E18-FD913A94D70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61.96</c:v>
                </c:pt>
                <c:pt idx="1">
                  <c:v>64.959999999999994</c:v>
                </c:pt>
                <c:pt idx="2">
                  <c:v>66.790000000000006</c:v>
                </c:pt>
                <c:pt idx="3">
                  <c:v>84.19</c:v>
                </c:pt>
                <c:pt idx="4">
                  <c:v>103.05</c:v>
                </c:pt>
              </c:numCache>
            </c:numRef>
          </c:val>
          <c:extLst>
            <c:ext xmlns:c16="http://schemas.microsoft.com/office/drawing/2014/chart" uri="{C3380CC4-5D6E-409C-BE32-E72D297353CC}">
              <c16:uniqueId val="{00000000-6428-4245-B852-8ECD33D183A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93.44</c:v>
                </c:pt>
                <c:pt idx="1">
                  <c:v>90.02</c:v>
                </c:pt>
                <c:pt idx="2">
                  <c:v>93.76</c:v>
                </c:pt>
                <c:pt idx="3">
                  <c:v>99.03</c:v>
                </c:pt>
                <c:pt idx="4">
                  <c:v>100.41</c:v>
                </c:pt>
              </c:numCache>
            </c:numRef>
          </c:val>
          <c:smooth val="0"/>
          <c:extLst>
            <c:ext xmlns:c16="http://schemas.microsoft.com/office/drawing/2014/chart" uri="{C3380CC4-5D6E-409C-BE32-E72D297353CC}">
              <c16:uniqueId val="{00000001-6428-4245-B852-8ECD33D183A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72.23</c:v>
                </c:pt>
                <c:pt idx="1">
                  <c:v>79.45</c:v>
                </c:pt>
                <c:pt idx="2">
                  <c:v>86.68</c:v>
                </c:pt>
                <c:pt idx="3">
                  <c:v>93.9</c:v>
                </c:pt>
                <c:pt idx="4">
                  <c:v>94.99</c:v>
                </c:pt>
              </c:numCache>
            </c:numRef>
          </c:val>
          <c:extLst>
            <c:ext xmlns:c16="http://schemas.microsoft.com/office/drawing/2014/chart" uri="{C3380CC4-5D6E-409C-BE32-E72D297353CC}">
              <c16:uniqueId val="{00000000-3C0D-4898-AD84-D1B97FFD1FB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16.420000000000002</c:v>
                </c:pt>
                <c:pt idx="1">
                  <c:v>16.41</c:v>
                </c:pt>
                <c:pt idx="2">
                  <c:v>16.63</c:v>
                </c:pt>
                <c:pt idx="3">
                  <c:v>15.74</c:v>
                </c:pt>
                <c:pt idx="4">
                  <c:v>21.02</c:v>
                </c:pt>
              </c:numCache>
            </c:numRef>
          </c:val>
          <c:smooth val="0"/>
          <c:extLst>
            <c:ext xmlns:c16="http://schemas.microsoft.com/office/drawing/2014/chart" uri="{C3380CC4-5D6E-409C-BE32-E72D297353CC}">
              <c16:uniqueId val="{00000001-3C0D-4898-AD84-D1B97FFD1FB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2B1-481F-846F-0773EA6E1BD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2B1-481F-846F-0773EA6E1BD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1908.96</c:v>
                </c:pt>
                <c:pt idx="1">
                  <c:v>2138.13</c:v>
                </c:pt>
                <c:pt idx="2">
                  <c:v>2363.0500000000002</c:v>
                </c:pt>
                <c:pt idx="3">
                  <c:v>2475.9499999999998</c:v>
                </c:pt>
                <c:pt idx="4">
                  <c:v>2713.24</c:v>
                </c:pt>
              </c:numCache>
            </c:numRef>
          </c:val>
          <c:extLst>
            <c:ext xmlns:c16="http://schemas.microsoft.com/office/drawing/2014/chart" uri="{C3380CC4-5D6E-409C-BE32-E72D297353CC}">
              <c16:uniqueId val="{00000000-0D10-4B5B-B8AC-1851175AFBF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123.58</c:v>
                </c:pt>
                <c:pt idx="1">
                  <c:v>221.28</c:v>
                </c:pt>
                <c:pt idx="2">
                  <c:v>173.09</c:v>
                </c:pt>
                <c:pt idx="3">
                  <c:v>74.239999999999995</c:v>
                </c:pt>
                <c:pt idx="4">
                  <c:v>83.92</c:v>
                </c:pt>
              </c:numCache>
            </c:numRef>
          </c:val>
          <c:smooth val="0"/>
          <c:extLst>
            <c:ext xmlns:c16="http://schemas.microsoft.com/office/drawing/2014/chart" uri="{C3380CC4-5D6E-409C-BE32-E72D297353CC}">
              <c16:uniqueId val="{00000001-0D10-4B5B-B8AC-1851175AFBF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171.26</c:v>
                </c:pt>
                <c:pt idx="1">
                  <c:v>170.33</c:v>
                </c:pt>
                <c:pt idx="2">
                  <c:v>170.69</c:v>
                </c:pt>
                <c:pt idx="3">
                  <c:v>389.7</c:v>
                </c:pt>
                <c:pt idx="4">
                  <c:v>429.8</c:v>
                </c:pt>
              </c:numCache>
            </c:numRef>
          </c:val>
          <c:extLst>
            <c:ext xmlns:c16="http://schemas.microsoft.com/office/drawing/2014/chart" uri="{C3380CC4-5D6E-409C-BE32-E72D297353CC}">
              <c16:uniqueId val="{00000000-94D6-4D8E-8012-71B2C8D5824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172.39</c:v>
                </c:pt>
                <c:pt idx="1">
                  <c:v>113.42</c:v>
                </c:pt>
                <c:pt idx="2">
                  <c:v>117.39</c:v>
                </c:pt>
                <c:pt idx="3">
                  <c:v>100.47</c:v>
                </c:pt>
                <c:pt idx="4">
                  <c:v>122.71</c:v>
                </c:pt>
              </c:numCache>
            </c:numRef>
          </c:val>
          <c:smooth val="0"/>
          <c:extLst>
            <c:ext xmlns:c16="http://schemas.microsoft.com/office/drawing/2014/chart" uri="{C3380CC4-5D6E-409C-BE32-E72D297353CC}">
              <c16:uniqueId val="{00000001-94D6-4D8E-8012-71B2C8D5824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474.2</c:v>
                </c:pt>
                <c:pt idx="1">
                  <c:v>466.45</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A2C-44CF-9EC4-A6FFDC26B9A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407.42</c:v>
                </c:pt>
                <c:pt idx="1">
                  <c:v>386.46</c:v>
                </c:pt>
                <c:pt idx="2">
                  <c:v>421.25</c:v>
                </c:pt>
                <c:pt idx="3">
                  <c:v>294.27</c:v>
                </c:pt>
                <c:pt idx="4">
                  <c:v>294.08999999999997</c:v>
                </c:pt>
              </c:numCache>
            </c:numRef>
          </c:val>
          <c:smooth val="0"/>
          <c:extLst>
            <c:ext xmlns:c16="http://schemas.microsoft.com/office/drawing/2014/chart" uri="{C3380CC4-5D6E-409C-BE32-E72D297353CC}">
              <c16:uniqueId val="{00000001-CA2C-44CF-9EC4-A6FFDC26B9A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24.65</c:v>
                </c:pt>
                <c:pt idx="1">
                  <c:v>23.08</c:v>
                </c:pt>
                <c:pt idx="2">
                  <c:v>21.05</c:v>
                </c:pt>
                <c:pt idx="3">
                  <c:v>18.79</c:v>
                </c:pt>
                <c:pt idx="4">
                  <c:v>29.27</c:v>
                </c:pt>
              </c:numCache>
            </c:numRef>
          </c:val>
          <c:extLst>
            <c:ext xmlns:c16="http://schemas.microsoft.com/office/drawing/2014/chart" uri="{C3380CC4-5D6E-409C-BE32-E72D297353CC}">
              <c16:uniqueId val="{00000000-E691-49AB-8D2D-98043C4CAA9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57.08</c:v>
                </c:pt>
                <c:pt idx="1">
                  <c:v>55.85</c:v>
                </c:pt>
                <c:pt idx="2">
                  <c:v>53.23</c:v>
                </c:pt>
                <c:pt idx="3">
                  <c:v>60.59</c:v>
                </c:pt>
                <c:pt idx="4">
                  <c:v>60</c:v>
                </c:pt>
              </c:numCache>
            </c:numRef>
          </c:val>
          <c:smooth val="0"/>
          <c:extLst>
            <c:ext xmlns:c16="http://schemas.microsoft.com/office/drawing/2014/chart" uri="{C3380CC4-5D6E-409C-BE32-E72D297353CC}">
              <c16:uniqueId val="{00000001-E691-49AB-8D2D-98043C4CAA9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582.85</c:v>
                </c:pt>
                <c:pt idx="1">
                  <c:v>622.92999999999995</c:v>
                </c:pt>
                <c:pt idx="2">
                  <c:v>682.67</c:v>
                </c:pt>
                <c:pt idx="3">
                  <c:v>765.95</c:v>
                </c:pt>
                <c:pt idx="4">
                  <c:v>489.81</c:v>
                </c:pt>
              </c:numCache>
            </c:numRef>
          </c:val>
          <c:extLst>
            <c:ext xmlns:c16="http://schemas.microsoft.com/office/drawing/2014/chart" uri="{C3380CC4-5D6E-409C-BE32-E72D297353CC}">
              <c16:uniqueId val="{00000000-7A4D-4C67-A957-76E8ED71E48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286.86</c:v>
                </c:pt>
                <c:pt idx="1">
                  <c:v>287.91000000000003</c:v>
                </c:pt>
                <c:pt idx="2">
                  <c:v>283.3</c:v>
                </c:pt>
                <c:pt idx="3">
                  <c:v>280.23</c:v>
                </c:pt>
                <c:pt idx="4">
                  <c:v>282.70999999999998</c:v>
                </c:pt>
              </c:numCache>
            </c:numRef>
          </c:val>
          <c:smooth val="0"/>
          <c:extLst>
            <c:ext xmlns:c16="http://schemas.microsoft.com/office/drawing/2014/chart" uri="{C3380CC4-5D6E-409C-BE32-E72D297353CC}">
              <c16:uniqueId val="{00000001-7A4D-4C67-A957-76E8ED71E48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青森県　平川市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特定地域生活排水処理</v>
      </c>
      <c r="Q8" s="65"/>
      <c r="R8" s="65"/>
      <c r="S8" s="65"/>
      <c r="T8" s="65"/>
      <c r="U8" s="65"/>
      <c r="V8" s="65"/>
      <c r="W8" s="65" t="str">
        <f>データ!L6</f>
        <v>K2</v>
      </c>
      <c r="X8" s="65"/>
      <c r="Y8" s="65"/>
      <c r="Z8" s="65"/>
      <c r="AA8" s="65"/>
      <c r="AB8" s="65"/>
      <c r="AC8" s="65"/>
      <c r="AD8" s="66" t="str">
        <f>データ!$M$6</f>
        <v>非設置</v>
      </c>
      <c r="AE8" s="66"/>
      <c r="AF8" s="66"/>
      <c r="AG8" s="66"/>
      <c r="AH8" s="66"/>
      <c r="AI8" s="66"/>
      <c r="AJ8" s="66"/>
      <c r="AK8" s="3"/>
      <c r="AL8" s="45">
        <f>データ!S6</f>
        <v>30505</v>
      </c>
      <c r="AM8" s="45"/>
      <c r="AN8" s="45"/>
      <c r="AO8" s="45"/>
      <c r="AP8" s="45"/>
      <c r="AQ8" s="45"/>
      <c r="AR8" s="45"/>
      <c r="AS8" s="45"/>
      <c r="AT8" s="46">
        <f>データ!T6</f>
        <v>346.01</v>
      </c>
      <c r="AU8" s="46"/>
      <c r="AV8" s="46"/>
      <c r="AW8" s="46"/>
      <c r="AX8" s="46"/>
      <c r="AY8" s="46"/>
      <c r="AZ8" s="46"/>
      <c r="BA8" s="46"/>
      <c r="BB8" s="46">
        <f>データ!U6</f>
        <v>88.16</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-58.9</v>
      </c>
      <c r="J10" s="46"/>
      <c r="K10" s="46"/>
      <c r="L10" s="46"/>
      <c r="M10" s="46"/>
      <c r="N10" s="46"/>
      <c r="O10" s="46"/>
      <c r="P10" s="46">
        <f>データ!P6</f>
        <v>0.11</v>
      </c>
      <c r="Q10" s="46"/>
      <c r="R10" s="46"/>
      <c r="S10" s="46"/>
      <c r="T10" s="46"/>
      <c r="U10" s="46"/>
      <c r="V10" s="46"/>
      <c r="W10" s="46">
        <f>データ!Q6</f>
        <v>100</v>
      </c>
      <c r="X10" s="46"/>
      <c r="Y10" s="46"/>
      <c r="Z10" s="46"/>
      <c r="AA10" s="46"/>
      <c r="AB10" s="46"/>
      <c r="AC10" s="46"/>
      <c r="AD10" s="45">
        <f>データ!R6</f>
        <v>3124</v>
      </c>
      <c r="AE10" s="45"/>
      <c r="AF10" s="45"/>
      <c r="AG10" s="45"/>
      <c r="AH10" s="45"/>
      <c r="AI10" s="45"/>
      <c r="AJ10" s="45"/>
      <c r="AK10" s="2"/>
      <c r="AL10" s="45">
        <f>データ!V6</f>
        <v>34</v>
      </c>
      <c r="AM10" s="45"/>
      <c r="AN10" s="45"/>
      <c r="AO10" s="45"/>
      <c r="AP10" s="45"/>
      <c r="AQ10" s="45"/>
      <c r="AR10" s="45"/>
      <c r="AS10" s="45"/>
      <c r="AT10" s="46">
        <f>データ!W6</f>
        <v>0.01</v>
      </c>
      <c r="AU10" s="46"/>
      <c r="AV10" s="46"/>
      <c r="AW10" s="46"/>
      <c r="AX10" s="46"/>
      <c r="AY10" s="46"/>
      <c r="AZ10" s="46"/>
      <c r="BA10" s="46"/>
      <c r="BB10" s="46">
        <f>データ!X6</f>
        <v>3400</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【98.81】</v>
      </c>
      <c r="F85" s="12" t="str">
        <f>データ!AT6</f>
        <v>【102.81】</v>
      </c>
      <c r="G85" s="12" t="str">
        <f>データ!BE6</f>
        <v>【112.20】</v>
      </c>
      <c r="H85" s="12" t="str">
        <f>データ!BP6</f>
        <v>【310.14】</v>
      </c>
      <c r="I85" s="12" t="str">
        <f>データ!CA6</f>
        <v>【57.71】</v>
      </c>
      <c r="J85" s="12" t="str">
        <f>データ!CL6</f>
        <v>【286.17】</v>
      </c>
      <c r="K85" s="12" t="str">
        <f>データ!CW6</f>
        <v>【56.80】</v>
      </c>
      <c r="L85" s="12" t="str">
        <f>データ!DH6</f>
        <v>【83.38】</v>
      </c>
      <c r="M85" s="12" t="str">
        <f>データ!DS6</f>
        <v>【19.84】</v>
      </c>
      <c r="N85" s="12" t="str">
        <f>データ!ED6</f>
        <v>【-】</v>
      </c>
      <c r="O85" s="12" t="str">
        <f>データ!EO6</f>
        <v>【-】</v>
      </c>
    </row>
  </sheetData>
  <sheetProtection algorithmName="SHA-512" hashValue="Ff6ojB8HMw5bKjHmk3Do63iqbUouyCIzot3BNvSfbmm4EDtpuMfOYNR5gk2Qevz1Agq5Nl1vfqQQGNWsAT2MhQ==" saltValue="pQu+f+Odhr1DxcNc1g9d7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22101</v>
      </c>
      <c r="D6" s="19">
        <f t="shared" si="3"/>
        <v>46</v>
      </c>
      <c r="E6" s="19">
        <f t="shared" si="3"/>
        <v>18</v>
      </c>
      <c r="F6" s="19">
        <f t="shared" si="3"/>
        <v>0</v>
      </c>
      <c r="G6" s="19">
        <f t="shared" si="3"/>
        <v>0</v>
      </c>
      <c r="H6" s="19" t="str">
        <f t="shared" si="3"/>
        <v>青森県　平川市</v>
      </c>
      <c r="I6" s="19" t="str">
        <f t="shared" si="3"/>
        <v>法適用</v>
      </c>
      <c r="J6" s="19" t="str">
        <f t="shared" si="3"/>
        <v>下水道事業</v>
      </c>
      <c r="K6" s="19" t="str">
        <f t="shared" si="3"/>
        <v>特定地域生活排水処理</v>
      </c>
      <c r="L6" s="19" t="str">
        <f t="shared" si="3"/>
        <v>K2</v>
      </c>
      <c r="M6" s="19" t="str">
        <f t="shared" si="3"/>
        <v>非設置</v>
      </c>
      <c r="N6" s="20" t="str">
        <f t="shared" si="3"/>
        <v>-</v>
      </c>
      <c r="O6" s="20">
        <f t="shared" si="3"/>
        <v>-58.9</v>
      </c>
      <c r="P6" s="20">
        <f t="shared" si="3"/>
        <v>0.11</v>
      </c>
      <c r="Q6" s="20">
        <f t="shared" si="3"/>
        <v>100</v>
      </c>
      <c r="R6" s="20">
        <f t="shared" si="3"/>
        <v>3124</v>
      </c>
      <c r="S6" s="20">
        <f t="shared" si="3"/>
        <v>30505</v>
      </c>
      <c r="T6" s="20">
        <f t="shared" si="3"/>
        <v>346.01</v>
      </c>
      <c r="U6" s="20">
        <f t="shared" si="3"/>
        <v>88.16</v>
      </c>
      <c r="V6" s="20">
        <f t="shared" si="3"/>
        <v>34</v>
      </c>
      <c r="W6" s="20">
        <f t="shared" si="3"/>
        <v>0.01</v>
      </c>
      <c r="X6" s="20">
        <f t="shared" si="3"/>
        <v>3400</v>
      </c>
      <c r="Y6" s="21">
        <f>IF(Y7="",NA(),Y7)</f>
        <v>61.96</v>
      </c>
      <c r="Z6" s="21">
        <f t="shared" ref="Z6:AH6" si="4">IF(Z7="",NA(),Z7)</f>
        <v>64.959999999999994</v>
      </c>
      <c r="AA6" s="21">
        <f t="shared" si="4"/>
        <v>66.790000000000006</v>
      </c>
      <c r="AB6" s="21">
        <f t="shared" si="4"/>
        <v>84.19</v>
      </c>
      <c r="AC6" s="21">
        <f t="shared" si="4"/>
        <v>103.05</v>
      </c>
      <c r="AD6" s="21">
        <f t="shared" si="4"/>
        <v>93.44</v>
      </c>
      <c r="AE6" s="21">
        <f t="shared" si="4"/>
        <v>90.02</v>
      </c>
      <c r="AF6" s="21">
        <f t="shared" si="4"/>
        <v>93.76</v>
      </c>
      <c r="AG6" s="21">
        <f t="shared" si="4"/>
        <v>99.03</v>
      </c>
      <c r="AH6" s="21">
        <f t="shared" si="4"/>
        <v>100.41</v>
      </c>
      <c r="AI6" s="20" t="str">
        <f>IF(AI7="","",IF(AI7="-","【-】","【"&amp;SUBSTITUTE(TEXT(AI7,"#,##0.00"),"-","△")&amp;"】"))</f>
        <v>【98.81】</v>
      </c>
      <c r="AJ6" s="21">
        <f>IF(AJ7="",NA(),AJ7)</f>
        <v>1908.96</v>
      </c>
      <c r="AK6" s="21">
        <f t="shared" ref="AK6:AS6" si="5">IF(AK7="",NA(),AK7)</f>
        <v>2138.13</v>
      </c>
      <c r="AL6" s="21">
        <f t="shared" si="5"/>
        <v>2363.0500000000002</v>
      </c>
      <c r="AM6" s="21">
        <f t="shared" si="5"/>
        <v>2475.9499999999998</v>
      </c>
      <c r="AN6" s="21">
        <f t="shared" si="5"/>
        <v>2713.24</v>
      </c>
      <c r="AO6" s="21">
        <f t="shared" si="5"/>
        <v>123.58</v>
      </c>
      <c r="AP6" s="21">
        <f t="shared" si="5"/>
        <v>221.28</v>
      </c>
      <c r="AQ6" s="21">
        <f t="shared" si="5"/>
        <v>173.09</v>
      </c>
      <c r="AR6" s="21">
        <f t="shared" si="5"/>
        <v>74.239999999999995</v>
      </c>
      <c r="AS6" s="21">
        <f t="shared" si="5"/>
        <v>83.92</v>
      </c>
      <c r="AT6" s="20" t="str">
        <f>IF(AT7="","",IF(AT7="-","【-】","【"&amp;SUBSTITUTE(TEXT(AT7,"#,##0.00"),"-","△")&amp;"】"))</f>
        <v>【102.81】</v>
      </c>
      <c r="AU6" s="21">
        <f>IF(AU7="",NA(),AU7)</f>
        <v>171.26</v>
      </c>
      <c r="AV6" s="21">
        <f t="shared" ref="AV6:BD6" si="6">IF(AV7="",NA(),AV7)</f>
        <v>170.33</v>
      </c>
      <c r="AW6" s="21">
        <f t="shared" si="6"/>
        <v>170.69</v>
      </c>
      <c r="AX6" s="21">
        <f t="shared" si="6"/>
        <v>389.7</v>
      </c>
      <c r="AY6" s="21">
        <f t="shared" si="6"/>
        <v>429.8</v>
      </c>
      <c r="AZ6" s="21">
        <f t="shared" si="6"/>
        <v>172.39</v>
      </c>
      <c r="BA6" s="21">
        <f t="shared" si="6"/>
        <v>113.42</v>
      </c>
      <c r="BB6" s="21">
        <f t="shared" si="6"/>
        <v>117.39</v>
      </c>
      <c r="BC6" s="21">
        <f t="shared" si="6"/>
        <v>100.47</v>
      </c>
      <c r="BD6" s="21">
        <f t="shared" si="6"/>
        <v>122.71</v>
      </c>
      <c r="BE6" s="20" t="str">
        <f>IF(BE7="","",IF(BE7="-","【-】","【"&amp;SUBSTITUTE(TEXT(BE7,"#,##0.00"),"-","△")&amp;"】"))</f>
        <v>【112.20】</v>
      </c>
      <c r="BF6" s="21">
        <f>IF(BF7="",NA(),BF7)</f>
        <v>474.2</v>
      </c>
      <c r="BG6" s="21">
        <f t="shared" ref="BG6:BO6" si="7">IF(BG7="",NA(),BG7)</f>
        <v>466.45</v>
      </c>
      <c r="BH6" s="20">
        <f t="shared" si="7"/>
        <v>0</v>
      </c>
      <c r="BI6" s="20">
        <f t="shared" si="7"/>
        <v>0</v>
      </c>
      <c r="BJ6" s="20">
        <f t="shared" si="7"/>
        <v>0</v>
      </c>
      <c r="BK6" s="21">
        <f t="shared" si="7"/>
        <v>407.42</v>
      </c>
      <c r="BL6" s="21">
        <f t="shared" si="7"/>
        <v>386.46</v>
      </c>
      <c r="BM6" s="21">
        <f t="shared" si="7"/>
        <v>421.25</v>
      </c>
      <c r="BN6" s="21">
        <f t="shared" si="7"/>
        <v>294.27</v>
      </c>
      <c r="BO6" s="21">
        <f t="shared" si="7"/>
        <v>294.08999999999997</v>
      </c>
      <c r="BP6" s="20" t="str">
        <f>IF(BP7="","",IF(BP7="-","【-】","【"&amp;SUBSTITUTE(TEXT(BP7,"#,##0.00"),"-","△")&amp;"】"))</f>
        <v>【310.14】</v>
      </c>
      <c r="BQ6" s="21">
        <f>IF(BQ7="",NA(),BQ7)</f>
        <v>24.65</v>
      </c>
      <c r="BR6" s="21">
        <f t="shared" ref="BR6:BZ6" si="8">IF(BR7="",NA(),BR7)</f>
        <v>23.08</v>
      </c>
      <c r="BS6" s="21">
        <f t="shared" si="8"/>
        <v>21.05</v>
      </c>
      <c r="BT6" s="21">
        <f t="shared" si="8"/>
        <v>18.79</v>
      </c>
      <c r="BU6" s="21">
        <f t="shared" si="8"/>
        <v>29.27</v>
      </c>
      <c r="BV6" s="21">
        <f t="shared" si="8"/>
        <v>57.08</v>
      </c>
      <c r="BW6" s="21">
        <f t="shared" si="8"/>
        <v>55.85</v>
      </c>
      <c r="BX6" s="21">
        <f t="shared" si="8"/>
        <v>53.23</v>
      </c>
      <c r="BY6" s="21">
        <f t="shared" si="8"/>
        <v>60.59</v>
      </c>
      <c r="BZ6" s="21">
        <f t="shared" si="8"/>
        <v>60</v>
      </c>
      <c r="CA6" s="20" t="str">
        <f>IF(CA7="","",IF(CA7="-","【-】","【"&amp;SUBSTITUTE(TEXT(CA7,"#,##0.00"),"-","△")&amp;"】"))</f>
        <v>【57.71】</v>
      </c>
      <c r="CB6" s="21">
        <f>IF(CB7="",NA(),CB7)</f>
        <v>582.85</v>
      </c>
      <c r="CC6" s="21">
        <f t="shared" ref="CC6:CK6" si="9">IF(CC7="",NA(),CC7)</f>
        <v>622.92999999999995</v>
      </c>
      <c r="CD6" s="21">
        <f t="shared" si="9"/>
        <v>682.67</v>
      </c>
      <c r="CE6" s="21">
        <f t="shared" si="9"/>
        <v>765.95</v>
      </c>
      <c r="CF6" s="21">
        <f t="shared" si="9"/>
        <v>489.81</v>
      </c>
      <c r="CG6" s="21">
        <f t="shared" si="9"/>
        <v>286.86</v>
      </c>
      <c r="CH6" s="21">
        <f t="shared" si="9"/>
        <v>287.91000000000003</v>
      </c>
      <c r="CI6" s="21">
        <f t="shared" si="9"/>
        <v>283.3</v>
      </c>
      <c r="CJ6" s="21">
        <f t="shared" si="9"/>
        <v>280.23</v>
      </c>
      <c r="CK6" s="21">
        <f t="shared" si="9"/>
        <v>282.70999999999998</v>
      </c>
      <c r="CL6" s="20" t="str">
        <f>IF(CL7="","",IF(CL7="-","【-】","【"&amp;SUBSTITUTE(TEXT(CL7,"#,##0.00"),"-","△")&amp;"】"))</f>
        <v>【286.17】</v>
      </c>
      <c r="CM6" s="21">
        <f>IF(CM7="",NA(),CM7)</f>
        <v>40.909999999999997</v>
      </c>
      <c r="CN6" s="21">
        <f t="shared" ref="CN6:CV6" si="10">IF(CN7="",NA(),CN7)</f>
        <v>40.909999999999997</v>
      </c>
      <c r="CO6" s="21">
        <f t="shared" si="10"/>
        <v>40.909999999999997</v>
      </c>
      <c r="CP6" s="21">
        <f t="shared" si="10"/>
        <v>40.909999999999997</v>
      </c>
      <c r="CQ6" s="21">
        <f t="shared" si="10"/>
        <v>36.36</v>
      </c>
      <c r="CR6" s="21">
        <f t="shared" si="10"/>
        <v>57.22</v>
      </c>
      <c r="CS6" s="21">
        <f t="shared" si="10"/>
        <v>54.93</v>
      </c>
      <c r="CT6" s="21">
        <f t="shared" si="10"/>
        <v>55.96</v>
      </c>
      <c r="CU6" s="21">
        <f t="shared" si="10"/>
        <v>58.19</v>
      </c>
      <c r="CV6" s="21">
        <f t="shared" si="10"/>
        <v>56.52</v>
      </c>
      <c r="CW6" s="20" t="str">
        <f>IF(CW7="","",IF(CW7="-","【-】","【"&amp;SUBSTITUTE(TEXT(CW7,"#,##0.00"),"-","△")&amp;"】"))</f>
        <v>【56.80】</v>
      </c>
      <c r="CX6" s="21">
        <f>IF(CX7="",NA(),CX7)</f>
        <v>100</v>
      </c>
      <c r="CY6" s="21">
        <f t="shared" ref="CY6:DG6" si="11">IF(CY7="",NA(),CY7)</f>
        <v>100</v>
      </c>
      <c r="CZ6" s="21">
        <f t="shared" si="11"/>
        <v>100</v>
      </c>
      <c r="DA6" s="21">
        <f t="shared" si="11"/>
        <v>100</v>
      </c>
      <c r="DB6" s="21">
        <f t="shared" si="11"/>
        <v>100</v>
      </c>
      <c r="DC6" s="21">
        <f t="shared" si="11"/>
        <v>67.290000000000006</v>
      </c>
      <c r="DD6" s="21">
        <f t="shared" si="11"/>
        <v>65.569999999999993</v>
      </c>
      <c r="DE6" s="21">
        <f t="shared" si="11"/>
        <v>60.12</v>
      </c>
      <c r="DF6" s="21">
        <f t="shared" si="11"/>
        <v>87.8</v>
      </c>
      <c r="DG6" s="21">
        <f t="shared" si="11"/>
        <v>88.43</v>
      </c>
      <c r="DH6" s="20" t="str">
        <f>IF(DH7="","",IF(DH7="-","【-】","【"&amp;SUBSTITUTE(TEXT(DH7,"#,##0.00"),"-","△")&amp;"】"))</f>
        <v>【83.38】</v>
      </c>
      <c r="DI6" s="21">
        <f>IF(DI7="",NA(),DI7)</f>
        <v>72.23</v>
      </c>
      <c r="DJ6" s="21">
        <f t="shared" ref="DJ6:DR6" si="12">IF(DJ7="",NA(),DJ7)</f>
        <v>79.45</v>
      </c>
      <c r="DK6" s="21">
        <f t="shared" si="12"/>
        <v>86.68</v>
      </c>
      <c r="DL6" s="21">
        <f t="shared" si="12"/>
        <v>93.9</v>
      </c>
      <c r="DM6" s="21">
        <f t="shared" si="12"/>
        <v>94.99</v>
      </c>
      <c r="DN6" s="21">
        <f t="shared" si="12"/>
        <v>16.420000000000002</v>
      </c>
      <c r="DO6" s="21">
        <f t="shared" si="12"/>
        <v>16.41</v>
      </c>
      <c r="DP6" s="21">
        <f t="shared" si="12"/>
        <v>16.63</v>
      </c>
      <c r="DQ6" s="21">
        <f t="shared" si="12"/>
        <v>15.74</v>
      </c>
      <c r="DR6" s="21">
        <f t="shared" si="12"/>
        <v>21.02</v>
      </c>
      <c r="DS6" s="20" t="str">
        <f>IF(DS7="","",IF(DS7="-","【-】","【"&amp;SUBSTITUTE(TEXT(DS7,"#,##0.00"),"-","△")&amp;"】"))</f>
        <v>【19.84】</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2021</v>
      </c>
      <c r="C7" s="23">
        <v>22101</v>
      </c>
      <c r="D7" s="23">
        <v>46</v>
      </c>
      <c r="E7" s="23">
        <v>18</v>
      </c>
      <c r="F7" s="23">
        <v>0</v>
      </c>
      <c r="G7" s="23">
        <v>0</v>
      </c>
      <c r="H7" s="23" t="s">
        <v>96</v>
      </c>
      <c r="I7" s="23" t="s">
        <v>97</v>
      </c>
      <c r="J7" s="23" t="s">
        <v>98</v>
      </c>
      <c r="K7" s="23" t="s">
        <v>99</v>
      </c>
      <c r="L7" s="23" t="s">
        <v>100</v>
      </c>
      <c r="M7" s="23" t="s">
        <v>101</v>
      </c>
      <c r="N7" s="24" t="s">
        <v>102</v>
      </c>
      <c r="O7" s="24">
        <v>-58.9</v>
      </c>
      <c r="P7" s="24">
        <v>0.11</v>
      </c>
      <c r="Q7" s="24">
        <v>100</v>
      </c>
      <c r="R7" s="24">
        <v>3124</v>
      </c>
      <c r="S7" s="24">
        <v>30505</v>
      </c>
      <c r="T7" s="24">
        <v>346.01</v>
      </c>
      <c r="U7" s="24">
        <v>88.16</v>
      </c>
      <c r="V7" s="24">
        <v>34</v>
      </c>
      <c r="W7" s="24">
        <v>0.01</v>
      </c>
      <c r="X7" s="24">
        <v>3400</v>
      </c>
      <c r="Y7" s="24">
        <v>61.96</v>
      </c>
      <c r="Z7" s="24">
        <v>64.959999999999994</v>
      </c>
      <c r="AA7" s="24">
        <v>66.790000000000006</v>
      </c>
      <c r="AB7" s="24">
        <v>84.19</v>
      </c>
      <c r="AC7" s="24">
        <v>103.05</v>
      </c>
      <c r="AD7" s="24">
        <v>93.44</v>
      </c>
      <c r="AE7" s="24">
        <v>90.02</v>
      </c>
      <c r="AF7" s="24">
        <v>93.76</v>
      </c>
      <c r="AG7" s="24">
        <v>99.03</v>
      </c>
      <c r="AH7" s="24">
        <v>100.41</v>
      </c>
      <c r="AI7" s="24">
        <v>98.81</v>
      </c>
      <c r="AJ7" s="24">
        <v>1908.96</v>
      </c>
      <c r="AK7" s="24">
        <v>2138.13</v>
      </c>
      <c r="AL7" s="24">
        <v>2363.0500000000002</v>
      </c>
      <c r="AM7" s="24">
        <v>2475.9499999999998</v>
      </c>
      <c r="AN7" s="24">
        <v>2713.24</v>
      </c>
      <c r="AO7" s="24">
        <v>123.58</v>
      </c>
      <c r="AP7" s="24">
        <v>221.28</v>
      </c>
      <c r="AQ7" s="24">
        <v>173.09</v>
      </c>
      <c r="AR7" s="24">
        <v>74.239999999999995</v>
      </c>
      <c r="AS7" s="24">
        <v>83.92</v>
      </c>
      <c r="AT7" s="24">
        <v>102.81</v>
      </c>
      <c r="AU7" s="24">
        <v>171.26</v>
      </c>
      <c r="AV7" s="24">
        <v>170.33</v>
      </c>
      <c r="AW7" s="24">
        <v>170.69</v>
      </c>
      <c r="AX7" s="24">
        <v>389.7</v>
      </c>
      <c r="AY7" s="24">
        <v>429.8</v>
      </c>
      <c r="AZ7" s="24">
        <v>172.39</v>
      </c>
      <c r="BA7" s="24">
        <v>113.42</v>
      </c>
      <c r="BB7" s="24">
        <v>117.39</v>
      </c>
      <c r="BC7" s="24">
        <v>100.47</v>
      </c>
      <c r="BD7" s="24">
        <v>122.71</v>
      </c>
      <c r="BE7" s="24">
        <v>112.2</v>
      </c>
      <c r="BF7" s="24">
        <v>474.2</v>
      </c>
      <c r="BG7" s="24">
        <v>466.45</v>
      </c>
      <c r="BH7" s="24">
        <v>0</v>
      </c>
      <c r="BI7" s="24">
        <v>0</v>
      </c>
      <c r="BJ7" s="24">
        <v>0</v>
      </c>
      <c r="BK7" s="24">
        <v>407.42</v>
      </c>
      <c r="BL7" s="24">
        <v>386.46</v>
      </c>
      <c r="BM7" s="24">
        <v>421.25</v>
      </c>
      <c r="BN7" s="24">
        <v>294.27</v>
      </c>
      <c r="BO7" s="24">
        <v>294.08999999999997</v>
      </c>
      <c r="BP7" s="24">
        <v>310.14</v>
      </c>
      <c r="BQ7" s="24">
        <v>24.65</v>
      </c>
      <c r="BR7" s="24">
        <v>23.08</v>
      </c>
      <c r="BS7" s="24">
        <v>21.05</v>
      </c>
      <c r="BT7" s="24">
        <v>18.79</v>
      </c>
      <c r="BU7" s="24">
        <v>29.27</v>
      </c>
      <c r="BV7" s="24">
        <v>57.08</v>
      </c>
      <c r="BW7" s="24">
        <v>55.85</v>
      </c>
      <c r="BX7" s="24">
        <v>53.23</v>
      </c>
      <c r="BY7" s="24">
        <v>60.59</v>
      </c>
      <c r="BZ7" s="24">
        <v>60</v>
      </c>
      <c r="CA7" s="24">
        <v>57.71</v>
      </c>
      <c r="CB7" s="24">
        <v>582.85</v>
      </c>
      <c r="CC7" s="24">
        <v>622.92999999999995</v>
      </c>
      <c r="CD7" s="24">
        <v>682.67</v>
      </c>
      <c r="CE7" s="24">
        <v>765.95</v>
      </c>
      <c r="CF7" s="24">
        <v>489.81</v>
      </c>
      <c r="CG7" s="24">
        <v>286.86</v>
      </c>
      <c r="CH7" s="24">
        <v>287.91000000000003</v>
      </c>
      <c r="CI7" s="24">
        <v>283.3</v>
      </c>
      <c r="CJ7" s="24">
        <v>280.23</v>
      </c>
      <c r="CK7" s="24">
        <v>282.70999999999998</v>
      </c>
      <c r="CL7" s="24">
        <v>286.17</v>
      </c>
      <c r="CM7" s="24">
        <v>40.909999999999997</v>
      </c>
      <c r="CN7" s="24">
        <v>40.909999999999997</v>
      </c>
      <c r="CO7" s="24">
        <v>40.909999999999997</v>
      </c>
      <c r="CP7" s="24">
        <v>40.909999999999997</v>
      </c>
      <c r="CQ7" s="24">
        <v>36.36</v>
      </c>
      <c r="CR7" s="24">
        <v>57.22</v>
      </c>
      <c r="CS7" s="24">
        <v>54.93</v>
      </c>
      <c r="CT7" s="24">
        <v>55.96</v>
      </c>
      <c r="CU7" s="24">
        <v>58.19</v>
      </c>
      <c r="CV7" s="24">
        <v>56.52</v>
      </c>
      <c r="CW7" s="24">
        <v>56.8</v>
      </c>
      <c r="CX7" s="24">
        <v>100</v>
      </c>
      <c r="CY7" s="24">
        <v>100</v>
      </c>
      <c r="CZ7" s="24">
        <v>100</v>
      </c>
      <c r="DA7" s="24">
        <v>100</v>
      </c>
      <c r="DB7" s="24">
        <v>100</v>
      </c>
      <c r="DC7" s="24">
        <v>67.290000000000006</v>
      </c>
      <c r="DD7" s="24">
        <v>65.569999999999993</v>
      </c>
      <c r="DE7" s="24">
        <v>60.12</v>
      </c>
      <c r="DF7" s="24">
        <v>87.8</v>
      </c>
      <c r="DG7" s="24">
        <v>88.43</v>
      </c>
      <c r="DH7" s="24">
        <v>83.38</v>
      </c>
      <c r="DI7" s="24">
        <v>72.23</v>
      </c>
      <c r="DJ7" s="24">
        <v>79.45</v>
      </c>
      <c r="DK7" s="24">
        <v>86.68</v>
      </c>
      <c r="DL7" s="24">
        <v>93.9</v>
      </c>
      <c r="DM7" s="24">
        <v>94.99</v>
      </c>
      <c r="DN7" s="24">
        <v>16.420000000000002</v>
      </c>
      <c r="DO7" s="24">
        <v>16.41</v>
      </c>
      <c r="DP7" s="24">
        <v>16.63</v>
      </c>
      <c r="DQ7" s="24">
        <v>15.74</v>
      </c>
      <c r="DR7" s="24">
        <v>21.02</v>
      </c>
      <c r="DS7" s="24">
        <v>19.84</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0683</cp:lastModifiedBy>
  <cp:lastPrinted>2023-02-02T05:46:14Z</cp:lastPrinted>
  <dcterms:created xsi:type="dcterms:W3CDTF">2023-01-12T23:48:55Z</dcterms:created>
  <dcterms:modified xsi:type="dcterms:W3CDTF">2023-02-02T05:49:53Z</dcterms:modified>
  <cp:category/>
</cp:coreProperties>
</file>