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2\disk1\【業務係】\Suzuk!\デスクトップ\業務係（公共）\31年度\09　照会関係\20200110【提出期限1月30日】公営企業に係る経営比較分析表（平成30年度決算）の分析等について\【経営比較分析表】2018_022071_47_1718\"/>
    </mc:Choice>
  </mc:AlternateContent>
  <workbookProtection workbookAlgorithmName="SHA-512" workbookHashValue="f3Q1bTSAya4TPMTgXSZ8Z+cuRuGyvO8Ur1tiT7XlqY1Rxye/4xNkImqWrvSJuDRifAALQHm8n8JW+aNElLmDZw==" workbookSaltValue="e24YoWEn+xoQUXE6nHZd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<sst xmlns="http://schemas.openxmlformats.org/spreadsheetml/2006/main" count="228" uniqueCount="114">
  <si>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</si>
  <si>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</si>
  <si>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</si>
  <si>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</si>
  <si>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</si>
  <si>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</si>
  <si>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</si>
  <si>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</si>
  <si>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</si>
  <si>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</si>
  <si>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</si>
  <si>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</si>
  <si>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</si>
  <si>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</si>
  <si>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</si>
  <si>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</si>
  <si>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</si>
  <si>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</si>
  <si>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</si>
  <si>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</si>
  <si>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</si>
  <si>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</si>
  <si>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</si>
  <si>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</si>
  <si>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</si>
  <si>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</si>
  <si>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</si>
  <si>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</si>
  <si>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</si>
  <si>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</si>
  <si>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</si>
  <si>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</si>
  <si>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</si>
  <si>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</si>
  <si>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</si>
  <si>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</si>
  <si>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</si>
  <si>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</si>
  <si>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</si>
  <si>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</si>
  <si>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</si>
  <si>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</si>
  <si>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</si>
  <si>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</si>
  <si>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</si>
  <si>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</si>
  <si>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</si>
  <si>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</si>
  <si>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</si>
  <si>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</si>
  <si>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</si>
  <si>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</si>
  <si>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</si>
  <si>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</si>
  <si>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</si>
  <si>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</si>
  <si>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</si>
  <si>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</si>
  <si>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</si>
  <si>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</si>
  <si>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</si>
  <si>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</si>
  <si>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</si>
  <si>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</si>
  <si>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</si>
  <si>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</si>
  <si>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</si>
  <si>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</si>
  <si>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</si>
  <si>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</si>
  <si>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</si>
  <si>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</si>
  <si>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</si>
  <si>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</si>
  <si>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</si>
  <si>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</si>
  <si>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</si>
  <si>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</si>
  <si>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</si>
  <si>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</si>
  <si>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</si>
  <si>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</si>
  <si>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</si>
  <si>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</si>
  <si>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</si>
  <si>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</si>
  <si>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</si>
  <si>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</si>
  <si>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</si>
  <si>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</si>
  <si>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</si>
  <si>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</si>
  <si>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</si>
  <si>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</si>
  <si>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</si>
  <si>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</si>
  <si>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</si>
  <si>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</si>
  <si>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三沢市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</si>
  <si>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</si>
  <si>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</si>
  <si>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</si>
  <si>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</si>
  <si>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</si>
  <si>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</si>
  <si>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</si>
  <si>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</si>
  <si>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</si>
  <si>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</si>
  <si>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</si>
  <si>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</si>
  <si>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下水道は昭和63年に整備を開始し平成7年から一部供用を開始したところであり、現在のところ管渠の老朽化は認められず更新も行っていない。しかしながら今後、管渠の更新改良時期が一度に訪れることが予測されることから、管渠の老朽化の状況を適切に把握し、更新が先送りになることのないよう、財源計画と並行して更新計画について策定していかなければならない。</t>
    <rPh sb="8" eb="10">
      <t>ショウワ</t>
    </rPh>
    <rPh sb="20" eb="22">
      <t>ヘイセイ</t>
    </rPh>
    <phoneticPr fontId="4"/>
  </si>
  <si>
    <t>　三沢市の公共下水道は平成7年度に一部供用を開始し、現在は普及率が約66％であるため、今後も着実に事業を推進するとともに経営の安定化を図る必要がある。（農業集落排水と合わせた普及率77.8％）
①収益的収支比率、⑤経費回収率については100％を下回っており、不足分について資本費平準化債や一般会計繰入金を財源としている状況である。
④企業債残高対事業規模比率については、企業債現在高の増加により比率は前年度より増加しており平均値よりやや高くなっているため、事業計画や施設の長寿命化の優先順位を適切に把握することで投資を先延ばしせずに平準化する必要がある。
⑥汚水処理原価、⑦施設利用率については、普及率が約66％であることから、汚水処理施設の運転管理に係る経費と有収水量のバランスが取れていないため、今後は着実に事業を推進するとともに適正な経営ができるよう努力する必要がある。
⑧水洗化率については類似団体と比較し一定の効果は得られているが、さらなる取り組みが必要である。</t>
    <rPh sb="1" eb="4">
      <t>ミサワシ</t>
    </rPh>
    <rPh sb="5" eb="7">
      <t>コウキョウ</t>
    </rPh>
    <rPh sb="7" eb="10">
      <t>ゲスイドウ</t>
    </rPh>
    <rPh sb="11" eb="13">
      <t>ヘイセイ</t>
    </rPh>
    <rPh sb="14" eb="15">
      <t>ネン</t>
    </rPh>
    <rPh sb="15" eb="16">
      <t>ド</t>
    </rPh>
    <rPh sb="17" eb="19">
      <t>イチブ</t>
    </rPh>
    <rPh sb="19" eb="21">
      <t>キョウヨウ</t>
    </rPh>
    <rPh sb="22" eb="24">
      <t>カイシ</t>
    </rPh>
    <rPh sb="26" eb="28">
      <t>ゲンザイ</t>
    </rPh>
    <rPh sb="29" eb="31">
      <t>フキュウ</t>
    </rPh>
    <rPh sb="31" eb="32">
      <t>リツ</t>
    </rPh>
    <rPh sb="33" eb="34">
      <t>ヤク</t>
    </rPh>
    <rPh sb="43" eb="45">
      <t>コンゴ</t>
    </rPh>
    <rPh sb="46" eb="48">
      <t>チャクジツ</t>
    </rPh>
    <rPh sb="49" eb="51">
      <t>ジギョウ</t>
    </rPh>
    <rPh sb="52" eb="54">
      <t>スイシン</t>
    </rPh>
    <rPh sb="60" eb="62">
      <t>ケイエイ</t>
    </rPh>
    <rPh sb="63" eb="66">
      <t>アンテイカ</t>
    </rPh>
    <rPh sb="67" eb="68">
      <t>ハカ</t>
    </rPh>
    <rPh sb="69" eb="71">
      <t>ヒツヨウ</t>
    </rPh>
    <rPh sb="76" eb="78">
      <t>ノウギョウ</t>
    </rPh>
    <rPh sb="78" eb="80">
      <t>シュウラク</t>
    </rPh>
    <rPh sb="80" eb="82">
      <t>ハイスイ</t>
    </rPh>
    <rPh sb="83" eb="84">
      <t>ア</t>
    </rPh>
    <rPh sb="87" eb="89">
      <t>フキュウ</t>
    </rPh>
    <rPh sb="89" eb="90">
      <t>リツ</t>
    </rPh>
    <rPh sb="167" eb="169">
      <t>キギョウ</t>
    </rPh>
    <rPh sb="169" eb="170">
      <t>サイ</t>
    </rPh>
    <rPh sb="170" eb="172">
      <t>ザンダカ</t>
    </rPh>
    <rPh sb="172" eb="173">
      <t>タイ</t>
    </rPh>
    <rPh sb="173" eb="175">
      <t>ジギョウ</t>
    </rPh>
    <rPh sb="175" eb="177">
      <t>キボ</t>
    </rPh>
    <rPh sb="177" eb="179">
      <t>ヒリツ</t>
    </rPh>
    <rPh sb="185" eb="187">
      <t>キギョウ</t>
    </rPh>
    <rPh sb="187" eb="188">
      <t>サイ</t>
    </rPh>
    <rPh sb="188" eb="190">
      <t>ゲンザイ</t>
    </rPh>
    <rPh sb="190" eb="191">
      <t>タカ</t>
    </rPh>
    <rPh sb="192" eb="194">
      <t>ゾウカ</t>
    </rPh>
    <rPh sb="205" eb="207">
      <t>ゾウカ</t>
    </rPh>
    <rPh sb="218" eb="219">
      <t>タカ</t>
    </rPh>
    <rPh sb="228" eb="230">
      <t>ジギョウ</t>
    </rPh>
    <rPh sb="230" eb="232">
      <t>ケイカク</t>
    </rPh>
    <rPh sb="233" eb="235">
      <t>シセツ</t>
    </rPh>
    <rPh sb="236" eb="239">
      <t>チョウジュミョウ</t>
    </rPh>
    <rPh sb="239" eb="240">
      <t>カ</t>
    </rPh>
    <rPh sb="241" eb="243">
      <t>ユウセン</t>
    </rPh>
    <rPh sb="243" eb="245">
      <t>ジュンイ</t>
    </rPh>
    <rPh sb="246" eb="248">
      <t>テキセツ</t>
    </rPh>
    <rPh sb="249" eb="251">
      <t>ハアク</t>
    </rPh>
    <rPh sb="256" eb="258">
      <t>トウシ</t>
    </rPh>
    <rPh sb="259" eb="261">
      <t>サキノ</t>
    </rPh>
    <rPh sb="266" eb="269">
      <t>ヘイジュンカ</t>
    </rPh>
    <rPh sb="271" eb="273">
      <t>ヒツヨウ</t>
    </rPh>
    <rPh sb="298" eb="300">
      <t>フキュウ</t>
    </rPh>
    <rPh sb="300" eb="301">
      <t>リツ</t>
    </rPh>
    <rPh sb="302" eb="303">
      <t>ヤク</t>
    </rPh>
    <rPh sb="314" eb="316">
      <t>オスイ</t>
    </rPh>
    <rPh sb="316" eb="318">
      <t>ショリ</t>
    </rPh>
    <rPh sb="318" eb="320">
      <t>シセツ</t>
    </rPh>
    <rPh sb="321" eb="323">
      <t>ウンテン</t>
    </rPh>
    <rPh sb="323" eb="325">
      <t>カンリ</t>
    </rPh>
    <rPh sb="326" eb="327">
      <t>カカ</t>
    </rPh>
    <rPh sb="328" eb="330">
      <t>ケイヒ</t>
    </rPh>
    <rPh sb="331" eb="333">
      <t>ユウシュウ</t>
    </rPh>
    <rPh sb="333" eb="335">
      <t>スイリョウ</t>
    </rPh>
    <rPh sb="341" eb="342">
      <t>ト</t>
    </rPh>
    <rPh sb="350" eb="352">
      <t>コンゴ</t>
    </rPh>
    <rPh sb="353" eb="355">
      <t>チャクジツ</t>
    </rPh>
    <rPh sb="356" eb="358">
      <t>ジギョウ</t>
    </rPh>
    <rPh sb="359" eb="361">
      <t>スイシン</t>
    </rPh>
    <rPh sb="367" eb="369">
      <t>テキセイ</t>
    </rPh>
    <rPh sb="370" eb="372">
      <t>ケイエイ</t>
    </rPh>
    <rPh sb="378" eb="380">
      <t>ドリョク</t>
    </rPh>
    <rPh sb="382" eb="384">
      <t>ヒツヨウ</t>
    </rPh>
    <rPh sb="390" eb="393">
      <t>スイセンカ</t>
    </rPh>
    <rPh sb="393" eb="394">
      <t>リツ</t>
    </rPh>
    <rPh sb="399" eb="401">
      <t>ルイジ</t>
    </rPh>
    <rPh sb="401" eb="403">
      <t>ダンタイ</t>
    </rPh>
    <rPh sb="404" eb="406">
      <t>ヒカク</t>
    </rPh>
    <rPh sb="407" eb="409">
      <t>イッテイ</t>
    </rPh>
    <rPh sb="410" eb="412">
      <t>コウカ</t>
    </rPh>
    <rPh sb="413" eb="414">
      <t>エ</t>
    </rPh>
    <rPh sb="425" eb="426">
      <t>ト</t>
    </rPh>
    <rPh sb="427" eb="428">
      <t>ク</t>
    </rPh>
    <rPh sb="430" eb="432">
      <t>ヒツヨウ</t>
    </rPh>
    <phoneticPr fontId="4"/>
  </si>
  <si>
    <t>　当市の公共下水道は、一部供用を開始してから20年余りということで管渠の老朽化は進んでいないと考えられるが、汚水処理施設の機械設備等に関しては、耐用年数を過ぎ更新が必要なものもある。
　今後はストックマネジメントを定期的に見直し策定をすることで事業の優先順位の的確な把握と投資・経営計画についての検討が必要であると考えられる。</t>
    <rPh sb="107" eb="109">
      <t>テイキ</t>
    </rPh>
    <rPh sb="109" eb="110">
      <t>テキ</t>
    </rPh>
    <rPh sb="111" eb="11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</si>
</sst>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5F-48BB-AC12-42028BC5BB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DC5F-48BB-AC12-42028BC5BB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44.7</c:v>
                </c:pt>
                <c:pt idx="1">
                  <c:v>45.12</c:v>
                </c:pt>
                <c:pt idx="2">
                  <c:v>45.83</c:v>
                </c:pt>
                <c:pt idx="3">
                  <c:v>46.68</c:v>
                </c:pt>
                <c:pt idx="4">
                  <c:v>47.29</c:v>
                </c:pt>
              </c:numCache>
            </c:numRef>
          </c:val>
          <c:extLst>
            <c:ext xmlns:c16="http://schemas.microsoft.com/office/drawing/2014/chart" uri="{C3380CC4-5D6E-409C-BE32-E72D297353CC}">
              <c16:uniqueId val="{00000000-D54C-45B8-AA00-8F4194C96D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D54C-45B8-AA00-8F4194C96D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85.79</c:v>
                </c:pt>
                <c:pt idx="1">
                  <c:v>86.85</c:v>
                </c:pt>
                <c:pt idx="2">
                  <c:v>88.42</c:v>
                </c:pt>
                <c:pt idx="3">
                  <c:v>88.02</c:v>
                </c:pt>
                <c:pt idx="4">
                  <c:v>89.27</c:v>
                </c:pt>
              </c:numCache>
            </c:numRef>
          </c:val>
          <c:extLst>
            <c:ext xmlns:c16="http://schemas.microsoft.com/office/drawing/2014/chart" uri="{C3380CC4-5D6E-409C-BE32-E72D297353CC}">
              <c16:uniqueId val="{00000000-91A2-4D09-9ED2-CD3F151809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91A2-4D09-9ED2-CD3F151809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68.19</c:v>
                </c:pt>
                <c:pt idx="1">
                  <c:v>68.7</c:v>
                </c:pt>
                <c:pt idx="2">
                  <c:v>67.849999999999994</c:v>
                </c:pt>
                <c:pt idx="3">
                  <c:v>63.76</c:v>
                </c:pt>
                <c:pt idx="4">
                  <c:v>63.2</c:v>
                </c:pt>
              </c:numCache>
            </c:numRef>
          </c:val>
          <c:extLst>
            <c:ext xmlns:c16="http://schemas.microsoft.com/office/drawing/2014/chart" uri="{C3380CC4-5D6E-409C-BE32-E72D297353CC}">
              <c16:uniqueId val="{00000000-6CE0-4085-8BFF-269701E082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0-4085-8BFF-269701E082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4-4EDE-AC9E-52680A0F49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4-4EDE-AC9E-52680A0F49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B2-4CCA-A27D-46615742A8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B2-4CCA-A27D-46615742A8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2-4B89-AB9E-45C0D3950F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2-4B89-AB9E-45C0D3950F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F-4926-A8D3-49D203BF55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F-4926-A8D3-49D203BF55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1242.42</c:v>
                </c:pt>
                <c:pt idx="1">
                  <c:v>1038.9100000000001</c:v>
                </c:pt>
                <c:pt idx="2">
                  <c:v>1086.81</c:v>
                </c:pt>
                <c:pt idx="3">
                  <c:v>1009.13</c:v>
                </c:pt>
                <c:pt idx="4">
                  <c:v>1113.47</c:v>
                </c:pt>
              </c:numCache>
            </c:numRef>
          </c:val>
          <c:extLst>
            <c:ext xmlns:c16="http://schemas.microsoft.com/office/drawing/2014/chart" uri="{C3380CC4-5D6E-409C-BE32-E72D297353CC}">
              <c16:uniqueId val="{00000000-D626-4183-AD59-72FE2125FD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D626-4183-AD59-72FE2125FD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75.3</c:v>
                </c:pt>
                <c:pt idx="1">
                  <c:v>80.86</c:v>
                </c:pt>
                <c:pt idx="2">
                  <c:v>83.04</c:v>
                </c:pt>
                <c:pt idx="3">
                  <c:v>76.75</c:v>
                </c:pt>
                <c:pt idx="4">
                  <c:v>77.23</c:v>
                </c:pt>
              </c:numCache>
            </c:numRef>
          </c:val>
          <c:extLst>
            <c:ext xmlns:c16="http://schemas.microsoft.com/office/drawing/2014/chart" uri="{C3380CC4-5D6E-409C-BE32-E72D297353CC}">
              <c16:uniqueId val="{00000000-CACC-4594-80E8-9F8EA9FAA78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CACC-4594-80E8-9F8EA9FAA78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252.17</c:v>
                </c:pt>
                <c:pt idx="1">
                  <c:v>235.18</c:v>
                </c:pt>
                <c:pt idx="2">
                  <c:v>229.27</c:v>
                </c:pt>
                <c:pt idx="3">
                  <c:v>248.04</c:v>
                </c:pt>
                <c:pt idx="4">
                  <c:v>246.15</c:v>
                </c:pt>
              </c:numCache>
            </c:numRef>
          </c:val>
          <c:extLst>
            <c:ext xmlns:c16="http://schemas.microsoft.com/office/drawing/2014/chart" uri="{C3380CC4-5D6E-409C-BE32-E72D297353CC}">
              <c16:uniqueId val="{00000000-EE4F-4B46-A906-B427C89B74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EE4F-4B46-A906-B427C89B74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三沢市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40051</v>
      </c>
      <c r="AM8" s="68"/>
      <c r="AN8" s="68"/>
      <c r="AO8" s="68"/>
      <c r="AP8" s="68"/>
      <c r="AQ8" s="68"/>
      <c r="AR8" s="68"/>
      <c r="AS8" s="68"/>
      <c r="AT8" s="67">
        <f>データ!T6</f>
        <v>119.87</v>
      </c>
      <c r="AU8" s="67"/>
      <c r="AV8" s="67"/>
      <c r="AW8" s="67"/>
      <c r="AX8" s="67"/>
      <c r="AY8" s="67"/>
      <c r="AZ8" s="67"/>
      <c r="BA8" s="67"/>
      <c r="BB8" s="67">
        <f>データ!U6</f>
        <v>334.12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65.75</v>
      </c>
      <c r="Q10" s="67"/>
      <c r="R10" s="67"/>
      <c r="S10" s="67"/>
      <c r="T10" s="67"/>
      <c r="U10" s="67"/>
      <c r="V10" s="67"/>
      <c r="W10" s="67">
        <f>データ!Q6</f>
        <v>95.21</v>
      </c>
      <c r="X10" s="67"/>
      <c r="Y10" s="67"/>
      <c r="Z10" s="67"/>
      <c r="AA10" s="67"/>
      <c r="AB10" s="67"/>
      <c r="AC10" s="67"/>
      <c r="AD10" s="68">
        <f>データ!R6</f>
        <v>3090</v>
      </c>
      <c r="AE10" s="68"/>
      <c r="AF10" s="68"/>
      <c r="AG10" s="68"/>
      <c r="AH10" s="68"/>
      <c r="AI10" s="68"/>
      <c r="AJ10" s="68"/>
      <c r="AK10" s="2"/>
      <c r="AL10" s="68">
        <f>データ!V6</f>
        <v>26062</v>
      </c>
      <c r="AM10" s="68"/>
      <c r="AN10" s="68"/>
      <c r="AO10" s="68"/>
      <c r="AP10" s="68"/>
      <c r="AQ10" s="68"/>
      <c r="AR10" s="68"/>
      <c r="AS10" s="68"/>
      <c r="AT10" s="67">
        <f>データ!W6</f>
        <v>8.7899999999999991</v>
      </c>
      <c r="AU10" s="67"/>
      <c r="AV10" s="67"/>
      <c r="AW10" s="67"/>
      <c r="AX10" s="67"/>
      <c r="AY10" s="67"/>
      <c r="AZ10" s="67"/>
      <c r="BA10" s="67"/>
      <c r="BB10" s="67">
        <f>データ!X6</f>
        <v>2964.96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Mo/Vbqw234UdA3gZ4cRSrOhwVoXiNakSOXg0KfBH/Pzt5Ak3mLM/m5KWWE+MQ8jxlaTzo14GjVPhKSdHnqTzCw==" saltValue="wRg6O/z7DqB39dvaFlh+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22071</v>
      </c>
      <c r="D6" s="33">
        <f t="shared" si="3"/>
        <v>47</v>
      </c>
      <c r="E6" s="33">
        <f t="shared" si="3"/>
        <v>17</v>
      </c>
      <c r="F6" s="33">
        <f t="shared" si="3"/>
        <v>1</v>
      </c>
      <c r="G6" s="33">
        <f t="shared" si="3"/>
        <v>0</v>
      </c>
      <c r="H6" s="33" t="str">
        <f t="shared" si="3"/>
        <v>青森県　三沢市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65.75</v>
      </c>
      <c r="Q6" s="34">
        <f t="shared" si="3"/>
        <v>95.21</v>
      </c>
      <c r="R6" s="34">
        <f t="shared" si="3"/>
        <v>3090</v>
      </c>
      <c r="S6" s="34">
        <f t="shared" si="3"/>
        <v>40051</v>
      </c>
      <c r="T6" s="34">
        <f t="shared" si="3"/>
        <v>119.87</v>
      </c>
      <c r="U6" s="34">
        <f t="shared" si="3"/>
        <v>334.12</v>
      </c>
      <c r="V6" s="34">
        <f t="shared" si="3"/>
        <v>26062</v>
      </c>
      <c r="W6" s="34">
        <f t="shared" si="3"/>
        <v>8.7899999999999991</v>
      </c>
      <c r="X6" s="34">
        <f t="shared" si="3"/>
        <v>2964.96</v>
      </c>
      <c r="Y6" s="35">
        <f>IF(Y7="",NA(),Y7)</f>
        <v>68.19</v>
      </c>
      <c r="Z6" s="35">
        <f t="shared" ref="Z6:AH6" si="4">IF(Z7="",NA(),Z7)</f>
        <v>68.7</v>
      </c>
      <c r="AA6" s="35">
        <f t="shared" si="4"/>
        <v>67.849999999999994</v>
      </c>
      <c r="AB6" s="35">
        <f t="shared" si="4"/>
        <v>63.76</v>
      </c>
      <c r="AC6" s="35">
        <f t="shared" si="4"/>
        <v>63.2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1242.42</v>
      </c>
      <c r="BG6" s="35">
        <f t="shared" ref="BG6:BO6" si="7">IF(BG7="",NA(),BG7)</f>
        <v>1038.9100000000001</v>
      </c>
      <c r="BH6" s="35">
        <f t="shared" si="7"/>
        <v>1086.81</v>
      </c>
      <c r="BI6" s="35">
        <f t="shared" si="7"/>
        <v>1009.13</v>
      </c>
      <c r="BJ6" s="35">
        <f t="shared" si="7"/>
        <v>1113.47</v>
      </c>
      <c r="BK6" s="35">
        <f t="shared" si="7"/>
        <v>1136.5</v>
      </c>
      <c r="BL6" s="35">
        <f t="shared" si="7"/>
        <v>1118.56</v>
      </c>
      <c r="BM6" s="35">
        <f t="shared" si="7"/>
        <v>1111.31</v>
      </c>
      <c r="BN6" s="35">
        <f t="shared" si="7"/>
        <v>966.33</v>
      </c>
      <c r="BO6" s="35">
        <f t="shared" si="7"/>
        <v>958.81</v>
      </c>
      <c r="BP6" s="34" t="str">
        <f>IF(BP7="","",IF(BP7="-","【-】","【"&amp;SUBSTITUTE(TEXT(BP7,"#,##0.00"),"-","△")&amp;"】"))</f>
        <v>【682.78】</v>
      </c>
      <c r="BQ6" s="35">
        <f>IF(BQ7="",NA(),BQ7)</f>
        <v>75.3</v>
      </c>
      <c r="BR6" s="35">
        <f t="shared" ref="BR6:BZ6" si="8">IF(BR7="",NA(),BR7)</f>
        <v>80.86</v>
      </c>
      <c r="BS6" s="35">
        <f t="shared" si="8"/>
        <v>83.04</v>
      </c>
      <c r="BT6" s="35">
        <f t="shared" si="8"/>
        <v>76.75</v>
      </c>
      <c r="BU6" s="35">
        <f t="shared" si="8"/>
        <v>77.23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252.17</v>
      </c>
      <c r="CC6" s="35">
        <f t="shared" ref="CC6:CK6" si="9">IF(CC7="",NA(),CC7)</f>
        <v>235.18</v>
      </c>
      <c r="CD6" s="35">
        <f t="shared" si="9"/>
        <v>229.27</v>
      </c>
      <c r="CE6" s="35">
        <f t="shared" si="9"/>
        <v>248.04</v>
      </c>
      <c r="CF6" s="35">
        <f t="shared" si="9"/>
        <v>246.15</v>
      </c>
      <c r="CG6" s="35">
        <f t="shared" si="9"/>
        <v>217.82</v>
      </c>
      <c r="CH6" s="35">
        <f t="shared" si="9"/>
        <v>215.28</v>
      </c>
      <c r="CI6" s="35">
        <f t="shared" si="9"/>
        <v>207.96</v>
      </c>
      <c r="CJ6" s="35">
        <f t="shared" si="9"/>
        <v>194.31</v>
      </c>
      <c r="CK6" s="35">
        <f t="shared" si="9"/>
        <v>190.99</v>
      </c>
      <c r="CL6" s="34" t="str">
        <f>IF(CL7="","",IF(CL7="-","【-】","【"&amp;SUBSTITUTE(TEXT(CL7,"#,##0.00"),"-","△")&amp;"】"))</f>
        <v>【136.86】</v>
      </c>
      <c r="CM6" s="35">
        <f>IF(CM7="",NA(),CM7)</f>
        <v>44.7</v>
      </c>
      <c r="CN6" s="35">
        <f t="shared" ref="CN6:CV6" si="10">IF(CN7="",NA(),CN7)</f>
        <v>45.12</v>
      </c>
      <c r="CO6" s="35">
        <f t="shared" si="10"/>
        <v>45.83</v>
      </c>
      <c r="CP6" s="35">
        <f t="shared" si="10"/>
        <v>46.68</v>
      </c>
      <c r="CQ6" s="35">
        <f t="shared" si="10"/>
        <v>47.29</v>
      </c>
      <c r="CR6" s="35">
        <f t="shared" si="10"/>
        <v>54.44</v>
      </c>
      <c r="CS6" s="35">
        <f t="shared" si="10"/>
        <v>54.67</v>
      </c>
      <c r="CT6" s="35">
        <f t="shared" si="10"/>
        <v>53.51</v>
      </c>
      <c r="CU6" s="35">
        <f t="shared" si="10"/>
        <v>53.5</v>
      </c>
      <c r="CV6" s="35">
        <f t="shared" si="10"/>
        <v>52.58</v>
      </c>
      <c r="CW6" s="34" t="str">
        <f>IF(CW7="","",IF(CW7="-","【-】","【"&amp;SUBSTITUTE(TEXT(CW7,"#,##0.00"),"-","△")&amp;"】"))</f>
        <v>【58.98】</v>
      </c>
      <c r="CX6" s="35">
        <f>IF(CX7="",NA(),CX7)</f>
        <v>85.79</v>
      </c>
      <c r="CY6" s="35">
        <f t="shared" ref="CY6:DG6" si="11">IF(CY7="",NA(),CY7)</f>
        <v>86.85</v>
      </c>
      <c r="CZ6" s="35">
        <f t="shared" si="11"/>
        <v>88.42</v>
      </c>
      <c r="DA6" s="35">
        <f t="shared" si="11"/>
        <v>88.02</v>
      </c>
      <c r="DB6" s="35">
        <f t="shared" si="11"/>
        <v>89.27</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22071</v>
      </c>
      <c r="D7" s="37">
        <v>47</v>
      </c>
      <c r="E7" s="37">
        <v>17</v>
      </c>
      <c r="F7" s="37">
        <v>1</v>
      </c>
      <c r="G7" s="37">
        <v>0</v>
      </c>
      <c r="H7" s="37" t="s">
        <v>98</v>
      </c>
      <c r="I7" s="37" t="s">
        <v>99</v>
      </c>
      <c r="J7" s="37" t="s">
        <v>100</v>
      </c>
      <c r="K7" s="37" t="s">
        <v>101</v>
      </c>
      <c r="L7" s="37" t="s">
        <v>102</v>
      </c>
      <c r="M7" s="37" t="s">
        <v>103</v>
      </c>
      <c r="N7" s="38" t="s">
        <v>104</v>
      </c>
      <c r="O7" s="38" t="s">
        <v>105</v>
      </c>
      <c r="P7" s="38">
        <v>65.75</v>
      </c>
      <c r="Q7" s="38">
        <v>95.21</v>
      </c>
      <c r="R7" s="38">
        <v>3090</v>
      </c>
      <c r="S7" s="38">
        <v>40051</v>
      </c>
      <c r="T7" s="38">
        <v>119.87</v>
      </c>
      <c r="U7" s="38">
        <v>334.12</v>
      </c>
      <c r="V7" s="38">
        <v>26062</v>
      </c>
      <c r="W7" s="38">
        <v>8.7899999999999991</v>
      </c>
      <c r="X7" s="38">
        <v>2964.96</v>
      </c>
      <c r="Y7" s="38">
        <v>68.19</v>
      </c>
      <c r="Z7" s="38">
        <v>68.7</v>
      </c>
      <c r="AA7" s="38">
        <v>67.849999999999994</v>
      </c>
      <c r="AB7" s="38">
        <v>63.76</v>
      </c>
      <c r="AC7" s="38">
        <v>63.2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1242.42</v>
      </c>
      <c r="BG7" s="38">
        <v>1038.9100000000001</v>
      </c>
      <c r="BH7" s="38">
        <v>1086.81</v>
      </c>
      <c r="BI7" s="38">
        <v>1009.13</v>
      </c>
      <c r="BJ7" s="38">
        <v>1113.47</v>
      </c>
      <c r="BK7" s="38">
        <v>1136.5</v>
      </c>
      <c r="BL7" s="38">
        <v>1118.56</v>
      </c>
      <c r="BM7" s="38">
        <v>1111.31</v>
      </c>
      <c r="BN7" s="38">
        <v>966.33</v>
      </c>
      <c r="BO7" s="38">
        <v>958.81</v>
      </c>
      <c r="BP7" s="38">
        <v>682.78</v>
      </c>
      <c r="BQ7" s="38">
        <v>75.3</v>
      </c>
      <c r="BR7" s="38">
        <v>80.86</v>
      </c>
      <c r="BS7" s="38">
        <v>83.04</v>
      </c>
      <c r="BT7" s="38">
        <v>76.75</v>
      </c>
      <c r="BU7" s="38">
        <v>77.23</v>
      </c>
      <c r="BV7" s="38">
        <v>71.650000000000006</v>
      </c>
      <c r="BW7" s="38">
        <v>72.33</v>
      </c>
      <c r="BX7" s="38">
        <v>75.540000000000006</v>
      </c>
      <c r="BY7" s="38">
        <v>81.739999999999995</v>
      </c>
      <c r="BZ7" s="38">
        <v>82.88</v>
      </c>
      <c r="CA7" s="38">
        <v>100.91</v>
      </c>
      <c r="CB7" s="38">
        <v>252.17</v>
      </c>
      <c r="CC7" s="38">
        <v>235.18</v>
      </c>
      <c r="CD7" s="38">
        <v>229.27</v>
      </c>
      <c r="CE7" s="38">
        <v>248.04</v>
      </c>
      <c r="CF7" s="38">
        <v>246.15</v>
      </c>
      <c r="CG7" s="38">
        <v>217.82</v>
      </c>
      <c r="CH7" s="38">
        <v>215.28</v>
      </c>
      <c r="CI7" s="38">
        <v>207.96</v>
      </c>
      <c r="CJ7" s="38">
        <v>194.31</v>
      </c>
      <c r="CK7" s="38">
        <v>190.99</v>
      </c>
      <c r="CL7" s="38">
        <v>136.86000000000001</v>
      </c>
      <c r="CM7" s="38">
        <v>44.7</v>
      </c>
      <c r="CN7" s="38">
        <v>45.12</v>
      </c>
      <c r="CO7" s="38">
        <v>45.83</v>
      </c>
      <c r="CP7" s="38">
        <v>46.68</v>
      </c>
      <c r="CQ7" s="38">
        <v>47.29</v>
      </c>
      <c r="CR7" s="38">
        <v>54.44</v>
      </c>
      <c r="CS7" s="38">
        <v>54.67</v>
      </c>
      <c r="CT7" s="38">
        <v>53.51</v>
      </c>
      <c r="CU7" s="38">
        <v>53.5</v>
      </c>
      <c r="CV7" s="38">
        <v>52.58</v>
      </c>
      <c r="CW7" s="38">
        <v>58.98</v>
      </c>
      <c r="CX7" s="38">
        <v>85.79</v>
      </c>
      <c r="CY7" s="38">
        <v>86.85</v>
      </c>
      <c r="CZ7" s="38">
        <v>88.42</v>
      </c>
      <c r="DA7" s="38">
        <v>88.02</v>
      </c>
      <c r="DB7" s="38">
        <v>89.27</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gesui19021user</cp:lastModifiedBy>
  <cp:lastPrinted>2020-01-17T01:27:54Z</cp:lastPrinted>
  <dcterms:created xsi:type="dcterms:W3CDTF">2019-12-05T05:00:34Z</dcterms:created>
  <dcterms:modified xsi:type="dcterms:W3CDTF">2020-01-17T01:34:44Z</dcterms:modified>
  <cp:category/>
</cp:coreProperties>
</file>