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1\300_理財\319 下水道事業\Ｈ３１\06_経営比較分析表\03_市町村提出\02_確認表送付\02回答\09つがる市\"/>
    </mc:Choice>
  </mc:AlternateContent>
  <workbookProtection workbookAlgorithmName="SHA-512" workbookHashValue="nxX3lRjFeC1hF2Nn3SAXNJmTbpq92CrILxoOqS+HI0pzoXVSe+0l1GjbMOjXNm3FIHdte6sF0rseqcMOcD0Zqw==" workbookSaltValue="LqE/5iac3mVAIa7SF+BG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<sst xmlns="http://schemas.openxmlformats.org/spreadsheetml/2006/main" count="228" uniqueCount="111">
  <si>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</si>
  <si>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</si>
  <si>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</si>
  <si>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</si>
  <si>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</si>
  <si>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</si>
  <si>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</si>
  <si>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</si>
  <si>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</si>
  <si>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</si>
  <si>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</si>
  <si>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</si>
  <si>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</si>
  <si>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</si>
  <si>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</si>
  <si>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</si>
  <si>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</si>
  <si>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</si>
  <si>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</si>
  <si>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</si>
  <si>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</si>
  <si>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</si>
  <si>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</si>
  <si>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</si>
  <si>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</si>
  <si>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</si>
  <si>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</si>
  <si>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①収益的収支比率
　前年度と比較すると企業債償還金が増加しているが、繰入金が増加することにより微増となった。
④企業債残高対事業規模比率
　令和6年度まで下水道新規整備を行うため新発債を発行するが、償還完了となる既発債もあるため、企業債残高は減少している。平成27年以降、一般会計からの繰出基準額の算出方法を変更し、料金収入で賄う事が出来ない企業債償還金については、公費負担する見込みとした事で数値が低くなっている。
⑤経費回収率
　企業債元金償還金が前年度より増加したため、前年度の数値を下回る結果となった。類似団体との比較も平均値を下回る事となった。
⑥汚水処理原価
　平成27年度以降、一般会計からの繰出基準を見直し、汚水資本費の公費負担分が増えた事により、汚水処理費が少なくなっていたが、下水道への新規接続数が少なく、汚水処理費が逓増し増加傾向にある。
⑦施設利用率
　前年度と比較すると利用率は伸びており、平均値とほぼ同率となっている。
⑧水洗化率
　類似団体に比べ大幅に低い水洗化率となっている。要因としては、高齢者世帯が多く、下水道接続に難色を示すケースが多い事が挙げられる。</t>
    <rPh sb="10" eb="13">
      <t>ゼンネンド</t>
    </rPh>
    <rPh sb="14" eb="16">
      <t>ヒカク</t>
    </rPh>
    <rPh sb="19" eb="22">
      <t>キギョウサイ</t>
    </rPh>
    <rPh sb="22" eb="25">
      <t>ショウカンキン</t>
    </rPh>
    <rPh sb="26" eb="28">
      <t>ゾウカ</t>
    </rPh>
    <rPh sb="34" eb="37">
      <t>クリイレキン</t>
    </rPh>
    <rPh sb="38" eb="40">
      <t>ゾウカ</t>
    </rPh>
    <rPh sb="47" eb="49">
      <t>ビゾウ</t>
    </rPh>
    <rPh sb="70" eb="72">
      <t>レイワ</t>
    </rPh>
    <rPh sb="115" eb="118">
      <t>キギョウサイ</t>
    </rPh>
    <rPh sb="118" eb="120">
      <t>ザンダカ</t>
    </rPh>
    <rPh sb="121" eb="123">
      <t>ゲンショウ</t>
    </rPh>
    <rPh sb="217" eb="220">
      <t>キギョウサイ</t>
    </rPh>
    <rPh sb="220" eb="222">
      <t>ガンキン</t>
    </rPh>
    <rPh sb="222" eb="225">
      <t>ショウカンキン</t>
    </rPh>
    <rPh sb="226" eb="229">
      <t>ゼンネンド</t>
    </rPh>
    <rPh sb="231" eb="233">
      <t>ゾウカ</t>
    </rPh>
    <rPh sb="238" eb="241">
      <t>ゼンネンド</t>
    </rPh>
    <rPh sb="242" eb="244">
      <t>スウチ</t>
    </rPh>
    <rPh sb="245" eb="247">
      <t>シタマワ</t>
    </rPh>
    <rPh sb="248" eb="250">
      <t>ケッカ</t>
    </rPh>
    <rPh sb="389" eb="392">
      <t>ゼンネンド</t>
    </rPh>
    <rPh sb="393" eb="395">
      <t>ヒカク</t>
    </rPh>
    <rPh sb="398" eb="401">
      <t>リヨウリツ</t>
    </rPh>
    <rPh sb="402" eb="403">
      <t>ノ</t>
    </rPh>
    <rPh sb="408" eb="411">
      <t>ヘイキンチ</t>
    </rPh>
    <rPh sb="414" eb="416">
      <t>ドウリツ</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</si>
  <si>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</si>
  <si>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</si>
  <si>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</si>
  <si>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</si>
  <si>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</si>
  <si>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</si>
  <si>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</si>
  <si>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</si>
  <si>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</si>
  <si>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</si>
  <si>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</si>
  <si>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</si>
  <si>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</si>
  <si>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</si>
  <si>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</si>
  <si>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</si>
  <si>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</si>
  <si>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</si>
  <si>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</si>
  <si>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</si>
  <si>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</si>
  <si>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</si>
  <si>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</si>
  <si>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</si>
  <si>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</si>
  <si>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</si>
  <si>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</si>
  <si>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</si>
  <si>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</si>
  <si>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</si>
  <si>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</si>
  <si>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</si>
  <si>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</si>
  <si>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</si>
  <si>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</si>
  <si>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　供用開始が平成10年度であり、管渠の更新時期には未だ至っていないが、処理場の機械設備に関しては修繕費が増加しているため、老朽化の状況を把握し、計画的かつ効果的な更新や修繕を実施する必要がある。</t>
  </si>
  <si>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</si>
  <si>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</si>
  <si>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</si>
  <si>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</si>
  <si>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</si>
  <si>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</si>
  <si>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</si>
  <si>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</si>
  <si>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</si>
  <si>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</si>
  <si>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</si>
  <si>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</si>
  <si>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</si>
  <si>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</si>
  <si>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</si>
  <si>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</si>
  <si>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</si>
  <si>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</si>
  <si>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</si>
  <si>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</si>
  <si>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</si>
  <si>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</si>
  <si>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</si>
  <si>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</si>
  <si>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</si>
  <si>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</si>
  <si>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</si>
  <si>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</si>
  <si>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</si>
  <si>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</si>
  <si>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</si>
  <si>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</si>
  <si>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</si>
  <si>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</si>
  <si>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つがる市</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</si>
  <si>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</si>
  <si>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</si>
  <si>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</si>
  <si>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</si>
  <si>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</si>
  <si>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</si>
  <si>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</si>
  <si>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</si>
  <si>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</si>
  <si>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</si>
  <si>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</si>
  <si>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本市の公共下水道は平成10年の供用開始から21年が経過した。計画面積における事業進捗率はおおよそ8割、令和6年度まで整備を行うものである。
　平成29年度の使用料改定、排水区域拡大もあり、使用料は前年度と比較し増収となっている。　
　しかし、水洗化率は類似団体平均を大幅に下回り、企業債償還金も増加傾向にあり、汚水資本費の公費負担分を控除する前の汚水処理原価は類似団体に比べ大きいと思われる。
　今後は農業集落排水事業との処理場共同化、集約化も視野に入れ、経営戦略に基づき効率的な経営を行うとともに、公営企業法一部適用による公営企業会計への移行により、精緻な分析を行い、持続可能な下水道事業経営に努める。</t>
    <rPh sb="50" eb="51">
      <t>ワリ</t>
    </rPh>
    <rPh sb="52" eb="54">
      <t>レイワ</t>
    </rPh>
    <rPh sb="85" eb="87">
      <t>ハイスイ</t>
    </rPh>
    <rPh sb="87" eb="89">
      <t>クイキ</t>
    </rPh>
    <rPh sb="89" eb="91">
      <t>カクダイ</t>
    </rPh>
    <rPh sb="95" eb="98">
      <t>シヨウリョウ</t>
    </rPh>
    <rPh sb="99" eb="102">
      <t>ゼンネンド</t>
    </rPh>
    <rPh sb="103" eb="105">
      <t>ヒカク</t>
    </rPh>
    <rPh sb="106" eb="108">
      <t>ゾウシュウ</t>
    </rPh>
    <rPh sb="129" eb="131">
      <t>ダンタイ</t>
    </rPh>
    <rPh sb="183" eb="185">
      <t>ダンタイ</t>
    </rPh>
    <rPh sb="199" eb="201">
      <t>コンゴ</t>
    </rPh>
    <rPh sb="202" eb="204">
      <t>ノウギョウ</t>
    </rPh>
    <rPh sb="204" eb="206">
      <t>シュウラク</t>
    </rPh>
    <rPh sb="206" eb="208">
      <t>ハイスイ</t>
    </rPh>
    <rPh sb="208" eb="210">
      <t>ジギョウ</t>
    </rPh>
    <rPh sb="212" eb="215">
      <t>ショリジョウ</t>
    </rPh>
    <rPh sb="215" eb="218">
      <t>キョウドウカ</t>
    </rPh>
    <rPh sb="219" eb="222">
      <t>シュウヤクカ</t>
    </rPh>
    <rPh sb="223" eb="225">
      <t>シヤ</t>
    </rPh>
    <rPh sb="226" eb="22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</si>
</sst>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42-428D-95BB-63AED959A1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0.1</c:v>
                </c:pt>
                <c:pt idx="3">
                  <c:v>0.13</c:v>
                </c:pt>
                <c:pt idx="4">
                  <c:v>0.12</c:v>
                </c:pt>
              </c:numCache>
            </c:numRef>
          </c:val>
          <c:smooth val="0"/>
          <c:extLst>
            <c:ext xmlns:c16="http://schemas.microsoft.com/office/drawing/2014/chart" uri="{C3380CC4-5D6E-409C-BE32-E72D297353CC}">
              <c16:uniqueId val="{00000001-5F42-428D-95BB-63AED959A1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46.48</c:v>
                </c:pt>
                <c:pt idx="1">
                  <c:v>46.48</c:v>
                </c:pt>
                <c:pt idx="2">
                  <c:v>45.46</c:v>
                </c:pt>
                <c:pt idx="3">
                  <c:v>46.88</c:v>
                </c:pt>
                <c:pt idx="4">
                  <c:v>50.33</c:v>
                </c:pt>
              </c:numCache>
            </c:numRef>
          </c:val>
          <c:extLst>
            <c:ext xmlns:c16="http://schemas.microsoft.com/office/drawing/2014/chart" uri="{C3380CC4-5D6E-409C-BE32-E72D297353CC}">
              <c16:uniqueId val="{00000000-BEE9-4E5E-AD8F-8DD6C20466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54.67</c:v>
                </c:pt>
                <c:pt idx="2">
                  <c:v>49.25</c:v>
                </c:pt>
                <c:pt idx="3">
                  <c:v>50.24</c:v>
                </c:pt>
                <c:pt idx="4">
                  <c:v>49.68</c:v>
                </c:pt>
              </c:numCache>
            </c:numRef>
          </c:val>
          <c:smooth val="0"/>
          <c:extLst>
            <c:ext xmlns:c16="http://schemas.microsoft.com/office/drawing/2014/chart" uri="{C3380CC4-5D6E-409C-BE32-E72D297353CC}">
              <c16:uniqueId val="{00000001-BEE9-4E5E-AD8F-8DD6C20466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53.04</c:v>
                </c:pt>
                <c:pt idx="1">
                  <c:v>51.62</c:v>
                </c:pt>
                <c:pt idx="2">
                  <c:v>56.29</c:v>
                </c:pt>
                <c:pt idx="3">
                  <c:v>57.63</c:v>
                </c:pt>
                <c:pt idx="4">
                  <c:v>59.62</c:v>
                </c:pt>
              </c:numCache>
            </c:numRef>
          </c:val>
          <c:extLst>
            <c:ext xmlns:c16="http://schemas.microsoft.com/office/drawing/2014/chart" uri="{C3380CC4-5D6E-409C-BE32-E72D297353CC}">
              <c16:uniqueId val="{00000000-22A9-494A-8B7B-A592791FAB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83.8</c:v>
                </c:pt>
                <c:pt idx="2">
                  <c:v>84.12</c:v>
                </c:pt>
                <c:pt idx="3">
                  <c:v>84.17</c:v>
                </c:pt>
                <c:pt idx="4">
                  <c:v>83.35</c:v>
                </c:pt>
              </c:numCache>
            </c:numRef>
          </c:val>
          <c:smooth val="0"/>
          <c:extLst>
            <c:ext xmlns:c16="http://schemas.microsoft.com/office/drawing/2014/chart" uri="{C3380CC4-5D6E-409C-BE32-E72D297353CC}">
              <c16:uniqueId val="{00000001-22A9-494A-8B7B-A592791FABD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53.09</c:v>
                </c:pt>
                <c:pt idx="1">
                  <c:v>76.77</c:v>
                </c:pt>
                <c:pt idx="2">
                  <c:v>81.44</c:v>
                </c:pt>
                <c:pt idx="3">
                  <c:v>74.47</c:v>
                </c:pt>
                <c:pt idx="4">
                  <c:v>77.03</c:v>
                </c:pt>
              </c:numCache>
            </c:numRef>
          </c:val>
          <c:extLst>
            <c:ext xmlns:c16="http://schemas.microsoft.com/office/drawing/2014/chart" uri="{C3380CC4-5D6E-409C-BE32-E72D297353CC}">
              <c16:uniqueId val="{00000000-9500-4F85-94E9-7D6F99B1FA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0-4F85-94E9-7D6F99B1FA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A-4F2E-A4EE-B9D93D65A5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A-4F2E-A4EE-B9D93D65A5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EC-4B45-ABFB-3656881C9F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EC-4B45-ABFB-3656881C9F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64-43A9-9580-1AFA0EB8EE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64-43A9-9580-1AFA0EB8EE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1-408E-9AC2-193FF22252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1-408E-9AC2-193FF22252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3468.35</c:v>
                </c:pt>
                <c:pt idx="1">
                  <c:v>161.38999999999999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A4-46EC-930F-5358CB83DD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1118.56</c:v>
                </c:pt>
                <c:pt idx="2">
                  <c:v>1047.6500000000001</c:v>
                </c:pt>
                <c:pt idx="3">
                  <c:v>1124.26</c:v>
                </c:pt>
                <c:pt idx="4">
                  <c:v>1048.23</c:v>
                </c:pt>
              </c:numCache>
            </c:numRef>
          </c:val>
          <c:smooth val="0"/>
          <c:extLst>
            <c:ext xmlns:c16="http://schemas.microsoft.com/office/drawing/2014/chart" uri="{C3380CC4-5D6E-409C-BE32-E72D297353CC}">
              <c16:uniqueId val="{00000001-13A4-46EC-930F-5358CB83DD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32.47</c:v>
                </c:pt>
                <c:pt idx="1">
                  <c:v>85.73</c:v>
                </c:pt>
                <c:pt idx="2">
                  <c:v>78.39</c:v>
                </c:pt>
                <c:pt idx="3">
                  <c:v>82.64</c:v>
                </c:pt>
                <c:pt idx="4">
                  <c:v>70.56</c:v>
                </c:pt>
              </c:numCache>
            </c:numRef>
          </c:val>
          <c:extLst>
            <c:ext xmlns:c16="http://schemas.microsoft.com/office/drawing/2014/chart" uri="{C3380CC4-5D6E-409C-BE32-E72D297353CC}">
              <c16:uniqueId val="{00000000-3F8D-4931-B065-0E342B996F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72.33</c:v>
                </c:pt>
                <c:pt idx="2">
                  <c:v>74.040000000000006</c:v>
                </c:pt>
                <c:pt idx="3">
                  <c:v>80.58</c:v>
                </c:pt>
                <c:pt idx="4">
                  <c:v>78.92</c:v>
                </c:pt>
              </c:numCache>
            </c:numRef>
          </c:val>
          <c:smooth val="0"/>
          <c:extLst>
            <c:ext xmlns:c16="http://schemas.microsoft.com/office/drawing/2014/chart" uri="{C3380CC4-5D6E-409C-BE32-E72D297353CC}">
              <c16:uniqueId val="{00000001-3F8D-4931-B065-0E342B996F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386.21</c:v>
                </c:pt>
                <c:pt idx="1">
                  <c:v>150</c:v>
                </c:pt>
                <c:pt idx="2">
                  <c:v>164.05</c:v>
                </c:pt>
                <c:pt idx="3">
                  <c:v>192.24</c:v>
                </c:pt>
                <c:pt idx="4">
                  <c:v>227.09</c:v>
                </c:pt>
              </c:numCache>
            </c:numRef>
          </c:val>
          <c:extLst>
            <c:ext xmlns:c16="http://schemas.microsoft.com/office/drawing/2014/chart" uri="{C3380CC4-5D6E-409C-BE32-E72D297353CC}">
              <c16:uniqueId val="{00000000-BA92-4E17-9E94-46B3502A8A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215.28</c:v>
                </c:pt>
                <c:pt idx="2">
                  <c:v>235.61</c:v>
                </c:pt>
                <c:pt idx="3">
                  <c:v>216.21</c:v>
                </c:pt>
                <c:pt idx="4">
                  <c:v>220.31</c:v>
                </c:pt>
              </c:numCache>
            </c:numRef>
          </c:val>
          <c:smooth val="0"/>
          <c:extLst>
            <c:ext xmlns:c16="http://schemas.microsoft.com/office/drawing/2014/chart" uri="{C3380CC4-5D6E-409C-BE32-E72D297353CC}">
              <c16:uniqueId val="{00000001-BA92-4E17-9E94-46B3502A8A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G58"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つがる市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Cd2</v>
      </c>
      <c r="X8" s="44"/>
      <c r="Y8" s="44"/>
      <c r="Z8" s="44"/>
      <c r="AA8" s="44"/>
      <c r="AB8" s="44"/>
      <c r="AC8" s="44"/>
      <c r="AD8" s="45" t="str">
        <f>データ!$M$6</f>
        <v>非設置</v>
      </c>
      <c r="AE8" s="45"/>
      <c r="AF8" s="45"/>
      <c r="AG8" s="45"/>
      <c r="AH8" s="45"/>
      <c r="AI8" s="45"/>
      <c r="AJ8" s="45"/>
      <c r="AK8" s="3"/>
      <c r="AL8" s="46">
        <f>データ!S6</f>
        <v>32625</v>
      </c>
      <c r="AM8" s="46"/>
      <c r="AN8" s="46"/>
      <c r="AO8" s="46"/>
      <c r="AP8" s="46"/>
      <c r="AQ8" s="46"/>
      <c r="AR8" s="46"/>
      <c r="AS8" s="46"/>
      <c r="AT8" s="47">
        <f>データ!T6</f>
        <v>253.55</v>
      </c>
      <c r="AU8" s="47"/>
      <c r="AV8" s="47"/>
      <c r="AW8" s="47"/>
      <c r="AX8" s="47"/>
      <c r="AY8" s="47"/>
      <c r="AZ8" s="47"/>
      <c r="BA8" s="47"/>
      <c r="BB8" s="47">
        <f>データ!U6</f>
        <v>128.66999999999999</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29</v>
      </c>
      <c r="X9" s="43"/>
      <c r="Y9" s="43"/>
      <c r="Z9" s="43"/>
      <c r="AA9" s="43"/>
      <c r="AB9" s="43"/>
      <c r="AC9" s="43"/>
      <c r="AD9" s="43" t="s">
        <v>22</v>
      </c>
      <c r="AE9" s="43"/>
      <c r="AF9" s="43"/>
      <c r="AG9" s="43"/>
      <c r="AH9" s="43"/>
      <c r="AI9" s="43"/>
      <c r="AJ9" s="43"/>
      <c r="AK9" s="3"/>
      <c r="AL9" s="43" t="s">
        <v>33</v>
      </c>
      <c r="AM9" s="43"/>
      <c r="AN9" s="43"/>
      <c r="AO9" s="43"/>
      <c r="AP9" s="43"/>
      <c r="AQ9" s="43"/>
      <c r="AR9" s="43"/>
      <c r="AS9" s="43"/>
      <c r="AT9" s="43" t="s">
        <v>34</v>
      </c>
      <c r="AU9" s="43"/>
      <c r="AV9" s="43"/>
      <c r="AW9" s="43"/>
      <c r="AX9" s="43"/>
      <c r="AY9" s="43"/>
      <c r="AZ9" s="43"/>
      <c r="BA9" s="43"/>
      <c r="BB9" s="43" t="s">
        <v>37</v>
      </c>
      <c r="BC9" s="43"/>
      <c r="BD9" s="43"/>
      <c r="BE9" s="43"/>
      <c r="BF9" s="43"/>
      <c r="BG9" s="43"/>
      <c r="BH9" s="43"/>
      <c r="BI9" s="43"/>
      <c r="BJ9" s="3"/>
      <c r="BK9" s="3"/>
      <c r="BL9" s="50" t="s">
        <v>38</v>
      </c>
      <c r="BM9" s="51"/>
      <c r="BN9" s="18" t="s">
        <v>40</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20.350000000000001</v>
      </c>
      <c r="Q10" s="47"/>
      <c r="R10" s="47"/>
      <c r="S10" s="47"/>
      <c r="T10" s="47"/>
      <c r="U10" s="47"/>
      <c r="V10" s="47"/>
      <c r="W10" s="47">
        <f>データ!Q6</f>
        <v>79.78</v>
      </c>
      <c r="X10" s="47"/>
      <c r="Y10" s="47"/>
      <c r="Z10" s="47"/>
      <c r="AA10" s="47"/>
      <c r="AB10" s="47"/>
      <c r="AC10" s="47"/>
      <c r="AD10" s="46">
        <f>データ!R6</f>
        <v>3348</v>
      </c>
      <c r="AE10" s="46"/>
      <c r="AF10" s="46"/>
      <c r="AG10" s="46"/>
      <c r="AH10" s="46"/>
      <c r="AI10" s="46"/>
      <c r="AJ10" s="46"/>
      <c r="AK10" s="2"/>
      <c r="AL10" s="46">
        <f>データ!V6</f>
        <v>6582</v>
      </c>
      <c r="AM10" s="46"/>
      <c r="AN10" s="46"/>
      <c r="AO10" s="46"/>
      <c r="AP10" s="46"/>
      <c r="AQ10" s="46"/>
      <c r="AR10" s="46"/>
      <c r="AS10" s="46"/>
      <c r="AT10" s="47">
        <f>データ!W6</f>
        <v>2.9</v>
      </c>
      <c r="AU10" s="47"/>
      <c r="AV10" s="47"/>
      <c r="AW10" s="47"/>
      <c r="AX10" s="47"/>
      <c r="AY10" s="47"/>
      <c r="AZ10" s="47"/>
      <c r="BA10" s="47"/>
      <c r="BB10" s="47">
        <f>データ!X6</f>
        <v>2269.66</v>
      </c>
      <c r="BC10" s="47"/>
      <c r="BD10" s="47"/>
      <c r="BE10" s="47"/>
      <c r="BF10" s="47"/>
      <c r="BG10" s="47"/>
      <c r="BH10" s="47"/>
      <c r="BI10" s="47"/>
      <c r="BJ10" s="2"/>
      <c r="BK10" s="2"/>
      <c r="BL10" s="52" t="s">
        <v>41</v>
      </c>
      <c r="BM10" s="53"/>
      <c r="BN10" s="19" t="s">
        <v>32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44</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27</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46</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63</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47</v>
      </c>
    </row>
    <row r="84" spans="1:78" x14ac:dyDescent="0.15">
      <c r="C84" s="2"/>
    </row>
    <row r="85" spans="1:78" hidden="1" x14ac:dyDescent="0.15">
      <c r="B85" s="6" t="s">
        <v>48</v>
      </c>
      <c r="C85" s="6"/>
      <c r="D85" s="6"/>
      <c r="E85" s="6" t="s">
        <v>50</v>
      </c>
      <c r="F85" s="6" t="s">
        <v>51</v>
      </c>
      <c r="G85" s="6" t="s">
        <v>52</v>
      </c>
      <c r="H85" s="6" t="s">
        <v>45</v>
      </c>
      <c r="I85" s="6" t="s">
        <v>9</v>
      </c>
      <c r="J85" s="6" t="s">
        <v>53</v>
      </c>
      <c r="K85" s="6" t="s">
        <v>54</v>
      </c>
      <c r="L85" s="6" t="s">
        <v>36</v>
      </c>
      <c r="M85" s="6" t="s">
        <v>39</v>
      </c>
      <c r="N85" s="6" t="s">
        <v>55</v>
      </c>
      <c r="O85" s="6" t="s">
        <v>57</v>
      </c>
    </row>
    <row r="86" spans="1:78" hidden="1" x14ac:dyDescent="0.15">
      <c r="B86" s="6"/>
      <c r="C86" s="6"/>
      <c r="D86" s="6"/>
      <c r="E86" s="6" t="str">
        <f>データ!AI6</f>
        <v/>
      </c>
      <c r="F86" s="6" t="s">
        <v>42</v>
      </c>
      <c r="G86" s="6" t="s">
        <v>42</v>
      </c>
      <c r="H86" s="6" t="str">
        <f>データ!BP6</f>
        <v>【682.78】</v>
      </c>
      <c r="I86" s="6" t="str">
        <f>データ!CA6</f>
        <v>【100.91】</v>
      </c>
      <c r="J86" s="6" t="str">
        <f>データ!CL6</f>
        <v>【136.86】</v>
      </c>
      <c r="K86" s="6" t="str">
        <f>データ!CW6</f>
        <v>【58.98】</v>
      </c>
      <c r="L86" s="6" t="str">
        <f>データ!DH6</f>
        <v>【95.20】</v>
      </c>
      <c r="M86" s="6" t="s">
        <v>42</v>
      </c>
      <c r="N86" s="6" t="s">
        <v>42</v>
      </c>
      <c r="O86" s="6" t="str">
        <f>データ!EO6</f>
        <v>【0.23】</v>
      </c>
    </row>
  </sheetData>
  <sheetProtection algorithmName="SHA-512" hashValue="7H+7liA0qky2AVIpdMuDl+4Ka3uxYkc2UlxJ8twx2FGlJx/mijKVbUsrMnEkR14Og3h+6LhthiE/yuoH9LUqXw==" saltValue="GwE3yc/TdXMYVuvk0OVrD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35</v>
      </c>
      <c r="C3" s="30" t="s">
        <v>62</v>
      </c>
      <c r="D3" s="30" t="s">
        <v>64</v>
      </c>
      <c r="E3" s="30" t="s">
        <v>5</v>
      </c>
      <c r="F3" s="30" t="s">
        <v>4</v>
      </c>
      <c r="G3" s="30" t="s">
        <v>28</v>
      </c>
      <c r="H3" s="77" t="s">
        <v>59</v>
      </c>
      <c r="I3" s="78"/>
      <c r="J3" s="78"/>
      <c r="K3" s="78"/>
      <c r="L3" s="78"/>
      <c r="M3" s="78"/>
      <c r="N3" s="78"/>
      <c r="O3" s="78"/>
      <c r="P3" s="78"/>
      <c r="Q3" s="78"/>
      <c r="R3" s="78"/>
      <c r="S3" s="78"/>
      <c r="T3" s="78"/>
      <c r="U3" s="78"/>
      <c r="V3" s="78"/>
      <c r="W3" s="78"/>
      <c r="X3" s="79"/>
      <c r="Y3" s="75"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65</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49</v>
      </c>
      <c r="AK4" s="76"/>
      <c r="AL4" s="76"/>
      <c r="AM4" s="76"/>
      <c r="AN4" s="76"/>
      <c r="AO4" s="76"/>
      <c r="AP4" s="76"/>
      <c r="AQ4" s="76"/>
      <c r="AR4" s="76"/>
      <c r="AS4" s="76"/>
      <c r="AT4" s="76"/>
      <c r="AU4" s="76" t="s">
        <v>30</v>
      </c>
      <c r="AV4" s="76"/>
      <c r="AW4" s="76"/>
      <c r="AX4" s="76"/>
      <c r="AY4" s="76"/>
      <c r="AZ4" s="76"/>
      <c r="BA4" s="76"/>
      <c r="BB4" s="76"/>
      <c r="BC4" s="76"/>
      <c r="BD4" s="76"/>
      <c r="BE4" s="76"/>
      <c r="BF4" s="76" t="s">
        <v>67</v>
      </c>
      <c r="BG4" s="76"/>
      <c r="BH4" s="76"/>
      <c r="BI4" s="76"/>
      <c r="BJ4" s="76"/>
      <c r="BK4" s="76"/>
      <c r="BL4" s="76"/>
      <c r="BM4" s="76"/>
      <c r="BN4" s="76"/>
      <c r="BO4" s="76"/>
      <c r="BP4" s="76"/>
      <c r="BQ4" s="76" t="s">
        <v>15</v>
      </c>
      <c r="BR4" s="76"/>
      <c r="BS4" s="76"/>
      <c r="BT4" s="76"/>
      <c r="BU4" s="76"/>
      <c r="BV4" s="76"/>
      <c r="BW4" s="76"/>
      <c r="BX4" s="76"/>
      <c r="BY4" s="76"/>
      <c r="BZ4" s="76"/>
      <c r="CA4" s="76"/>
      <c r="CB4" s="76" t="s">
        <v>66</v>
      </c>
      <c r="CC4" s="76"/>
      <c r="CD4" s="76"/>
      <c r="CE4" s="76"/>
      <c r="CF4" s="76"/>
      <c r="CG4" s="76"/>
      <c r="CH4" s="76"/>
      <c r="CI4" s="76"/>
      <c r="CJ4" s="76"/>
      <c r="CK4" s="76"/>
      <c r="CL4" s="76"/>
      <c r="CM4" s="76" t="s">
        <v>1</v>
      </c>
      <c r="CN4" s="76"/>
      <c r="CO4" s="76"/>
      <c r="CP4" s="76"/>
      <c r="CQ4" s="76"/>
      <c r="CR4" s="76"/>
      <c r="CS4" s="76"/>
      <c r="CT4" s="76"/>
      <c r="CU4" s="76"/>
      <c r="CV4" s="76"/>
      <c r="CW4" s="76"/>
      <c r="CX4" s="76" t="s">
        <v>68</v>
      </c>
      <c r="CY4" s="76"/>
      <c r="CZ4" s="76"/>
      <c r="DA4" s="76"/>
      <c r="DB4" s="76"/>
      <c r="DC4" s="76"/>
      <c r="DD4" s="76"/>
      <c r="DE4" s="76"/>
      <c r="DF4" s="76"/>
      <c r="DG4" s="76"/>
      <c r="DH4" s="76"/>
      <c r="DI4" s="76" t="s">
        <v>69</v>
      </c>
      <c r="DJ4" s="76"/>
      <c r="DK4" s="76"/>
      <c r="DL4" s="76"/>
      <c r="DM4" s="76"/>
      <c r="DN4" s="76"/>
      <c r="DO4" s="76"/>
      <c r="DP4" s="76"/>
      <c r="DQ4" s="76"/>
      <c r="DR4" s="76"/>
      <c r="DS4" s="76"/>
      <c r="DT4" s="76" t="s">
        <v>70</v>
      </c>
      <c r="DU4" s="76"/>
      <c r="DV4" s="76"/>
      <c r="DW4" s="76"/>
      <c r="DX4" s="76"/>
      <c r="DY4" s="76"/>
      <c r="DZ4" s="76"/>
      <c r="EA4" s="76"/>
      <c r="EB4" s="76"/>
      <c r="EC4" s="76"/>
      <c r="ED4" s="76"/>
      <c r="EE4" s="76" t="s">
        <v>71</v>
      </c>
      <c r="EF4" s="76"/>
      <c r="EG4" s="76"/>
      <c r="EH4" s="76"/>
      <c r="EI4" s="76"/>
      <c r="EJ4" s="76"/>
      <c r="EK4" s="76"/>
      <c r="EL4" s="76"/>
      <c r="EM4" s="76"/>
      <c r="EN4" s="76"/>
      <c r="EO4" s="76"/>
    </row>
    <row r="5" spans="1:145" x14ac:dyDescent="0.15">
      <c r="A5" s="28" t="s">
        <v>72</v>
      </c>
      <c r="B5" s="32"/>
      <c r="C5" s="32"/>
      <c r="D5" s="32"/>
      <c r="E5" s="32"/>
      <c r="F5" s="32"/>
      <c r="G5" s="32"/>
      <c r="H5" s="36" t="s">
        <v>61</v>
      </c>
      <c r="I5" s="36" t="s">
        <v>73</v>
      </c>
      <c r="J5" s="36" t="s">
        <v>74</v>
      </c>
      <c r="K5" s="36" t="s">
        <v>75</v>
      </c>
      <c r="L5" s="36" t="s">
        <v>76</v>
      </c>
      <c r="M5" s="36" t="s">
        <v>6</v>
      </c>
      <c r="N5" s="36" t="s">
        <v>77</v>
      </c>
      <c r="O5" s="36" t="s">
        <v>78</v>
      </c>
      <c r="P5" s="36" t="s">
        <v>79</v>
      </c>
      <c r="Q5" s="36" t="s">
        <v>80</v>
      </c>
      <c r="R5" s="36" t="s">
        <v>81</v>
      </c>
      <c r="S5" s="36" t="s">
        <v>82</v>
      </c>
      <c r="T5" s="36" t="s">
        <v>83</v>
      </c>
      <c r="U5" s="36" t="s">
        <v>0</v>
      </c>
      <c r="V5" s="36" t="s">
        <v>2</v>
      </c>
      <c r="W5" s="36" t="s">
        <v>84</v>
      </c>
      <c r="X5" s="36" t="s">
        <v>85</v>
      </c>
      <c r="Y5" s="36" t="s">
        <v>86</v>
      </c>
      <c r="Z5" s="36" t="s">
        <v>87</v>
      </c>
      <c r="AA5" s="36" t="s">
        <v>88</v>
      </c>
      <c r="AB5" s="36" t="s">
        <v>89</v>
      </c>
      <c r="AC5" s="36" t="s">
        <v>90</v>
      </c>
      <c r="AD5" s="36" t="s">
        <v>92</v>
      </c>
      <c r="AE5" s="36" t="s">
        <v>93</v>
      </c>
      <c r="AF5" s="36" t="s">
        <v>94</v>
      </c>
      <c r="AG5" s="36" t="s">
        <v>95</v>
      </c>
      <c r="AH5" s="36" t="s">
        <v>96</v>
      </c>
      <c r="AI5" s="36" t="s">
        <v>48</v>
      </c>
      <c r="AJ5" s="36" t="s">
        <v>86</v>
      </c>
      <c r="AK5" s="36" t="s">
        <v>87</v>
      </c>
      <c r="AL5" s="36" t="s">
        <v>88</v>
      </c>
      <c r="AM5" s="36" t="s">
        <v>89</v>
      </c>
      <c r="AN5" s="36" t="s">
        <v>90</v>
      </c>
      <c r="AO5" s="36" t="s">
        <v>92</v>
      </c>
      <c r="AP5" s="36" t="s">
        <v>93</v>
      </c>
      <c r="AQ5" s="36" t="s">
        <v>94</v>
      </c>
      <c r="AR5" s="36" t="s">
        <v>95</v>
      </c>
      <c r="AS5" s="36" t="s">
        <v>96</v>
      </c>
      <c r="AT5" s="36" t="s">
        <v>91</v>
      </c>
      <c r="AU5" s="36" t="s">
        <v>86</v>
      </c>
      <c r="AV5" s="36" t="s">
        <v>87</v>
      </c>
      <c r="AW5" s="36" t="s">
        <v>88</v>
      </c>
      <c r="AX5" s="36" t="s">
        <v>89</v>
      </c>
      <c r="AY5" s="36" t="s">
        <v>90</v>
      </c>
      <c r="AZ5" s="36" t="s">
        <v>92</v>
      </c>
      <c r="BA5" s="36" t="s">
        <v>93</v>
      </c>
      <c r="BB5" s="36" t="s">
        <v>94</v>
      </c>
      <c r="BC5" s="36" t="s">
        <v>95</v>
      </c>
      <c r="BD5" s="36" t="s">
        <v>96</v>
      </c>
      <c r="BE5" s="36" t="s">
        <v>91</v>
      </c>
      <c r="BF5" s="36" t="s">
        <v>86</v>
      </c>
      <c r="BG5" s="36" t="s">
        <v>87</v>
      </c>
      <c r="BH5" s="36" t="s">
        <v>88</v>
      </c>
      <c r="BI5" s="36" t="s">
        <v>89</v>
      </c>
      <c r="BJ5" s="36" t="s">
        <v>90</v>
      </c>
      <c r="BK5" s="36" t="s">
        <v>92</v>
      </c>
      <c r="BL5" s="36" t="s">
        <v>93</v>
      </c>
      <c r="BM5" s="36" t="s">
        <v>94</v>
      </c>
      <c r="BN5" s="36" t="s">
        <v>95</v>
      </c>
      <c r="BO5" s="36" t="s">
        <v>96</v>
      </c>
      <c r="BP5" s="36" t="s">
        <v>91</v>
      </c>
      <c r="BQ5" s="36" t="s">
        <v>86</v>
      </c>
      <c r="BR5" s="36" t="s">
        <v>87</v>
      </c>
      <c r="BS5" s="36" t="s">
        <v>88</v>
      </c>
      <c r="BT5" s="36" t="s">
        <v>89</v>
      </c>
      <c r="BU5" s="36" t="s">
        <v>90</v>
      </c>
      <c r="BV5" s="36" t="s">
        <v>92</v>
      </c>
      <c r="BW5" s="36" t="s">
        <v>93</v>
      </c>
      <c r="BX5" s="36" t="s">
        <v>94</v>
      </c>
      <c r="BY5" s="36" t="s">
        <v>95</v>
      </c>
      <c r="BZ5" s="36" t="s">
        <v>96</v>
      </c>
      <c r="CA5" s="36" t="s">
        <v>91</v>
      </c>
      <c r="CB5" s="36" t="s">
        <v>86</v>
      </c>
      <c r="CC5" s="36" t="s">
        <v>87</v>
      </c>
      <c r="CD5" s="36" t="s">
        <v>88</v>
      </c>
      <c r="CE5" s="36" t="s">
        <v>89</v>
      </c>
      <c r="CF5" s="36" t="s">
        <v>90</v>
      </c>
      <c r="CG5" s="36" t="s">
        <v>92</v>
      </c>
      <c r="CH5" s="36" t="s">
        <v>93</v>
      </c>
      <c r="CI5" s="36" t="s">
        <v>94</v>
      </c>
      <c r="CJ5" s="36" t="s">
        <v>95</v>
      </c>
      <c r="CK5" s="36" t="s">
        <v>96</v>
      </c>
      <c r="CL5" s="36" t="s">
        <v>91</v>
      </c>
      <c r="CM5" s="36" t="s">
        <v>86</v>
      </c>
      <c r="CN5" s="36" t="s">
        <v>87</v>
      </c>
      <c r="CO5" s="36" t="s">
        <v>88</v>
      </c>
      <c r="CP5" s="36" t="s">
        <v>89</v>
      </c>
      <c r="CQ5" s="36" t="s">
        <v>90</v>
      </c>
      <c r="CR5" s="36" t="s">
        <v>92</v>
      </c>
      <c r="CS5" s="36" t="s">
        <v>93</v>
      </c>
      <c r="CT5" s="36" t="s">
        <v>94</v>
      </c>
      <c r="CU5" s="36" t="s">
        <v>95</v>
      </c>
      <c r="CV5" s="36" t="s">
        <v>96</v>
      </c>
      <c r="CW5" s="36" t="s">
        <v>91</v>
      </c>
      <c r="CX5" s="36" t="s">
        <v>86</v>
      </c>
      <c r="CY5" s="36" t="s">
        <v>87</v>
      </c>
      <c r="CZ5" s="36" t="s">
        <v>88</v>
      </c>
      <c r="DA5" s="36" t="s">
        <v>89</v>
      </c>
      <c r="DB5" s="36" t="s">
        <v>90</v>
      </c>
      <c r="DC5" s="36" t="s">
        <v>92</v>
      </c>
      <c r="DD5" s="36" t="s">
        <v>93</v>
      </c>
      <c r="DE5" s="36" t="s">
        <v>94</v>
      </c>
      <c r="DF5" s="36" t="s">
        <v>95</v>
      </c>
      <c r="DG5" s="36" t="s">
        <v>96</v>
      </c>
      <c r="DH5" s="36" t="s">
        <v>91</v>
      </c>
      <c r="DI5" s="36" t="s">
        <v>86</v>
      </c>
      <c r="DJ5" s="36" t="s">
        <v>87</v>
      </c>
      <c r="DK5" s="36" t="s">
        <v>88</v>
      </c>
      <c r="DL5" s="36" t="s">
        <v>89</v>
      </c>
      <c r="DM5" s="36" t="s">
        <v>90</v>
      </c>
      <c r="DN5" s="36" t="s">
        <v>92</v>
      </c>
      <c r="DO5" s="36" t="s">
        <v>93</v>
      </c>
      <c r="DP5" s="36" t="s">
        <v>94</v>
      </c>
      <c r="DQ5" s="36" t="s">
        <v>95</v>
      </c>
      <c r="DR5" s="36" t="s">
        <v>96</v>
      </c>
      <c r="DS5" s="36" t="s">
        <v>91</v>
      </c>
      <c r="DT5" s="36" t="s">
        <v>86</v>
      </c>
      <c r="DU5" s="36" t="s">
        <v>87</v>
      </c>
      <c r="DV5" s="36" t="s">
        <v>88</v>
      </c>
      <c r="DW5" s="36" t="s">
        <v>89</v>
      </c>
      <c r="DX5" s="36" t="s">
        <v>90</v>
      </c>
      <c r="DY5" s="36" t="s">
        <v>92</v>
      </c>
      <c r="DZ5" s="36" t="s">
        <v>93</v>
      </c>
      <c r="EA5" s="36" t="s">
        <v>94</v>
      </c>
      <c r="EB5" s="36" t="s">
        <v>95</v>
      </c>
      <c r="EC5" s="36" t="s">
        <v>96</v>
      </c>
      <c r="ED5" s="36" t="s">
        <v>91</v>
      </c>
      <c r="EE5" s="36" t="s">
        <v>86</v>
      </c>
      <c r="EF5" s="36" t="s">
        <v>87</v>
      </c>
      <c r="EG5" s="36" t="s">
        <v>88</v>
      </c>
      <c r="EH5" s="36" t="s">
        <v>89</v>
      </c>
      <c r="EI5" s="36" t="s">
        <v>90</v>
      </c>
      <c r="EJ5" s="36" t="s">
        <v>92</v>
      </c>
      <c r="EK5" s="36" t="s">
        <v>93</v>
      </c>
      <c r="EL5" s="36" t="s">
        <v>94</v>
      </c>
      <c r="EM5" s="36" t="s">
        <v>95</v>
      </c>
      <c r="EN5" s="36" t="s">
        <v>96</v>
      </c>
      <c r="EO5" s="36" t="s">
        <v>91</v>
      </c>
    </row>
    <row r="6" spans="1:145" s="27" customFormat="1" x14ac:dyDescent="0.15">
      <c r="A6" s="28" t="s">
        <v>97</v>
      </c>
      <c r="B6" s="33">
        <f t="shared" ref="B6:X6" si="1">B7</f>
        <v>2018</v>
      </c>
      <c r="C6" s="33">
        <f t="shared" si="1"/>
        <v>22098</v>
      </c>
      <c r="D6" s="33">
        <f t="shared" si="1"/>
        <v>47</v>
      </c>
      <c r="E6" s="33">
        <f t="shared" si="1"/>
        <v>17</v>
      </c>
      <c r="F6" s="33">
        <f t="shared" si="1"/>
        <v>1</v>
      </c>
      <c r="G6" s="33">
        <f t="shared" si="1"/>
        <v>0</v>
      </c>
      <c r="H6" s="33" t="str">
        <f t="shared" si="1"/>
        <v>青森県　つがる市</v>
      </c>
      <c r="I6" s="33" t="str">
        <f t="shared" si="1"/>
        <v>法非適用</v>
      </c>
      <c r="J6" s="33" t="str">
        <f t="shared" si="1"/>
        <v>下水道事業</v>
      </c>
      <c r="K6" s="33" t="str">
        <f t="shared" si="1"/>
        <v>公共下水道</v>
      </c>
      <c r="L6" s="33" t="str">
        <f t="shared" si="1"/>
        <v>Cd2</v>
      </c>
      <c r="M6" s="33" t="str">
        <f t="shared" si="1"/>
        <v>非設置</v>
      </c>
      <c r="N6" s="37" t="str">
        <f t="shared" si="1"/>
        <v>-</v>
      </c>
      <c r="O6" s="37" t="str">
        <f t="shared" si="1"/>
        <v>該当数値なし</v>
      </c>
      <c r="P6" s="37">
        <f t="shared" si="1"/>
        <v>20.350000000000001</v>
      </c>
      <c r="Q6" s="37">
        <f t="shared" si="1"/>
        <v>79.78</v>
      </c>
      <c r="R6" s="37">
        <f t="shared" si="1"/>
        <v>3348</v>
      </c>
      <c r="S6" s="37">
        <f t="shared" si="1"/>
        <v>32625</v>
      </c>
      <c r="T6" s="37">
        <f t="shared" si="1"/>
        <v>253.55</v>
      </c>
      <c r="U6" s="37">
        <f t="shared" si="1"/>
        <v>128.66999999999999</v>
      </c>
      <c r="V6" s="37">
        <f t="shared" si="1"/>
        <v>6582</v>
      </c>
      <c r="W6" s="37">
        <f t="shared" si="1"/>
        <v>2.9</v>
      </c>
      <c r="X6" s="37">
        <f t="shared" si="1"/>
        <v>2269.66</v>
      </c>
      <c r="Y6" s="41">
        <f t="shared" ref="Y6:AH6" si="2">IF(Y7="",NA(),Y7)</f>
        <v>53.09</v>
      </c>
      <c r="Z6" s="41">
        <f t="shared" si="2"/>
        <v>76.77</v>
      </c>
      <c r="AA6" s="41">
        <f t="shared" si="2"/>
        <v>81.44</v>
      </c>
      <c r="AB6" s="41">
        <f t="shared" si="2"/>
        <v>74.47</v>
      </c>
      <c r="AC6" s="41">
        <f t="shared" si="2"/>
        <v>77.03</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3468.35</v>
      </c>
      <c r="BG6" s="41">
        <f t="shared" si="5"/>
        <v>161.38999999999999</v>
      </c>
      <c r="BH6" s="37">
        <f t="shared" si="5"/>
        <v>0</v>
      </c>
      <c r="BI6" s="37">
        <f t="shared" si="5"/>
        <v>0</v>
      </c>
      <c r="BJ6" s="37">
        <f t="shared" si="5"/>
        <v>0</v>
      </c>
      <c r="BK6" s="41">
        <f t="shared" si="5"/>
        <v>1203.71</v>
      </c>
      <c r="BL6" s="41">
        <f t="shared" si="5"/>
        <v>1118.56</v>
      </c>
      <c r="BM6" s="41">
        <f t="shared" si="5"/>
        <v>1047.6500000000001</v>
      </c>
      <c r="BN6" s="41">
        <f t="shared" si="5"/>
        <v>1124.26</v>
      </c>
      <c r="BO6" s="41">
        <f t="shared" si="5"/>
        <v>1048.23</v>
      </c>
      <c r="BP6" s="37" t="str">
        <f>IF(BP7="","",IF(BP7="-","【-】","【"&amp;SUBSTITUTE(TEXT(BP7,"#,##0.00"),"-","△")&amp;"】"))</f>
        <v>【682.78】</v>
      </c>
      <c r="BQ6" s="41">
        <f t="shared" ref="BQ6:BZ6" si="6">IF(BQ7="",NA(),BQ7)</f>
        <v>32.47</v>
      </c>
      <c r="BR6" s="41">
        <f t="shared" si="6"/>
        <v>85.73</v>
      </c>
      <c r="BS6" s="41">
        <f t="shared" si="6"/>
        <v>78.39</v>
      </c>
      <c r="BT6" s="41">
        <f t="shared" si="6"/>
        <v>82.64</v>
      </c>
      <c r="BU6" s="41">
        <f t="shared" si="6"/>
        <v>70.56</v>
      </c>
      <c r="BV6" s="41">
        <f t="shared" si="6"/>
        <v>69.739999999999995</v>
      </c>
      <c r="BW6" s="41">
        <f t="shared" si="6"/>
        <v>72.33</v>
      </c>
      <c r="BX6" s="41">
        <f t="shared" si="6"/>
        <v>74.040000000000006</v>
      </c>
      <c r="BY6" s="41">
        <f t="shared" si="6"/>
        <v>80.58</v>
      </c>
      <c r="BZ6" s="41">
        <f t="shared" si="6"/>
        <v>78.92</v>
      </c>
      <c r="CA6" s="37" t="str">
        <f>IF(CA7="","",IF(CA7="-","【-】","【"&amp;SUBSTITUTE(TEXT(CA7,"#,##0.00"),"-","△")&amp;"】"))</f>
        <v>【100.91】</v>
      </c>
      <c r="CB6" s="41">
        <f t="shared" ref="CB6:CK6" si="7">IF(CB7="",NA(),CB7)</f>
        <v>386.21</v>
      </c>
      <c r="CC6" s="41">
        <f t="shared" si="7"/>
        <v>150</v>
      </c>
      <c r="CD6" s="41">
        <f t="shared" si="7"/>
        <v>164.05</v>
      </c>
      <c r="CE6" s="41">
        <f t="shared" si="7"/>
        <v>192.24</v>
      </c>
      <c r="CF6" s="41">
        <f t="shared" si="7"/>
        <v>227.09</v>
      </c>
      <c r="CG6" s="41">
        <f t="shared" si="7"/>
        <v>248.89</v>
      </c>
      <c r="CH6" s="41">
        <f t="shared" si="7"/>
        <v>215.28</v>
      </c>
      <c r="CI6" s="41">
        <f t="shared" si="7"/>
        <v>235.61</v>
      </c>
      <c r="CJ6" s="41">
        <f t="shared" si="7"/>
        <v>216.21</v>
      </c>
      <c r="CK6" s="41">
        <f t="shared" si="7"/>
        <v>220.31</v>
      </c>
      <c r="CL6" s="37" t="str">
        <f>IF(CL7="","",IF(CL7="-","【-】","【"&amp;SUBSTITUTE(TEXT(CL7,"#,##0.00"),"-","△")&amp;"】"))</f>
        <v>【136.86】</v>
      </c>
      <c r="CM6" s="41">
        <f t="shared" ref="CM6:CV6" si="8">IF(CM7="",NA(),CM7)</f>
        <v>46.48</v>
      </c>
      <c r="CN6" s="41">
        <f t="shared" si="8"/>
        <v>46.48</v>
      </c>
      <c r="CO6" s="41">
        <f t="shared" si="8"/>
        <v>45.46</v>
      </c>
      <c r="CP6" s="41">
        <f t="shared" si="8"/>
        <v>46.88</v>
      </c>
      <c r="CQ6" s="41">
        <f t="shared" si="8"/>
        <v>50.33</v>
      </c>
      <c r="CR6" s="41">
        <f t="shared" si="8"/>
        <v>49.89</v>
      </c>
      <c r="CS6" s="41">
        <f t="shared" si="8"/>
        <v>54.67</v>
      </c>
      <c r="CT6" s="41">
        <f t="shared" si="8"/>
        <v>49.25</v>
      </c>
      <c r="CU6" s="41">
        <f t="shared" si="8"/>
        <v>50.24</v>
      </c>
      <c r="CV6" s="41">
        <f t="shared" si="8"/>
        <v>49.68</v>
      </c>
      <c r="CW6" s="37" t="str">
        <f>IF(CW7="","",IF(CW7="-","【-】","【"&amp;SUBSTITUTE(TEXT(CW7,"#,##0.00"),"-","△")&amp;"】"))</f>
        <v>【58.98】</v>
      </c>
      <c r="CX6" s="41">
        <f t="shared" ref="CX6:DG6" si="9">IF(CX7="",NA(),CX7)</f>
        <v>53.04</v>
      </c>
      <c r="CY6" s="41">
        <f t="shared" si="9"/>
        <v>51.62</v>
      </c>
      <c r="CZ6" s="41">
        <f t="shared" si="9"/>
        <v>56.29</v>
      </c>
      <c r="DA6" s="41">
        <f t="shared" si="9"/>
        <v>57.63</v>
      </c>
      <c r="DB6" s="41">
        <f t="shared" si="9"/>
        <v>59.62</v>
      </c>
      <c r="DC6" s="41">
        <f t="shared" si="9"/>
        <v>84.73</v>
      </c>
      <c r="DD6" s="41">
        <f t="shared" si="9"/>
        <v>83.8</v>
      </c>
      <c r="DE6" s="41">
        <f t="shared" si="9"/>
        <v>84.12</v>
      </c>
      <c r="DF6" s="41">
        <f t="shared" si="9"/>
        <v>84.17</v>
      </c>
      <c r="DG6" s="41">
        <f t="shared" si="9"/>
        <v>83.35</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0.03</v>
      </c>
      <c r="EK6" s="41">
        <f t="shared" si="12"/>
        <v>0.11</v>
      </c>
      <c r="EL6" s="41">
        <f t="shared" si="12"/>
        <v>0.1</v>
      </c>
      <c r="EM6" s="41">
        <f t="shared" si="12"/>
        <v>0.13</v>
      </c>
      <c r="EN6" s="41">
        <f t="shared" si="12"/>
        <v>0.12</v>
      </c>
      <c r="EO6" s="37" t="str">
        <f>IF(EO7="","",IF(EO7="-","【-】","【"&amp;SUBSTITUTE(TEXT(EO7,"#,##0.00"),"-","△")&amp;"】"))</f>
        <v>【0.23】</v>
      </c>
    </row>
    <row r="7" spans="1:145" s="27" customFormat="1" x14ac:dyDescent="0.15">
      <c r="A7" s="28"/>
      <c r="B7" s="34">
        <v>2018</v>
      </c>
      <c r="C7" s="34">
        <v>22098</v>
      </c>
      <c r="D7" s="34">
        <v>47</v>
      </c>
      <c r="E7" s="34">
        <v>17</v>
      </c>
      <c r="F7" s="34">
        <v>1</v>
      </c>
      <c r="G7" s="34">
        <v>0</v>
      </c>
      <c r="H7" s="34" t="s">
        <v>98</v>
      </c>
      <c r="I7" s="34" t="s">
        <v>99</v>
      </c>
      <c r="J7" s="34" t="s">
        <v>100</v>
      </c>
      <c r="K7" s="34" t="s">
        <v>101</v>
      </c>
      <c r="L7" s="34" t="s">
        <v>102</v>
      </c>
      <c r="M7" s="34" t="s">
        <v>103</v>
      </c>
      <c r="N7" s="38" t="s">
        <v>42</v>
      </c>
      <c r="O7" s="38" t="s">
        <v>104</v>
      </c>
      <c r="P7" s="38">
        <v>20.350000000000001</v>
      </c>
      <c r="Q7" s="38">
        <v>79.78</v>
      </c>
      <c r="R7" s="38">
        <v>3348</v>
      </c>
      <c r="S7" s="38">
        <v>32625</v>
      </c>
      <c r="T7" s="38">
        <v>253.55</v>
      </c>
      <c r="U7" s="38">
        <v>128.66999999999999</v>
      </c>
      <c r="V7" s="38">
        <v>6582</v>
      </c>
      <c r="W7" s="38">
        <v>2.9</v>
      </c>
      <c r="X7" s="38">
        <v>2269.66</v>
      </c>
      <c r="Y7" s="38">
        <v>53.09</v>
      </c>
      <c r="Z7" s="38">
        <v>76.77</v>
      </c>
      <c r="AA7" s="38">
        <v>81.44</v>
      </c>
      <c r="AB7" s="38">
        <v>74.47</v>
      </c>
      <c r="AC7" s="38">
        <v>77.03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3468.35</v>
      </c>
      <c r="BG7" s="38">
        <v>161.38999999999999</v>
      </c>
      <c r="BH7" s="38">
        <v>0</v>
      </c>
      <c r="BI7" s="38">
        <v>0</v>
      </c>
      <c r="BJ7" s="38">
        <v>0</v>
      </c>
      <c r="BK7" s="38">
        <v>1203.71</v>
      </c>
      <c r="BL7" s="38">
        <v>1118.56</v>
      </c>
      <c r="BM7" s="38">
        <v>1047.6500000000001</v>
      </c>
      <c r="BN7" s="38">
        <v>1124.26</v>
      </c>
      <c r="BO7" s="38">
        <v>1048.23</v>
      </c>
      <c r="BP7" s="38">
        <v>682.78</v>
      </c>
      <c r="BQ7" s="38">
        <v>32.47</v>
      </c>
      <c r="BR7" s="38">
        <v>85.73</v>
      </c>
      <c r="BS7" s="38">
        <v>78.39</v>
      </c>
      <c r="BT7" s="38">
        <v>82.64</v>
      </c>
      <c r="BU7" s="38">
        <v>70.56</v>
      </c>
      <c r="BV7" s="38">
        <v>69.739999999999995</v>
      </c>
      <c r="BW7" s="38">
        <v>72.33</v>
      </c>
      <c r="BX7" s="38">
        <v>74.040000000000006</v>
      </c>
      <c r="BY7" s="38">
        <v>80.58</v>
      </c>
      <c r="BZ7" s="38">
        <v>78.92</v>
      </c>
      <c r="CA7" s="38">
        <v>100.91</v>
      </c>
      <c r="CB7" s="38">
        <v>386.21</v>
      </c>
      <c r="CC7" s="38">
        <v>150</v>
      </c>
      <c r="CD7" s="38">
        <v>164.05</v>
      </c>
      <c r="CE7" s="38">
        <v>192.24</v>
      </c>
      <c r="CF7" s="38">
        <v>227.09</v>
      </c>
      <c r="CG7" s="38">
        <v>248.89</v>
      </c>
      <c r="CH7" s="38">
        <v>215.28</v>
      </c>
      <c r="CI7" s="38">
        <v>235.61</v>
      </c>
      <c r="CJ7" s="38">
        <v>216.21</v>
      </c>
      <c r="CK7" s="38">
        <v>220.31</v>
      </c>
      <c r="CL7" s="38">
        <v>136.86000000000001</v>
      </c>
      <c r="CM7" s="38">
        <v>46.48</v>
      </c>
      <c r="CN7" s="38">
        <v>46.48</v>
      </c>
      <c r="CO7" s="38">
        <v>45.46</v>
      </c>
      <c r="CP7" s="38">
        <v>46.88</v>
      </c>
      <c r="CQ7" s="38">
        <v>50.33</v>
      </c>
      <c r="CR7" s="38">
        <v>49.89</v>
      </c>
      <c r="CS7" s="38">
        <v>54.67</v>
      </c>
      <c r="CT7" s="38">
        <v>49.25</v>
      </c>
      <c r="CU7" s="38">
        <v>50.24</v>
      </c>
      <c r="CV7" s="38">
        <v>49.68</v>
      </c>
      <c r="CW7" s="38">
        <v>58.98</v>
      </c>
      <c r="CX7" s="38">
        <v>53.04</v>
      </c>
      <c r="CY7" s="38">
        <v>51.62</v>
      </c>
      <c r="CZ7" s="38">
        <v>56.29</v>
      </c>
      <c r="DA7" s="38">
        <v>57.63</v>
      </c>
      <c r="DB7" s="38">
        <v>59.62</v>
      </c>
      <c r="DC7" s="38">
        <v>84.73</v>
      </c>
      <c r="DD7" s="38">
        <v>83.8</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0.11</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105</v>
      </c>
      <c r="C9" s="29" t="s">
        <v>106</v>
      </c>
      <c r="D9" s="29" t="s">
        <v>107</v>
      </c>
      <c r="E9" s="29" t="s">
        <v>108</v>
      </c>
      <c r="F9" s="29"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35</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201op</cp:lastModifiedBy>
  <dcterms:created xsi:type="dcterms:W3CDTF">2019-12-05T05:00:36Z</dcterms:created>
  <dcterms:modified xsi:type="dcterms:W3CDTF">2020-02-04T02:59:04Z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2020-02-03T09:45:10Z</vt:filetime>
  </property>
</Properties>
</file>