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50 公営企業\14 経営比較分析表（見える化）\R01\02 作業場\下水\"/>
    </mc:Choice>
  </mc:AlternateContent>
  <workbookProtection workbookAlgorithmName="SHA-512" workbookHashValue="zFO7G0uZOx5pZvayDNr4P7ETNPHxb+Gm+CUi+aZ8UxGjaQIYWHH7JYG+Q2aBN1oJju0Dt0D8+oS2+WuhVvAdEg==" workbookSaltValue="xfl4CA+TG/uLhy4jMT2vGQ==" workbookSpinCount="100000" lockStructure="1"/>
  <bookViews>
    <workbookView xWindow="0" yWindow="0" windowWidth="240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<sst xmlns="http://schemas.openxmlformats.org/spreadsheetml/2006/main" count="228" uniqueCount="114">
  <si>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</si>
  <si>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</si>
  <si>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</si>
  <si>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</si>
  <si>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</si>
  <si>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</si>
  <si>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</si>
  <si>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</si>
  <si>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</si>
  <si>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</si>
  <si>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</si>
  <si>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</si>
  <si>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</si>
  <si>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</si>
  <si>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</si>
  <si>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</si>
  <si>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</si>
  <si>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</si>
  <si>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</si>
  <si>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</si>
  <si>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</si>
  <si>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</si>
  <si>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</si>
  <si>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</si>
  <si>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</si>
  <si>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</si>
  <si>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</si>
  <si>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</si>
  <si>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</si>
  <si>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</si>
  <si>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</si>
  <si>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</si>
  <si>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</si>
  <si>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</si>
  <si>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</si>
  <si>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</si>
  <si>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</si>
  <si>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</si>
  <si>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</si>
  <si>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</si>
  <si>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</si>
  <si>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</si>
  <si>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</si>
  <si>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</si>
  <si>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</si>
  <si>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</si>
  <si>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</si>
  <si>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</si>
  <si>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</si>
  <si>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</si>
  <si>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</si>
  <si>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</si>
  <si>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</si>
  <si>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</si>
  <si>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</si>
  <si>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</si>
  <si>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</si>
  <si>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</si>
  <si>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</si>
  <si>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</si>
  <si>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</si>
  <si>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</si>
  <si>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</si>
  <si>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</si>
  <si>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</si>
  <si>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</si>
  <si>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</si>
  <si>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</si>
  <si>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</si>
  <si>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</si>
  <si>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</si>
  <si>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</si>
  <si>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</si>
  <si>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</si>
  <si>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</si>
  <si>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</si>
  <si>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</si>
  <si>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</si>
  <si>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</si>
  <si>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</si>
  <si>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</si>
  <si>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</si>
  <si>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</si>
  <si>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</si>
  <si>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</si>
  <si>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</si>
  <si>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</si>
  <si>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</si>
  <si>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</si>
  <si>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</si>
  <si>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</si>
  <si>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</si>
  <si>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</si>
  <si>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</si>
  <si>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</si>
  <si>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</si>
  <si>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</si>
  <si>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</si>
  <si>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</si>
  <si>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</si>
  <si>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</si>
  <si>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</si>
  <si>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</si>
  <si>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</si>
  <si>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</si>
  <si>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</si>
  <si>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</si>
  <si>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</si>
  <si>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</si>
  <si>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</si>
  <si>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</si>
  <si>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岩崎浄化センターともに供用後15年を経過している。小規模な故障や部品の交換費用は高額ではないが、年々修繕箇所が増え、その対応に苦慮している。また、管路自体の破損はまだ発生していないため、管渠改善率は0％である。岩崎浄化センターは立地条件の都合上、日本海からの塩害により、屋根や扉等、腐食が目立ってきている。
　管路には多くのマンホールポンプが存在し、これらについても、多くのストック量となるため、ストックマネジメントによる更新を図るべきであるが、現在のところ事後保全で対処するしかない状況にある。</t>
    <rPh sb="1" eb="3">
      <t>カンロ</t>
    </rPh>
    <rPh sb="4" eb="6">
      <t>イワサキ</t>
    </rPh>
    <rPh sb="6" eb="8">
      <t>ジョウカ</t>
    </rPh>
    <rPh sb="15" eb="17">
      <t>キョウヨウ</t>
    </rPh>
    <rPh sb="17" eb="18">
      <t>ゴ</t>
    </rPh>
    <rPh sb="20" eb="21">
      <t>ネン</t>
    </rPh>
    <rPh sb="22" eb="24">
      <t>ケイカ</t>
    </rPh>
    <rPh sb="29" eb="32">
      <t>ショウキボ</t>
    </rPh>
    <rPh sb="33" eb="35">
      <t>コショウ</t>
    </rPh>
    <rPh sb="36" eb="38">
      <t>ブヒン</t>
    </rPh>
    <rPh sb="39" eb="41">
      <t>コウカン</t>
    </rPh>
    <rPh sb="41" eb="43">
      <t>ヒヨウ</t>
    </rPh>
    <rPh sb="44" eb="46">
      <t>コウガク</t>
    </rPh>
    <rPh sb="52" eb="54">
      <t>ネンネン</t>
    </rPh>
    <rPh sb="54" eb="56">
      <t>シュウゼン</t>
    </rPh>
    <rPh sb="56" eb="58">
      <t>カショ</t>
    </rPh>
    <rPh sb="59" eb="60">
      <t>フ</t>
    </rPh>
    <rPh sb="64" eb="66">
      <t>タイオウ</t>
    </rPh>
    <rPh sb="67" eb="69">
      <t>クリョ</t>
    </rPh>
    <rPh sb="77" eb="79">
      <t>カンロ</t>
    </rPh>
    <rPh sb="79" eb="81">
      <t>ジタイ</t>
    </rPh>
    <rPh sb="82" eb="84">
      <t>ハソン</t>
    </rPh>
    <rPh sb="87" eb="89">
      <t>ハッセイ</t>
    </rPh>
    <rPh sb="97" eb="98">
      <t>カン</t>
    </rPh>
    <rPh sb="98" eb="99">
      <t>キョ</t>
    </rPh>
    <rPh sb="99" eb="101">
      <t>カイゼン</t>
    </rPh>
    <rPh sb="101" eb="102">
      <t>リツ</t>
    </rPh>
    <rPh sb="109" eb="111">
      <t>イワサキ</t>
    </rPh>
    <rPh sb="111" eb="113">
      <t>ジョウカ</t>
    </rPh>
    <rPh sb="118" eb="120">
      <t>リッチ</t>
    </rPh>
    <rPh sb="120" eb="122">
      <t>ジョウケン</t>
    </rPh>
    <rPh sb="123" eb="126">
      <t>ツゴウジョウ</t>
    </rPh>
    <rPh sb="127" eb="128">
      <t>ヒ</t>
    </rPh>
    <rPh sb="128" eb="129">
      <t>ホン</t>
    </rPh>
    <rPh sb="129" eb="130">
      <t>ウミ</t>
    </rPh>
    <rPh sb="133" eb="135">
      <t>エンガイ</t>
    </rPh>
    <rPh sb="139" eb="141">
      <t>ヤネ</t>
    </rPh>
    <rPh sb="142" eb="143">
      <t>トビラ</t>
    </rPh>
    <rPh sb="143" eb="144">
      <t>ナド</t>
    </rPh>
    <rPh sb="145" eb="147">
      <t>フショク</t>
    </rPh>
    <rPh sb="148" eb="150">
      <t>メダ</t>
    </rPh>
    <rPh sb="159" eb="161">
      <t>カンロ</t>
    </rPh>
    <rPh sb="163" eb="164">
      <t>オオ</t>
    </rPh>
    <rPh sb="175" eb="177">
      <t>ソンザイ</t>
    </rPh>
    <rPh sb="188" eb="189">
      <t>オオ</t>
    </rPh>
    <rPh sb="195" eb="196">
      <t>リョウ</t>
    </rPh>
    <rPh sb="215" eb="217">
      <t>コウシン</t>
    </rPh>
    <rPh sb="218" eb="219">
      <t>ハカ</t>
    </rPh>
    <rPh sb="227" eb="229">
      <t>ゲンザイ</t>
    </rPh>
    <rPh sb="233" eb="235">
      <t>ジゴ</t>
    </rPh>
    <rPh sb="235" eb="237">
      <t>ホゼン</t>
    </rPh>
    <rPh sb="238" eb="240">
      <t>タイショ</t>
    </rPh>
    <rPh sb="246" eb="248">
      <t>ジョウキョウ</t>
    </rPh>
    <phoneticPr fontId="4"/>
  </si>
  <si>
    <t>　料金収入は、人口減少や高齢化に伴う使用量の減少による減収が懸念される。また、元利償還金のピークを過ぎて徐々に減少しているが、施設の老朽化に伴う新たな費用の増加が見込まれる。
　令和2年度から2か年でストックマネジメントを策定し、管路及び岩崎浄化センターを計画的に改善していく。</t>
    <rPh sb="1" eb="3">
      <t>リョウキン</t>
    </rPh>
    <rPh sb="3" eb="5">
      <t>シュウニュウ</t>
    </rPh>
    <rPh sb="7" eb="9">
      <t>ジンコウ</t>
    </rPh>
    <rPh sb="9" eb="11">
      <t>ゲンショウ</t>
    </rPh>
    <rPh sb="12" eb="15">
      <t>コウレイカ</t>
    </rPh>
    <rPh sb="16" eb="17">
      <t>トモナ</t>
    </rPh>
    <rPh sb="18" eb="21">
      <t>シヨウリョウ</t>
    </rPh>
    <rPh sb="22" eb="24">
      <t>ゲンショウ</t>
    </rPh>
    <rPh sb="27" eb="29">
      <t>ゲンシュウ</t>
    </rPh>
    <rPh sb="30" eb="32">
      <t>ケネン</t>
    </rPh>
    <rPh sb="49" eb="50">
      <t>ス</t>
    </rPh>
    <rPh sb="66" eb="69">
      <t>ロウキュウカ</t>
    </rPh>
    <rPh sb="70" eb="71">
      <t>トモナ</t>
    </rPh>
    <rPh sb="72" eb="73">
      <t>アラ</t>
    </rPh>
    <rPh sb="75" eb="77">
      <t>ヒヨウ</t>
    </rPh>
    <rPh sb="78" eb="80">
      <t>ゾウカ</t>
    </rPh>
    <rPh sb="81" eb="83">
      <t>ミコ</t>
    </rPh>
    <rPh sb="89" eb="91">
      <t>レイワ</t>
    </rPh>
    <rPh sb="92" eb="94">
      <t>ネンド</t>
    </rPh>
    <rPh sb="98" eb="99">
      <t>ネン</t>
    </rPh>
    <rPh sb="111" eb="113">
      <t>サクテイ</t>
    </rPh>
    <rPh sb="115" eb="117">
      <t>カンロ</t>
    </rPh>
    <rPh sb="117" eb="118">
      <t>オヨ</t>
    </rPh>
    <rPh sb="119" eb="121">
      <t>イワサキ</t>
    </rPh>
    <rPh sb="121" eb="123">
      <t>ジョウカ</t>
    </rPh>
    <rPh sb="132" eb="134">
      <t>カイゼン</t>
    </rPh>
    <phoneticPr fontId="4"/>
  </si>
  <si>
    <t>　①収益的収支比率について、H30決算において100％を上回っているが、経営実態から判断すると、今後も一般会計繰入金に依存する厳しい経営が続いていくことから、費用圧縮の取組みを継続的に行い、経営改善に努めることが重要である。
　⑤経費回収率について、今後も低い水準で推移していくことが見込まれる。
　人口減少が急激に進む当町においては、収益の増加を大きく見込むことができないことから、汚水維持管理費を可能な限り圧縮することを軸として比率改善に努めることが有効である。
　⑥汚水処理原価について、今後も高止まりすることが見込まれる。
　有収水量が人口に比例して減少していくことが見込まれるため、⑤経費回収率で示した汚水維持管理費の圧縮に加え、将来の汚水資本費の抑制に向けた取組みを行い、汚水処理費全体を抑制していくことが重要である。
　⑧水洗化率について、当町は高齢化率が高く、下水道加入が進まない状況にある。
　未加入世帯に対する加入促進を図るため、引き続き、戸別訪問や水洗化工事に係る利子補給制度の周知を行っていく。</t>
    <rPh sb="48" eb="50">
      <t>コンゴ</t>
    </rPh>
    <rPh sb="51" eb="53">
      <t>イッパン</t>
    </rPh>
    <rPh sb="53" eb="55">
      <t>カイケイ</t>
    </rPh>
    <rPh sb="55" eb="57">
      <t>クリイレ</t>
    </rPh>
    <rPh sb="57" eb="58">
      <t>キン</t>
    </rPh>
    <rPh sb="59" eb="61">
      <t>イゾン</t>
    </rPh>
    <rPh sb="63" eb="64">
      <t>キビ</t>
    </rPh>
    <rPh sb="66" eb="68">
      <t>ケイエイ</t>
    </rPh>
    <rPh sb="69" eb="70">
      <t>ツヅ</t>
    </rPh>
    <rPh sb="305" eb="306">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</si>
</sst>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1-43B3-817C-4231EC8AAF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CA01-43B3-817C-4231EC8AAF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33.409999999999997</c:v>
                </c:pt>
                <c:pt idx="1">
                  <c:v>32.200000000000003</c:v>
                </c:pt>
                <c:pt idx="2">
                  <c:v>35.61</c:v>
                </c:pt>
                <c:pt idx="3">
                  <c:v>36.1</c:v>
                </c:pt>
                <c:pt idx="4">
                  <c:v>37.07</c:v>
                </c:pt>
              </c:numCache>
            </c:numRef>
          </c:val>
          <c:extLst>
            <c:ext xmlns:c16="http://schemas.microsoft.com/office/drawing/2014/chart" uri="{C3380CC4-5D6E-409C-BE32-E72D297353CC}">
              <c16:uniqueId val="{00000000-A2DF-4C65-9ECB-4C505E9959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A2DF-4C65-9ECB-4C505E9959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c:v>
                </c:pt>
                <c:pt idx="1">
                  <c:v>52.71</c:v>
                </c:pt>
                <c:pt idx="2">
                  <c:v>53.05</c:v>
                </c:pt>
                <c:pt idx="3">
                  <c:v>55.76</c:v>
                </c:pt>
                <c:pt idx="4">
                  <c:v>58.25</c:v>
                </c:pt>
              </c:numCache>
            </c:numRef>
          </c:val>
          <c:extLst>
            <c:ext xmlns:c16="http://schemas.microsoft.com/office/drawing/2014/chart" uri="{C3380CC4-5D6E-409C-BE32-E72D297353CC}">
              <c16:uniqueId val="{00000000-7755-4C52-8699-7B921728BE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7755-4C52-8699-7B921728BE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83.99</c:v>
                </c:pt>
                <c:pt idx="1">
                  <c:v>86.94</c:v>
                </c:pt>
                <c:pt idx="2">
                  <c:v>79.41</c:v>
                </c:pt>
                <c:pt idx="3">
                  <c:v>85.05</c:v>
                </c:pt>
                <c:pt idx="4">
                  <c:v>102.07</c:v>
                </c:pt>
              </c:numCache>
            </c:numRef>
          </c:val>
          <c:extLst>
            <c:ext xmlns:c16="http://schemas.microsoft.com/office/drawing/2014/chart" uri="{C3380CC4-5D6E-409C-BE32-E72D297353CC}">
              <c16:uniqueId val="{00000000-3DB9-4BB8-9A6E-73879337E9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B9-4BB8-9A6E-73879337E9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7-4B1F-8E2D-A7687DE9B4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7-4B1F-8E2D-A7687DE9B4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5-4563-8F82-021E94C2BB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5-4563-8F82-021E94C2BB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F-4376-8174-28731B539D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F-4376-8174-28731B539D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3-47D1-A900-FF02ADB373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3-47D1-A900-FF02ADB373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35.08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F3-4D36-9637-BBC76BD4D4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28F3-4D36-9637-BBC76BD4D4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44.15</c:v>
                </c:pt>
                <c:pt idx="1">
                  <c:v>52.51</c:v>
                </c:pt>
                <c:pt idx="2">
                  <c:v>34.01</c:v>
                </c:pt>
                <c:pt idx="3">
                  <c:v>24.18</c:v>
                </c:pt>
                <c:pt idx="4">
                  <c:v>28.28</c:v>
                </c:pt>
              </c:numCache>
            </c:numRef>
          </c:val>
          <c:extLst>
            <c:ext xmlns:c16="http://schemas.microsoft.com/office/drawing/2014/chart" uri="{C3380CC4-5D6E-409C-BE32-E72D297353CC}">
              <c16:uniqueId val="{00000000-2AD0-4B9A-822C-8EDDA71A41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2AD0-4B9A-822C-8EDDA71A41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540.66</c:v>
                </c:pt>
                <c:pt idx="1">
                  <c:v>458.48</c:v>
                </c:pt>
                <c:pt idx="2">
                  <c:v>712.7</c:v>
                </c:pt>
                <c:pt idx="3">
                  <c:v>853.27</c:v>
                </c:pt>
                <c:pt idx="4">
                  <c:v>722.15</c:v>
                </c:pt>
              </c:numCache>
            </c:numRef>
          </c:val>
          <c:extLst>
            <c:ext xmlns:c16="http://schemas.microsoft.com/office/drawing/2014/chart" uri="{C3380CC4-5D6E-409C-BE32-E72D297353CC}">
              <c16:uniqueId val="{00000000-EB8B-4BE3-BDD3-F7EEBAFD72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EB8B-4BE3-BDD3-F7EEBAFD72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C35" sqref="BC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深浦町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8228</v>
      </c>
      <c r="AM8" s="68"/>
      <c r="AN8" s="68"/>
      <c r="AO8" s="68"/>
      <c r="AP8" s="68"/>
      <c r="AQ8" s="68"/>
      <c r="AR8" s="68"/>
      <c r="AS8" s="68"/>
      <c r="AT8" s="67">
        <f>データ!T6</f>
        <v>488.9</v>
      </c>
      <c r="AU8" s="67"/>
      <c r="AV8" s="67"/>
      <c r="AW8" s="67"/>
      <c r="AX8" s="67"/>
      <c r="AY8" s="67"/>
      <c r="AZ8" s="67"/>
      <c r="BA8" s="67"/>
      <c r="BB8" s="67">
        <f>データ!U6</f>
        <v>16.829999999999998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12.23</v>
      </c>
      <c r="Q10" s="67"/>
      <c r="R10" s="67"/>
      <c r="S10" s="67"/>
      <c r="T10" s="67"/>
      <c r="U10" s="67"/>
      <c r="V10" s="67"/>
      <c r="W10" s="67">
        <f>データ!Q6</f>
        <v>85.88</v>
      </c>
      <c r="X10" s="67"/>
      <c r="Y10" s="67"/>
      <c r="Z10" s="67"/>
      <c r="AA10" s="67"/>
      <c r="AB10" s="67"/>
      <c r="AC10" s="67"/>
      <c r="AD10" s="68">
        <f>データ!R6</f>
        <v>3834</v>
      </c>
      <c r="AE10" s="68"/>
      <c r="AF10" s="68"/>
      <c r="AG10" s="68"/>
      <c r="AH10" s="68"/>
      <c r="AI10" s="68"/>
      <c r="AJ10" s="68"/>
      <c r="AK10" s="2"/>
      <c r="AL10" s="68">
        <f>データ!V6</f>
        <v>994</v>
      </c>
      <c r="AM10" s="68"/>
      <c r="AN10" s="68"/>
      <c r="AO10" s="68"/>
      <c r="AP10" s="68"/>
      <c r="AQ10" s="68"/>
      <c r="AR10" s="68"/>
      <c r="AS10" s="68"/>
      <c r="AT10" s="67">
        <f>データ!W6</f>
        <v>0.56999999999999995</v>
      </c>
      <c r="AU10" s="67"/>
      <c r="AV10" s="67"/>
      <c r="AW10" s="67"/>
      <c r="AX10" s="67"/>
      <c r="AY10" s="67"/>
      <c r="AZ10" s="67"/>
      <c r="BA10" s="67"/>
      <c r="BB10" s="67">
        <f>データ!X6</f>
        <v>1743.86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S0eqkjhzM8RcfjgjpyYIctyF1JcXWSPtnwu0lLWrdDuJhyBN/5N9Gfw9dBrRA13AvGCCPp3mofbhpIMQ1tzymQ==" saltValue="fnVal+IzEVXfFyGNtktx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23230</v>
      </c>
      <c r="D6" s="33">
        <f t="shared" si="3"/>
        <v>47</v>
      </c>
      <c r="E6" s="33">
        <f t="shared" si="3"/>
        <v>17</v>
      </c>
      <c r="F6" s="33">
        <f t="shared" si="3"/>
        <v>4</v>
      </c>
      <c r="G6" s="33">
        <f t="shared" si="3"/>
        <v>0</v>
      </c>
      <c r="H6" s="33" t="str">
        <f t="shared" si="3"/>
        <v>青森県　深浦町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12.23</v>
      </c>
      <c r="Q6" s="34">
        <f t="shared" si="3"/>
        <v>85.88</v>
      </c>
      <c r="R6" s="34">
        <f t="shared" si="3"/>
        <v>3834</v>
      </c>
      <c r="S6" s="34">
        <f t="shared" si="3"/>
        <v>8228</v>
      </c>
      <c r="T6" s="34">
        <f t="shared" si="3"/>
        <v>488.9</v>
      </c>
      <c r="U6" s="34">
        <f t="shared" si="3"/>
        <v>16.829999999999998</v>
      </c>
      <c r="V6" s="34">
        <f t="shared" si="3"/>
        <v>994</v>
      </c>
      <c r="W6" s="34">
        <f t="shared" si="3"/>
        <v>0.56999999999999995</v>
      </c>
      <c r="X6" s="34">
        <f t="shared" si="3"/>
        <v>1743.86</v>
      </c>
      <c r="Y6" s="35">
        <f>IF(Y7="",NA(),Y7)</f>
        <v>83.99</v>
      </c>
      <c r="Z6" s="35">
        <f t="shared" ref="Z6:AH6" si="4">IF(Z7="",NA(),Z7)</f>
        <v>86.94</v>
      </c>
      <c r="AA6" s="35">
        <f t="shared" si="4"/>
        <v>79.41</v>
      </c>
      <c r="AB6" s="35">
        <f t="shared" si="4"/>
        <v>85.05</v>
      </c>
      <c r="AC6" s="35">
        <f t="shared" si="4"/>
        <v>102.07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35.08</v>
      </c>
      <c r="BH6" s="34">
        <f t="shared" si="7"/>
        <v>0</v>
      </c>
      <c r="BI6" s="34">
        <f t="shared" si="7"/>
        <v>0</v>
      </c>
      <c r="BJ6" s="34">
        <f t="shared" si="7"/>
        <v>0</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44.15</v>
      </c>
      <c r="BR6" s="35">
        <f t="shared" ref="BR6:BZ6" si="8">IF(BR7="",NA(),BR7)</f>
        <v>52.51</v>
      </c>
      <c r="BS6" s="35">
        <f t="shared" si="8"/>
        <v>34.01</v>
      </c>
      <c r="BT6" s="35">
        <f t="shared" si="8"/>
        <v>24.18</v>
      </c>
      <c r="BU6" s="35">
        <f t="shared" si="8"/>
        <v>28.28</v>
      </c>
      <c r="BV6" s="35">
        <f t="shared" si="8"/>
        <v>50.54</v>
      </c>
      <c r="BW6" s="35">
        <f t="shared" si="8"/>
        <v>49.22</v>
      </c>
      <c r="BX6" s="35">
        <f t="shared" si="8"/>
        <v>53.7</v>
      </c>
      <c r="BY6" s="35">
        <f t="shared" si="8"/>
        <v>61.54</v>
      </c>
      <c r="BZ6" s="35">
        <f t="shared" si="8"/>
        <v>72.260000000000005</v>
      </c>
      <c r="CA6" s="34" t="str">
        <f>IF(CA7="","",IF(CA7="-","【-】","【"&amp;SUBSTITUTE(TEXT(CA7,"#,##0.00"),"-","△")&amp;"】"))</f>
        <v>【74.48】</v>
      </c>
      <c r="CB6" s="35">
        <f>IF(CB7="",NA(),CB7)</f>
        <v>540.66</v>
      </c>
      <c r="CC6" s="35">
        <f t="shared" ref="CC6:CK6" si="9">IF(CC7="",NA(),CC7)</f>
        <v>458.48</v>
      </c>
      <c r="CD6" s="35">
        <f t="shared" si="9"/>
        <v>712.7</v>
      </c>
      <c r="CE6" s="35">
        <f t="shared" si="9"/>
        <v>853.27</v>
      </c>
      <c r="CF6" s="35">
        <f t="shared" si="9"/>
        <v>722.15</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33.409999999999997</v>
      </c>
      <c r="CN6" s="35">
        <f t="shared" ref="CN6:CV6" si="10">IF(CN7="",NA(),CN7)</f>
        <v>32.200000000000003</v>
      </c>
      <c r="CO6" s="35">
        <f t="shared" si="10"/>
        <v>35.61</v>
      </c>
      <c r="CP6" s="35">
        <f t="shared" si="10"/>
        <v>36.1</v>
      </c>
      <c r="CQ6" s="35">
        <f t="shared" si="10"/>
        <v>37.07</v>
      </c>
      <c r="CR6" s="35">
        <f t="shared" si="10"/>
        <v>34.74</v>
      </c>
      <c r="CS6" s="35">
        <f t="shared" si="10"/>
        <v>36.65</v>
      </c>
      <c r="CT6" s="35">
        <f t="shared" si="10"/>
        <v>37.72</v>
      </c>
      <c r="CU6" s="35">
        <f t="shared" si="10"/>
        <v>37.08</v>
      </c>
      <c r="CV6" s="35">
        <f t="shared" si="10"/>
        <v>42.56</v>
      </c>
      <c r="CW6" s="34" t="str">
        <f>IF(CW7="","",IF(CW7="-","【-】","【"&amp;SUBSTITUTE(TEXT(CW7,"#,##0.00"),"-","△")&amp;"】"))</f>
        <v>【42.82】</v>
      </c>
      <c r="CX6" s="35">
        <f>IF(CX7="",NA(),CX7)</f>
        <v>52</v>
      </c>
      <c r="CY6" s="35">
        <f t="shared" ref="CY6:DG6" si="11">IF(CY7="",NA(),CY7)</f>
        <v>52.71</v>
      </c>
      <c r="CZ6" s="35">
        <f t="shared" si="11"/>
        <v>53.05</v>
      </c>
      <c r="DA6" s="35">
        <f t="shared" si="11"/>
        <v>55.76</v>
      </c>
      <c r="DB6" s="35">
        <f t="shared" si="11"/>
        <v>58.25</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23230</v>
      </c>
      <c r="D7" s="37">
        <v>47</v>
      </c>
      <c r="E7" s="37">
        <v>17</v>
      </c>
      <c r="F7" s="37">
        <v>4</v>
      </c>
      <c r="G7" s="37">
        <v>0</v>
      </c>
      <c r="H7" s="37" t="s">
        <v>98</v>
      </c>
      <c r="I7" s="37" t="s">
        <v>99</v>
      </c>
      <c r="J7" s="37" t="s">
        <v>100</v>
      </c>
      <c r="K7" s="37" t="s">
        <v>101</v>
      </c>
      <c r="L7" s="37" t="s">
        <v>102</v>
      </c>
      <c r="M7" s="37" t="s">
        <v>103</v>
      </c>
      <c r="N7" s="38" t="s">
        <v>104</v>
      </c>
      <c r="O7" s="38" t="s">
        <v>105</v>
      </c>
      <c r="P7" s="38">
        <v>12.23</v>
      </c>
      <c r="Q7" s="38">
        <v>85.88</v>
      </c>
      <c r="R7" s="38">
        <v>3834</v>
      </c>
      <c r="S7" s="38">
        <v>8228</v>
      </c>
      <c r="T7" s="38">
        <v>488.9</v>
      </c>
      <c r="U7" s="38">
        <v>16.829999999999998</v>
      </c>
      <c r="V7" s="38">
        <v>994</v>
      </c>
      <c r="W7" s="38">
        <v>0.56999999999999995</v>
      </c>
      <c r="X7" s="38">
        <v>1743.86</v>
      </c>
      <c r="Y7" s="38">
        <v>83.99</v>
      </c>
      <c r="Z7" s="38">
        <v>86.94</v>
      </c>
      <c r="AA7" s="38">
        <v>79.41</v>
      </c>
      <c r="AB7" s="38">
        <v>85.05</v>
      </c>
      <c r="AC7" s="38">
        <v>102.07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35.08</v>
      </c>
      <c r="BH7" s="38">
        <v>0</v>
      </c>
      <c r="BI7" s="38">
        <v>0</v>
      </c>
      <c r="BJ7" s="38">
        <v>0</v>
      </c>
      <c r="BK7" s="38">
        <v>1671.86</v>
      </c>
      <c r="BL7" s="38">
        <v>1673.47</v>
      </c>
      <c r="BM7" s="38">
        <v>1592.72</v>
      </c>
      <c r="BN7" s="38">
        <v>1223.96</v>
      </c>
      <c r="BO7" s="38">
        <v>1194.1500000000001</v>
      </c>
      <c r="BP7" s="38">
        <v>1209.4000000000001</v>
      </c>
      <c r="BQ7" s="38">
        <v>44.15</v>
      </c>
      <c r="BR7" s="38">
        <v>52.51</v>
      </c>
      <c r="BS7" s="38">
        <v>34.01</v>
      </c>
      <c r="BT7" s="38">
        <v>24.18</v>
      </c>
      <c r="BU7" s="38">
        <v>28.28</v>
      </c>
      <c r="BV7" s="38">
        <v>50.54</v>
      </c>
      <c r="BW7" s="38">
        <v>49.22</v>
      </c>
      <c r="BX7" s="38">
        <v>53.7</v>
      </c>
      <c r="BY7" s="38">
        <v>61.54</v>
      </c>
      <c r="BZ7" s="38">
        <v>72.260000000000005</v>
      </c>
      <c r="CA7" s="38">
        <v>74.48</v>
      </c>
      <c r="CB7" s="38">
        <v>540.66</v>
      </c>
      <c r="CC7" s="38">
        <v>458.48</v>
      </c>
      <c r="CD7" s="38">
        <v>712.7</v>
      </c>
      <c r="CE7" s="38">
        <v>853.27</v>
      </c>
      <c r="CF7" s="38">
        <v>722.15</v>
      </c>
      <c r="CG7" s="38">
        <v>320.36</v>
      </c>
      <c r="CH7" s="38">
        <v>332.02</v>
      </c>
      <c r="CI7" s="38">
        <v>300.35000000000002</v>
      </c>
      <c r="CJ7" s="38">
        <v>267.86</v>
      </c>
      <c r="CK7" s="38">
        <v>230.02</v>
      </c>
      <c r="CL7" s="38">
        <v>219.46</v>
      </c>
      <c r="CM7" s="38">
        <v>33.409999999999997</v>
      </c>
      <c r="CN7" s="38">
        <v>32.200000000000003</v>
      </c>
      <c r="CO7" s="38">
        <v>35.61</v>
      </c>
      <c r="CP7" s="38">
        <v>36.1</v>
      </c>
      <c r="CQ7" s="38">
        <v>37.07</v>
      </c>
      <c r="CR7" s="38">
        <v>34.74</v>
      </c>
      <c r="CS7" s="38">
        <v>36.65</v>
      </c>
      <c r="CT7" s="38">
        <v>37.72</v>
      </c>
      <c r="CU7" s="38">
        <v>37.08</v>
      </c>
      <c r="CV7" s="38">
        <v>42.56</v>
      </c>
      <c r="CW7" s="38">
        <v>42.82</v>
      </c>
      <c r="CX7" s="38">
        <v>52</v>
      </c>
      <c r="CY7" s="38">
        <v>52.71</v>
      </c>
      <c r="CZ7" s="38">
        <v>53.05</v>
      </c>
      <c r="DA7" s="38">
        <v>55.76</v>
      </c>
      <c r="DB7" s="38">
        <v>58.25</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一戸 卓磨</cp:lastModifiedBy>
  <cp:lastPrinted>2020-01-23T23:42:58Z</cp:lastPrinted>
  <dcterms:created xsi:type="dcterms:W3CDTF">2019-12-05T05:10:00Z</dcterms:created>
  <dcterms:modified xsi:type="dcterms:W3CDTF">2020-01-23T23:47:48Z</dcterms:modified>
  <cp:category/>
</cp:coreProperties>
</file>