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yoko0101\Desktop\"/>
    </mc:Choice>
  </mc:AlternateContent>
  <xr:revisionPtr revIDLastSave="0" documentId="8_{00BE75AF-6EA9-4714-B107-57F23E0FF857}" xr6:coauthVersionLast="43" xr6:coauthVersionMax="43" xr10:uidLastSave="{00000000-0000-0000-0000-000000000000}"/>
  <workbookProtection workbookAlgorithmName="SHA-512" workbookHashValue="cIyOH/RlG2Gyq+FpcsfbZoNfjSQsAFGSMRTTcsovUhWE3uRmKr1XkItou/k+Q/fMBWbBteUHsmeEVDLkOMT5DQ==" workbookSaltValue="0c2O77HHV/lvnhmwNBNxng==" workbookSpinCount="100000" lockStructure="1"/>
  <bookViews>
    <workbookView xWindow="-120" yWindow="-120" windowWidth="19440" windowHeight="15000" xr2:uid="{00000000-000D-0000-FFFF-FFFF00000000}"/>
  </bookViews>
  <sheets>
    <sheet name="法適用_水道事業" sheetId="4" r:id="rId1"/>
    <sheet name="データ" sheetId="5" state="hidden" r:id="rId2"/>
  </sheets>
  <calcPr calcId="181029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<sst xmlns="http://schemas.openxmlformats.org/spreadsheetml/2006/main" count="220" uniqueCount="108">
  <si>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</si>
  <si>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</si>
  <si>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</si>
  <si>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</si>
  <si>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</si>
  <si>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</si>
  <si>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</si>
  <si>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</si>
  <si>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</si>
  <si>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</si>
  <si>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</si>
  <si>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</si>
  <si>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</si>
  <si>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</si>
  <si>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</si>
  <si>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</si>
  <si>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</si>
  <si>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</si>
  <si>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</si>
  <si>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</si>
  <si>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</si>
  <si>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</si>
  <si>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</si>
  <si>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</si>
  <si>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</si>
  <si>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</si>
  <si>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</si>
  <si>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</si>
  <si>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</si>
  <si>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</si>
  <si>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</si>
  <si>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</si>
  <si>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</si>
  <si>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</si>
  <si>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</si>
  <si>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</si>
  <si>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</si>
  <si>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</si>
  <si>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</si>
  <si>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</si>
  <si>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</si>
  <si>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</si>
  <si>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</si>
  <si>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</si>
  <si>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</si>
  <si>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</si>
  <si>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</si>
  <si>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</si>
  <si>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</si>
  <si>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</si>
  <si>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</si>
  <si>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</si>
  <si>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</si>
  <si>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</si>
  <si>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</si>
  <si>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</si>
  <si>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</si>
  <si>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</si>
  <si>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</si>
  <si>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</si>
  <si>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</si>
  <si>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</si>
  <si>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</si>
  <si>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</si>
  <si>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</si>
  <si>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</si>
  <si>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</si>
  <si>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</si>
  <si>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</si>
  <si>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</si>
  <si>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</si>
  <si>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</si>
  <si>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</si>
  <si>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</si>
  <si>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</si>
  <si>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</si>
  <si>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</si>
  <si>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</si>
  <si>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</si>
  <si>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</si>
  <si>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</si>
  <si>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</si>
  <si>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</si>
  <si>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</si>
  <si>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</si>
  <si>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</si>
  <si>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</si>
  <si>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</si>
  <si>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</si>
  <si>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</si>
  <si>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</si>
  <si>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</si>
  <si>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</si>
  <si>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横浜町</t>
  </si>
  <si>
    <t>法適用</t>
  </si>
  <si>
    <t>水道事業</t>
  </si>
  <si>
    <t>簡易水道事業</t>
  </si>
  <si>
    <t>C3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</si>
  <si>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</si>
  <si>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</si>
  <si>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</si>
  <si>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</si>
  <si>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</si>
  <si>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</si>
  <si>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</si>
  <si>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現在、老朽資産はないが、これから更新時期を迎える資産割合が多く、新規の管路布設が少ないため、年々有形固定資産減価償却率が上昇してきている。
　平成２８年度で一部地域において管路更新を実施したことにより、一時的に類似団体よりも管路更新率が増加した。
　近い将来である約１０年後には資産の法定耐用年数を迎える経年化資産がでてくるので、更新工事における単年度の経費を平準化して、計画通り実施する必要がある。</t>
    <phoneticPr fontId="4"/>
  </si>
  <si>
    <t>　現在は経常収支比率及び料金回収率が高く、さらに企業債残高も減少してきているため、経営の健全化が図られている。
　しかし、今後迎える管路更新及び施設更新が控えているため、工事に要する財源の確保が必要とされる。
　施設・管路の更新は、単年度の経費を平準化することによって、極力水道加入者への負担を課さずに、国庫補助金や交付金等を活用し、経営の健全化を図りつつ管路や施設の更新を実施したい。</t>
    <phoneticPr fontId="4"/>
  </si>
  <si>
    <t>　平成２７・２８・２９年度・令和元年度と管路の破損による漏水が発生し、時には長期間にわたり場所が特定できなかった事もあったため、無効水量が多くなり、有収率が低くなった。しかしながら、経常収支比率及び料金回収率が高く推移していることから、経営には大きく影響は出ず、現在においては適正な水道料金と考えられる。
　今後の約１０年後に、法定耐用年数が過ぎる管路が次々と出てくるため、計画的な施設更新が必要となる。
　施設利用率については、類似団体と比較しても低いことから、更なる利用増加にも対応可能であるため、水道加入の推進を図り、給水収益を増やすことで、経営の健全性をより一層高めることが可能である。</t>
    <rPh sb="14" eb="16">
      <t>レイワ</t>
    </rPh>
    <rPh sb="16" eb="17">
      <t>ガン</t>
    </rPh>
    <rPh sb="17" eb="19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</si>
</sst>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3.64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0C-46CF-879A-CBD11AA5F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0.53</c:v>
                </c:pt>
                <c:pt idx="1">
                  <c:v>0.42</c:v>
                </c:pt>
                <c:pt idx="2">
                  <c:v>0.67</c:v>
                </c:pt>
                <c:pt idx="3">
                  <c:v>0.52</c:v>
                </c:pt>
                <c:pt idx="4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0C-46CF-879A-CBD11AA5F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22.74</c:v>
                </c:pt>
                <c:pt idx="1">
                  <c:v>24.96</c:v>
                </c:pt>
                <c:pt idx="2">
                  <c:v>25.09</c:v>
                </c:pt>
                <c:pt idx="3">
                  <c:v>25.15</c:v>
                </c:pt>
                <c:pt idx="4">
                  <c:v>26.31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38-42B8-BD8E-289C22652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52.25</c:v>
                </c:pt>
                <c:pt idx="1">
                  <c:v>48.71</c:v>
                </c:pt>
                <c:pt idx="2">
                  <c:v>50.04</c:v>
                </c:pt>
                <c:pt idx="3">
                  <c:v>47.18</c:v>
                </c:pt>
                <c:pt idx="4">
                  <c:v>45.73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38-42B8-BD8E-289C22652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89.32</c:v>
                </c:pt>
                <c:pt idx="1">
                  <c:v>81.64</c:v>
                </c:pt>
                <c:pt idx="2">
                  <c:v>82.51</c:v>
                </c:pt>
                <c:pt idx="3">
                  <c:v>83.73</c:v>
                </c:pt>
                <c:pt idx="4">
                  <c:v>80.17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31F-892B-C200516E8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86.34</c:v>
                </c:pt>
                <c:pt idx="1">
                  <c:v>85.87</c:v>
                </c:pt>
                <c:pt idx="2">
                  <c:v>83.83</c:v>
                </c:pt>
                <c:pt idx="3">
                  <c:v>80.209999999999994</c:v>
                </c:pt>
                <c:pt idx="4">
                  <c:v>80.25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2A-431F-892B-C200516E8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116.15</c:v>
                </c:pt>
                <c:pt idx="1">
                  <c:v>112.75</c:v>
                </c:pt>
                <c:pt idx="2">
                  <c:v>108.93</c:v>
                </c:pt>
                <c:pt idx="3">
                  <c:v>105.1</c:v>
                </c:pt>
                <c:pt idx="4">
                  <c:v>116.4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4-462A-9003-CC56526AA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103.86</c:v>
                </c:pt>
                <c:pt idx="1">
                  <c:v>111.5</c:v>
                </c:pt>
                <c:pt idx="2">
                  <c:v>111.79</c:v>
                </c:pt>
                <c:pt idx="3">
                  <c:v>111.37</c:v>
                </c:pt>
                <c:pt idx="4">
                  <c:v>109.77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14-462A-9003-CC56526AA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61.68</c:v>
                </c:pt>
                <c:pt idx="1">
                  <c:v>63.69</c:v>
                </c:pt>
                <c:pt idx="2">
                  <c:v>63.76</c:v>
                </c:pt>
                <c:pt idx="3">
                  <c:v>66.14</c:v>
                </c:pt>
                <c:pt idx="4">
                  <c:v>67.41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1-4A96-B044-74A77505B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39.26</c:v>
                </c:pt>
                <c:pt idx="1">
                  <c:v>43.52</c:v>
                </c:pt>
                <c:pt idx="2">
                  <c:v>43.96</c:v>
                </c:pt>
                <c:pt idx="3">
                  <c:v>45.8</c:v>
                </c:pt>
                <c:pt idx="4">
                  <c:v>46.28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61-4A96-B044-74A77505B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0-41FF-A712-ADC506569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9.1</c:v>
                </c:pt>
                <c:pt idx="1">
                  <c:v>12.35</c:v>
                </c:pt>
                <c:pt idx="2">
                  <c:v>11.91</c:v>
                </c:pt>
                <c:pt idx="3">
                  <c:v>20.02</c:v>
                </c:pt>
                <c:pt idx="4">
                  <c:v>18.03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60-41FF-A712-ADC506569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0-42E6-B60B-C3EE76E25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42.39</c:v>
                </c:pt>
                <c:pt idx="1">
                  <c:v>7.41</c:v>
                </c:pt>
                <c:pt idx="2">
                  <c:v>4.03</c:v>
                </c:pt>
                <c:pt idx="3">
                  <c:v>3.02</c:v>
                </c:pt>
                <c:pt idx="4">
                  <c:v>4.96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20-42E6-B60B-C3EE76E25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265.48</c:v>
                </c:pt>
                <c:pt idx="1">
                  <c:v>332.58</c:v>
                </c:pt>
                <c:pt idx="2">
                  <c:v>523.95000000000005</c:v>
                </c:pt>
                <c:pt idx="3">
                  <c:v>755.58</c:v>
                </c:pt>
                <c:pt idx="4">
                  <c:v>958.01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88-4690-A8FE-BD15EA6DB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432.1</c:v>
                </c:pt>
                <c:pt idx="1">
                  <c:v>515.9</c:v>
                </c:pt>
                <c:pt idx="2">
                  <c:v>548.71</c:v>
                </c:pt>
                <c:pt idx="3">
                  <c:v>533.21</c:v>
                </c:pt>
                <c:pt idx="4">
                  <c:v>563.05999999999995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88-4690-A8FE-BD15EA6DB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114.47</c:v>
                </c:pt>
                <c:pt idx="1">
                  <c:v>67.400000000000006</c:v>
                </c:pt>
                <c:pt idx="2">
                  <c:v>94.14</c:v>
                </c:pt>
                <c:pt idx="3">
                  <c:v>65.81</c:v>
                </c:pt>
                <c:pt idx="4">
                  <c:v>64.989999999999995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AC-4DFB-A782-7207C362B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952.88</c:v>
                </c:pt>
                <c:pt idx="1">
                  <c:v>771.33</c:v>
                </c:pt>
                <c:pt idx="2">
                  <c:v>669.22</c:v>
                </c:pt>
                <c:pt idx="3">
                  <c:v>634.09</c:v>
                </c:pt>
                <c:pt idx="4">
                  <c:v>651.9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AC-4DFB-A782-7207C362B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105.53</c:v>
                </c:pt>
                <c:pt idx="1">
                  <c:v>98.17</c:v>
                </c:pt>
                <c:pt idx="2">
                  <c:v>102.32</c:v>
                </c:pt>
                <c:pt idx="3">
                  <c:v>91.59</c:v>
                </c:pt>
                <c:pt idx="4">
                  <c:v>109.45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79-4D75-951C-83BC01035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62.32</c:v>
                </c:pt>
                <c:pt idx="1">
                  <c:v>69.099999999999994</c:v>
                </c:pt>
                <c:pt idx="2">
                  <c:v>73.34</c:v>
                </c:pt>
                <c:pt idx="3">
                  <c:v>76.739999999999995</c:v>
                </c:pt>
                <c:pt idx="4">
                  <c:v>75.28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79-4D75-951C-83BC01035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275.20999999999998</c:v>
                </c:pt>
                <c:pt idx="1">
                  <c:v>296.2</c:v>
                </c:pt>
                <c:pt idx="2">
                  <c:v>284.75</c:v>
                </c:pt>
                <c:pt idx="3">
                  <c:v>316.70999999999998</c:v>
                </c:pt>
                <c:pt idx="4">
                  <c:v>263.97000000000003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BF-41E3-80DC-D8EF57114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326.38</c:v>
                </c:pt>
                <c:pt idx="1">
                  <c:v>297.49</c:v>
                </c:pt>
                <c:pt idx="2">
                  <c:v>261.75</c:v>
                </c:pt>
                <c:pt idx="3">
                  <c:v>252.45</c:v>
                </c:pt>
                <c:pt idx="4">
                  <c:v>255.35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BF-41E3-80DC-D8EF57114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【969.46】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【249.60】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J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青森県　横浜町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簡易水道事業</v>
      </c>
      <c r="Q8" s="82"/>
      <c r="R8" s="82"/>
      <c r="S8" s="82"/>
      <c r="T8" s="82"/>
      <c r="U8" s="82"/>
      <c r="V8" s="82"/>
      <c r="W8" s="82" t="str">
        <f>データ!$L$6</f>
        <v>C3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4"/>
      <c r="AL8" s="70">
        <f>データ!$R$6</f>
        <v>4566</v>
      </c>
      <c r="AM8" s="70"/>
      <c r="AN8" s="70"/>
      <c r="AO8" s="70"/>
      <c r="AP8" s="70"/>
      <c r="AQ8" s="70"/>
      <c r="AR8" s="70"/>
      <c r="AS8" s="70"/>
      <c r="AT8" s="66">
        <f>データ!$S$6</f>
        <v>126.38</v>
      </c>
      <c r="AU8" s="67"/>
      <c r="AV8" s="67"/>
      <c r="AW8" s="67"/>
      <c r="AX8" s="67"/>
      <c r="AY8" s="67"/>
      <c r="AZ8" s="67"/>
      <c r="BA8" s="67"/>
      <c r="BB8" s="69">
        <f>データ!$T$6</f>
        <v>36.130000000000003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91.7</v>
      </c>
      <c r="J10" s="67"/>
      <c r="K10" s="67"/>
      <c r="L10" s="67"/>
      <c r="M10" s="67"/>
      <c r="N10" s="67"/>
      <c r="O10" s="68"/>
      <c r="P10" s="69">
        <f>データ!$P$6</f>
        <v>77.91</v>
      </c>
      <c r="Q10" s="69"/>
      <c r="R10" s="69"/>
      <c r="S10" s="69"/>
      <c r="T10" s="69"/>
      <c r="U10" s="69"/>
      <c r="V10" s="69"/>
      <c r="W10" s="70">
        <f>データ!$Q$6</f>
        <v>4854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3517</v>
      </c>
      <c r="AM10" s="70"/>
      <c r="AN10" s="70"/>
      <c r="AO10" s="70"/>
      <c r="AP10" s="70"/>
      <c r="AQ10" s="70"/>
      <c r="AR10" s="70"/>
      <c r="AS10" s="70"/>
      <c r="AT10" s="66">
        <f>データ!$V$6</f>
        <v>19.600000000000001</v>
      </c>
      <c r="AU10" s="67"/>
      <c r="AV10" s="67"/>
      <c r="AW10" s="67"/>
      <c r="AX10" s="67"/>
      <c r="AY10" s="67"/>
      <c r="AZ10" s="67"/>
      <c r="BA10" s="67"/>
      <c r="BB10" s="69">
        <f>データ!$W$6</f>
        <v>179.44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0" t="s">
        <v>107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0" t="s">
        <v>105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0" t="s">
        <v>106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【104.88】</v>
      </c>
      <c r="F85" s="27" t="str">
        <f>データ!AS6</f>
        <v>【13.15】</v>
      </c>
      <c r="G85" s="27" t="str">
        <f>データ!BD6</f>
        <v>【299.46】</v>
      </c>
      <c r="H85" s="27" t="str">
        <f>データ!BO6</f>
        <v>【969.46】</v>
      </c>
      <c r="I85" s="27" t="str">
        <f>データ!BZ6</f>
        <v>【73.20】</v>
      </c>
      <c r="J85" s="27" t="str">
        <f>データ!CK6</f>
        <v>【249.60】</v>
      </c>
      <c r="K85" s="27" t="str">
        <f>データ!CV6</f>
        <v>【48.62】</v>
      </c>
      <c r="L85" s="27" t="str">
        <f>データ!DG6</f>
        <v>【79.22】</v>
      </c>
      <c r="M85" s="27" t="str">
        <f>データ!DR6</f>
        <v>【38.53】</v>
      </c>
      <c r="N85" s="27" t="str">
        <f>データ!EC6</f>
        <v>【11.65】</v>
      </c>
      <c r="O85" s="27" t="str">
        <f>データ!EN6</f>
        <v>【0.34】</v>
      </c>
    </row>
  </sheetData>
  <sheetProtection algorithmName="SHA-512" hashValue="F9vxkDk4gr3UNtS+1PiQu8vhdD6FpMSNeaHmHMHRq5uHxbXiK40nMQGkjqVK6TGa/OGp2UjFbSJFu+WalxEsWQ==" saltValue="7W2cS/Rb7MhYB4JttCwhEw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52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54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55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56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58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59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60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61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62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63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64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24066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5</v>
      </c>
      <c r="H6" s="34" t="str">
        <f t="shared" si="3"/>
        <v>青森県　横浜町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C3</v>
      </c>
      <c r="M6" s="34" t="str">
        <f t="shared" si="3"/>
        <v>非設置</v>
      </c>
      <c r="N6" s="35" t="str">
        <f t="shared" si="3"/>
        <v>-</v>
      </c>
      <c r="O6" s="35">
        <f t="shared" si="3"/>
        <v>91.7</v>
      </c>
      <c r="P6" s="35">
        <f t="shared" si="3"/>
        <v>77.91</v>
      </c>
      <c r="Q6" s="35">
        <f t="shared" si="3"/>
        <v>4854</v>
      </c>
      <c r="R6" s="35">
        <f t="shared" si="3"/>
        <v>4566</v>
      </c>
      <c r="S6" s="35">
        <f t="shared" si="3"/>
        <v>126.38</v>
      </c>
      <c r="T6" s="35">
        <f t="shared" si="3"/>
        <v>36.130000000000003</v>
      </c>
      <c r="U6" s="35">
        <f t="shared" si="3"/>
        <v>3517</v>
      </c>
      <c r="V6" s="35">
        <f t="shared" si="3"/>
        <v>19.600000000000001</v>
      </c>
      <c r="W6" s="35">
        <f t="shared" si="3"/>
        <v>179.44</v>
      </c>
      <c r="X6" s="36">
        <f>IF(X7="",NA(),X7)</f>
        <v>116.15</v>
      </c>
      <c r="Y6" s="36">
        <f t="shared" ref="Y6:AG6" si="4">IF(Y7="",NA(),Y7)</f>
        <v>112.75</v>
      </c>
      <c r="Z6" s="36">
        <f t="shared" si="4"/>
        <v>108.93</v>
      </c>
      <c r="AA6" s="36">
        <f t="shared" si="4"/>
        <v>105.1</v>
      </c>
      <c r="AB6" s="36">
        <f t="shared" si="4"/>
        <v>116.4</v>
      </c>
      <c r="AC6" s="36">
        <f t="shared" si="4"/>
        <v>103.86</v>
      </c>
      <c r="AD6" s="36">
        <f t="shared" si="4"/>
        <v>111.5</v>
      </c>
      <c r="AE6" s="36">
        <f t="shared" si="4"/>
        <v>111.79</v>
      </c>
      <c r="AF6" s="36">
        <f t="shared" si="4"/>
        <v>111.37</v>
      </c>
      <c r="AG6" s="36">
        <f t="shared" si="4"/>
        <v>109.77</v>
      </c>
      <c r="AH6" s="35" t="str">
        <f>IF(AH7="","",IF(AH7="-","【-】","【"&amp;SUBSTITUTE(TEXT(AH7,"#,##0.00"),"-","△")&amp;"】"))</f>
        <v>【104.88】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42.39</v>
      </c>
      <c r="AO6" s="36">
        <f t="shared" si="5"/>
        <v>7.41</v>
      </c>
      <c r="AP6" s="36">
        <f t="shared" si="5"/>
        <v>4.03</v>
      </c>
      <c r="AQ6" s="36">
        <f t="shared" si="5"/>
        <v>3.02</v>
      </c>
      <c r="AR6" s="36">
        <f t="shared" si="5"/>
        <v>4.96</v>
      </c>
      <c r="AS6" s="35" t="str">
        <f>IF(AS7="","",IF(AS7="-","【-】","【"&amp;SUBSTITUTE(TEXT(AS7,"#,##0.00"),"-","△")&amp;"】"))</f>
        <v>【13.15】</v>
      </c>
      <c r="AT6" s="36">
        <f>IF(AT7="",NA(),AT7)</f>
        <v>265.48</v>
      </c>
      <c r="AU6" s="36">
        <f t="shared" ref="AU6:BC6" si="6">IF(AU7="",NA(),AU7)</f>
        <v>332.58</v>
      </c>
      <c r="AV6" s="36">
        <f t="shared" si="6"/>
        <v>523.95000000000005</v>
      </c>
      <c r="AW6" s="36">
        <f t="shared" si="6"/>
        <v>755.58</v>
      </c>
      <c r="AX6" s="36">
        <f t="shared" si="6"/>
        <v>958.01</v>
      </c>
      <c r="AY6" s="36">
        <f t="shared" si="6"/>
        <v>432.1</v>
      </c>
      <c r="AZ6" s="36">
        <f t="shared" si="6"/>
        <v>515.9</v>
      </c>
      <c r="BA6" s="36">
        <f t="shared" si="6"/>
        <v>548.71</v>
      </c>
      <c r="BB6" s="36">
        <f t="shared" si="6"/>
        <v>533.21</v>
      </c>
      <c r="BC6" s="36">
        <f t="shared" si="6"/>
        <v>563.05999999999995</v>
      </c>
      <c r="BD6" s="35" t="str">
        <f>IF(BD7="","",IF(BD7="-","【-】","【"&amp;SUBSTITUTE(TEXT(BD7,"#,##0.00"),"-","△")&amp;"】"))</f>
        <v>【299.46】</v>
      </c>
      <c r="BE6" s="36">
        <f>IF(BE7="",NA(),BE7)</f>
        <v>114.47</v>
      </c>
      <c r="BF6" s="36">
        <f t="shared" ref="BF6:BN6" si="7">IF(BF7="",NA(),BF7)</f>
        <v>67.400000000000006</v>
      </c>
      <c r="BG6" s="36">
        <f t="shared" si="7"/>
        <v>94.14</v>
      </c>
      <c r="BH6" s="36">
        <f t="shared" si="7"/>
        <v>65.81</v>
      </c>
      <c r="BI6" s="36">
        <f t="shared" si="7"/>
        <v>64.989999999999995</v>
      </c>
      <c r="BJ6" s="36">
        <f t="shared" si="7"/>
        <v>952.88</v>
      </c>
      <c r="BK6" s="36">
        <f t="shared" si="7"/>
        <v>771.33</v>
      </c>
      <c r="BL6" s="36">
        <f t="shared" si="7"/>
        <v>669.22</v>
      </c>
      <c r="BM6" s="36">
        <f t="shared" si="7"/>
        <v>634.09</v>
      </c>
      <c r="BN6" s="36">
        <f t="shared" si="7"/>
        <v>651.9</v>
      </c>
      <c r="BO6" s="35" t="str">
        <f>IF(BO7="","",IF(BO7="-","【-】","【"&amp;SUBSTITUTE(TEXT(BO7,"#,##0.00"),"-","△")&amp;"】"))</f>
        <v>【969.46】</v>
      </c>
      <c r="BP6" s="36">
        <f>IF(BP7="",NA(),BP7)</f>
        <v>105.53</v>
      </c>
      <c r="BQ6" s="36">
        <f t="shared" ref="BQ6:BY6" si="8">IF(BQ7="",NA(),BQ7)</f>
        <v>98.17</v>
      </c>
      <c r="BR6" s="36">
        <f t="shared" si="8"/>
        <v>102.32</v>
      </c>
      <c r="BS6" s="36">
        <f t="shared" si="8"/>
        <v>91.59</v>
      </c>
      <c r="BT6" s="36">
        <f t="shared" si="8"/>
        <v>109.45</v>
      </c>
      <c r="BU6" s="36">
        <f t="shared" si="8"/>
        <v>62.32</v>
      </c>
      <c r="BV6" s="36">
        <f t="shared" si="8"/>
        <v>69.099999999999994</v>
      </c>
      <c r="BW6" s="36">
        <f t="shared" si="8"/>
        <v>73.34</v>
      </c>
      <c r="BX6" s="36">
        <f t="shared" si="8"/>
        <v>76.739999999999995</v>
      </c>
      <c r="BY6" s="36">
        <f t="shared" si="8"/>
        <v>75.28</v>
      </c>
      <c r="BZ6" s="35" t="str">
        <f>IF(BZ7="","",IF(BZ7="-","【-】","【"&amp;SUBSTITUTE(TEXT(BZ7,"#,##0.00"),"-","△")&amp;"】"))</f>
        <v>【73.20】</v>
      </c>
      <c r="CA6" s="36">
        <f>IF(CA7="",NA(),CA7)</f>
        <v>275.20999999999998</v>
      </c>
      <c r="CB6" s="36">
        <f t="shared" ref="CB6:CJ6" si="9">IF(CB7="",NA(),CB7)</f>
        <v>296.2</v>
      </c>
      <c r="CC6" s="36">
        <f t="shared" si="9"/>
        <v>284.75</v>
      </c>
      <c r="CD6" s="36">
        <f t="shared" si="9"/>
        <v>316.70999999999998</v>
      </c>
      <c r="CE6" s="36">
        <f t="shared" si="9"/>
        <v>263.97000000000003</v>
      </c>
      <c r="CF6" s="36">
        <f t="shared" si="9"/>
        <v>326.38</v>
      </c>
      <c r="CG6" s="36">
        <f t="shared" si="9"/>
        <v>297.49</v>
      </c>
      <c r="CH6" s="36">
        <f t="shared" si="9"/>
        <v>261.75</v>
      </c>
      <c r="CI6" s="36">
        <f t="shared" si="9"/>
        <v>252.45</v>
      </c>
      <c r="CJ6" s="36">
        <f t="shared" si="9"/>
        <v>255.35</v>
      </c>
      <c r="CK6" s="35" t="str">
        <f>IF(CK7="","",IF(CK7="-","【-】","【"&amp;SUBSTITUTE(TEXT(CK7,"#,##0.00"),"-","△")&amp;"】"))</f>
        <v>【249.60】</v>
      </c>
      <c r="CL6" s="36">
        <f>IF(CL7="",NA(),CL7)</f>
        <v>22.74</v>
      </c>
      <c r="CM6" s="36">
        <f t="shared" ref="CM6:CU6" si="10">IF(CM7="",NA(),CM7)</f>
        <v>24.96</v>
      </c>
      <c r="CN6" s="36">
        <f t="shared" si="10"/>
        <v>25.09</v>
      </c>
      <c r="CO6" s="36">
        <f t="shared" si="10"/>
        <v>25.15</v>
      </c>
      <c r="CP6" s="36">
        <f t="shared" si="10"/>
        <v>26.31</v>
      </c>
      <c r="CQ6" s="36">
        <f t="shared" si="10"/>
        <v>52.25</v>
      </c>
      <c r="CR6" s="36">
        <f t="shared" si="10"/>
        <v>48.71</v>
      </c>
      <c r="CS6" s="36">
        <f t="shared" si="10"/>
        <v>50.04</v>
      </c>
      <c r="CT6" s="36">
        <f t="shared" si="10"/>
        <v>47.18</v>
      </c>
      <c r="CU6" s="36">
        <f t="shared" si="10"/>
        <v>45.73</v>
      </c>
      <c r="CV6" s="35" t="str">
        <f>IF(CV7="","",IF(CV7="-","【-】","【"&amp;SUBSTITUTE(TEXT(CV7,"#,##0.00"),"-","△")&amp;"】"))</f>
        <v>【48.62】</v>
      </c>
      <c r="CW6" s="36">
        <f>IF(CW7="",NA(),CW7)</f>
        <v>89.32</v>
      </c>
      <c r="CX6" s="36">
        <f t="shared" ref="CX6:DF6" si="11">IF(CX7="",NA(),CX7)</f>
        <v>81.64</v>
      </c>
      <c r="CY6" s="36">
        <f t="shared" si="11"/>
        <v>82.51</v>
      </c>
      <c r="CZ6" s="36">
        <f t="shared" si="11"/>
        <v>83.73</v>
      </c>
      <c r="DA6" s="36">
        <f t="shared" si="11"/>
        <v>80.17</v>
      </c>
      <c r="DB6" s="36">
        <f t="shared" si="11"/>
        <v>86.34</v>
      </c>
      <c r="DC6" s="36">
        <f t="shared" si="11"/>
        <v>85.87</v>
      </c>
      <c r="DD6" s="36">
        <f t="shared" si="11"/>
        <v>83.83</v>
      </c>
      <c r="DE6" s="36">
        <f t="shared" si="11"/>
        <v>80.209999999999994</v>
      </c>
      <c r="DF6" s="36">
        <f t="shared" si="11"/>
        <v>80.25</v>
      </c>
      <c r="DG6" s="35" t="str">
        <f>IF(DG7="","",IF(DG7="-","【-】","【"&amp;SUBSTITUTE(TEXT(DG7,"#,##0.00"),"-","△")&amp;"】"))</f>
        <v>【79.22】</v>
      </c>
      <c r="DH6" s="36">
        <f>IF(DH7="",NA(),DH7)</f>
        <v>61.68</v>
      </c>
      <c r="DI6" s="36">
        <f t="shared" ref="DI6:DQ6" si="12">IF(DI7="",NA(),DI7)</f>
        <v>63.69</v>
      </c>
      <c r="DJ6" s="36">
        <f t="shared" si="12"/>
        <v>63.76</v>
      </c>
      <c r="DK6" s="36">
        <f t="shared" si="12"/>
        <v>66.14</v>
      </c>
      <c r="DL6" s="36">
        <f t="shared" si="12"/>
        <v>67.41</v>
      </c>
      <c r="DM6" s="36">
        <f t="shared" si="12"/>
        <v>39.26</v>
      </c>
      <c r="DN6" s="36">
        <f t="shared" si="12"/>
        <v>43.52</v>
      </c>
      <c r="DO6" s="36">
        <f t="shared" si="12"/>
        <v>43.96</v>
      </c>
      <c r="DP6" s="36">
        <f t="shared" si="12"/>
        <v>45.8</v>
      </c>
      <c r="DQ6" s="36">
        <f t="shared" si="12"/>
        <v>46.28</v>
      </c>
      <c r="DR6" s="35" t="str">
        <f>IF(DR7="","",IF(DR7="-","【-】","【"&amp;SUBSTITUTE(TEXT(DR7,"#,##0.00"),"-","△")&amp;"】"))</f>
        <v>【38.53】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9.1</v>
      </c>
      <c r="DY6" s="36">
        <f t="shared" si="13"/>
        <v>12.35</v>
      </c>
      <c r="DZ6" s="36">
        <f t="shared" si="13"/>
        <v>11.91</v>
      </c>
      <c r="EA6" s="36">
        <f t="shared" si="13"/>
        <v>20.02</v>
      </c>
      <c r="EB6" s="36">
        <f t="shared" si="13"/>
        <v>18.03</v>
      </c>
      <c r="EC6" s="35" t="str">
        <f>IF(EC7="","",IF(EC7="-","【-】","【"&amp;SUBSTITUTE(TEXT(EC7,"#,##0.00"),"-","△")&amp;"】"))</f>
        <v>【11.65】</v>
      </c>
      <c r="ED6" s="35">
        <f>IF(ED7="",NA(),ED7)</f>
        <v>0</v>
      </c>
      <c r="EE6" s="35">
        <f t="shared" ref="EE6:EM6" si="14">IF(EE7="",NA(),EE7)</f>
        <v>0</v>
      </c>
      <c r="EF6" s="36">
        <f t="shared" si="14"/>
        <v>3.64</v>
      </c>
      <c r="EG6" s="35">
        <f t="shared" si="14"/>
        <v>0</v>
      </c>
      <c r="EH6" s="35">
        <f t="shared" si="14"/>
        <v>0</v>
      </c>
      <c r="EI6" s="36">
        <f t="shared" si="14"/>
        <v>0.53</v>
      </c>
      <c r="EJ6" s="36">
        <f t="shared" si="14"/>
        <v>0.42</v>
      </c>
      <c r="EK6" s="36">
        <f t="shared" si="14"/>
        <v>0.67</v>
      </c>
      <c r="EL6" s="36">
        <f t="shared" si="14"/>
        <v>0.52</v>
      </c>
      <c r="EM6" s="36">
        <f t="shared" si="14"/>
        <v>0.46</v>
      </c>
      <c r="EN6" s="35" t="str">
        <f>IF(EN7="","",IF(EN7="-","【-】","【"&amp;SUBSTITUTE(TEXT(EN7,"#,##0.00"),"-","△")&amp;"】"))</f>
        <v>【0.34】</v>
      </c>
    </row>
    <row r="7" spans="1:144" s="37" customFormat="1" x14ac:dyDescent="0.15">
      <c r="A7" s="29"/>
      <c r="B7" s="38">
        <v>2018</v>
      </c>
      <c r="C7" s="38">
        <v>24066</v>
      </c>
      <c r="D7" s="38">
        <v>46</v>
      </c>
      <c r="E7" s="38">
        <v>1</v>
      </c>
      <c r="F7" s="38">
        <v>0</v>
      </c>
      <c r="G7" s="38">
        <v>5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91.7</v>
      </c>
      <c r="P7" s="39">
        <v>77.91</v>
      </c>
      <c r="Q7" s="39">
        <v>4854</v>
      </c>
      <c r="R7" s="39">
        <v>4566</v>
      </c>
      <c r="S7" s="39">
        <v>126.38</v>
      </c>
      <c r="T7" s="39">
        <v>36.130000000000003</v>
      </c>
      <c r="U7" s="39">
        <v>3517</v>
      </c>
      <c r="V7" s="39">
        <v>19.600000000000001</v>
      </c>
      <c r="W7" s="39">
        <v>179.44</v>
      </c>
      <c r="X7" s="39">
        <v>116.15</v>
      </c>
      <c r="Y7" s="39">
        <v>112.75</v>
      </c>
      <c r="Z7" s="39">
        <v>108.93</v>
      </c>
      <c r="AA7" s="39">
        <v>105.1</v>
      </c>
      <c r="AB7" s="39">
        <v>116.4</v>
      </c>
      <c r="AC7" s="39">
        <v>103.86</v>
      </c>
      <c r="AD7" s="39">
        <v>111.5</v>
      </c>
      <c r="AE7" s="39">
        <v>111.79</v>
      </c>
      <c r="AF7" s="39">
        <v>111.37</v>
      </c>
      <c r="AG7" s="39">
        <v>109.77</v>
      </c>
      <c r="AH7" s="39">
        <v>104.88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42.39</v>
      </c>
      <c r="AO7" s="39">
        <v>7.41</v>
      </c>
      <c r="AP7" s="39">
        <v>4.03</v>
      </c>
      <c r="AQ7" s="39">
        <v>3.02</v>
      </c>
      <c r="AR7" s="39">
        <v>4.96</v>
      </c>
      <c r="AS7" s="39">
        <v>13.15</v>
      </c>
      <c r="AT7" s="39">
        <v>265.48</v>
      </c>
      <c r="AU7" s="39">
        <v>332.58</v>
      </c>
      <c r="AV7" s="39">
        <v>523.95000000000005</v>
      </c>
      <c r="AW7" s="39">
        <v>755.58</v>
      </c>
      <c r="AX7" s="39">
        <v>958.01</v>
      </c>
      <c r="AY7" s="39">
        <v>432.1</v>
      </c>
      <c r="AZ7" s="39">
        <v>515.9</v>
      </c>
      <c r="BA7" s="39">
        <v>548.71</v>
      </c>
      <c r="BB7" s="39">
        <v>533.21</v>
      </c>
      <c r="BC7" s="39">
        <v>563.05999999999995</v>
      </c>
      <c r="BD7" s="39">
        <v>299.45999999999998</v>
      </c>
      <c r="BE7" s="39">
        <v>114.47</v>
      </c>
      <c r="BF7" s="39">
        <v>67.400000000000006</v>
      </c>
      <c r="BG7" s="39">
        <v>94.14</v>
      </c>
      <c r="BH7" s="39">
        <v>65.81</v>
      </c>
      <c r="BI7" s="39">
        <v>64.989999999999995</v>
      </c>
      <c r="BJ7" s="39">
        <v>952.88</v>
      </c>
      <c r="BK7" s="39">
        <v>771.33</v>
      </c>
      <c r="BL7" s="39">
        <v>669.22</v>
      </c>
      <c r="BM7" s="39">
        <v>634.09</v>
      </c>
      <c r="BN7" s="39">
        <v>651.9</v>
      </c>
      <c r="BO7" s="39">
        <v>969.46</v>
      </c>
      <c r="BP7" s="39">
        <v>105.53</v>
      </c>
      <c r="BQ7" s="39">
        <v>98.17</v>
      </c>
      <c r="BR7" s="39">
        <v>102.32</v>
      </c>
      <c r="BS7" s="39">
        <v>91.59</v>
      </c>
      <c r="BT7" s="39">
        <v>109.45</v>
      </c>
      <c r="BU7" s="39">
        <v>62.32</v>
      </c>
      <c r="BV7" s="39">
        <v>69.099999999999994</v>
      </c>
      <c r="BW7" s="39">
        <v>73.34</v>
      </c>
      <c r="BX7" s="39">
        <v>76.739999999999995</v>
      </c>
      <c r="BY7" s="39">
        <v>75.28</v>
      </c>
      <c r="BZ7" s="39">
        <v>73.2</v>
      </c>
      <c r="CA7" s="39">
        <v>275.20999999999998</v>
      </c>
      <c r="CB7" s="39">
        <v>296.2</v>
      </c>
      <c r="CC7" s="39">
        <v>284.75</v>
      </c>
      <c r="CD7" s="39">
        <v>316.70999999999998</v>
      </c>
      <c r="CE7" s="39">
        <v>263.97000000000003</v>
      </c>
      <c r="CF7" s="39">
        <v>326.38</v>
      </c>
      <c r="CG7" s="39">
        <v>297.49</v>
      </c>
      <c r="CH7" s="39">
        <v>261.75</v>
      </c>
      <c r="CI7" s="39">
        <v>252.45</v>
      </c>
      <c r="CJ7" s="39">
        <v>255.35</v>
      </c>
      <c r="CK7" s="39">
        <v>249.6</v>
      </c>
      <c r="CL7" s="39">
        <v>22.74</v>
      </c>
      <c r="CM7" s="39">
        <v>24.96</v>
      </c>
      <c r="CN7" s="39">
        <v>25.09</v>
      </c>
      <c r="CO7" s="39">
        <v>25.15</v>
      </c>
      <c r="CP7" s="39">
        <v>26.31</v>
      </c>
      <c r="CQ7" s="39">
        <v>52.25</v>
      </c>
      <c r="CR7" s="39">
        <v>48.71</v>
      </c>
      <c r="CS7" s="39">
        <v>50.04</v>
      </c>
      <c r="CT7" s="39">
        <v>47.18</v>
      </c>
      <c r="CU7" s="39">
        <v>45.73</v>
      </c>
      <c r="CV7" s="39">
        <v>48.62</v>
      </c>
      <c r="CW7" s="39">
        <v>89.32</v>
      </c>
      <c r="CX7" s="39">
        <v>81.64</v>
      </c>
      <c r="CY7" s="39">
        <v>82.51</v>
      </c>
      <c r="CZ7" s="39">
        <v>83.73</v>
      </c>
      <c r="DA7" s="39">
        <v>80.17</v>
      </c>
      <c r="DB7" s="39">
        <v>86.34</v>
      </c>
      <c r="DC7" s="39">
        <v>85.87</v>
      </c>
      <c r="DD7" s="39">
        <v>83.83</v>
      </c>
      <c r="DE7" s="39">
        <v>80.209999999999994</v>
      </c>
      <c r="DF7" s="39">
        <v>80.25</v>
      </c>
      <c r="DG7" s="39">
        <v>79.22</v>
      </c>
      <c r="DH7" s="39">
        <v>61.68</v>
      </c>
      <c r="DI7" s="39">
        <v>63.69</v>
      </c>
      <c r="DJ7" s="39">
        <v>63.76</v>
      </c>
      <c r="DK7" s="39">
        <v>66.14</v>
      </c>
      <c r="DL7" s="39">
        <v>67.41</v>
      </c>
      <c r="DM7" s="39">
        <v>39.26</v>
      </c>
      <c r="DN7" s="39">
        <v>43.52</v>
      </c>
      <c r="DO7" s="39">
        <v>43.96</v>
      </c>
      <c r="DP7" s="39">
        <v>45.8</v>
      </c>
      <c r="DQ7" s="39">
        <v>46.28</v>
      </c>
      <c r="DR7" s="39">
        <v>38.53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9.1</v>
      </c>
      <c r="DY7" s="39">
        <v>12.35</v>
      </c>
      <c r="DZ7" s="39">
        <v>11.91</v>
      </c>
      <c r="EA7" s="39">
        <v>20.02</v>
      </c>
      <c r="EB7" s="39">
        <v>18.03</v>
      </c>
      <c r="EC7" s="39">
        <v>11.65</v>
      </c>
      <c r="ED7" s="39">
        <v>0</v>
      </c>
      <c r="EE7" s="39">
        <v>0</v>
      </c>
      <c r="EF7" s="39">
        <v>3.64</v>
      </c>
      <c r="EG7" s="39">
        <v>0</v>
      </c>
      <c r="EH7" s="39">
        <v>0</v>
      </c>
      <c r="EI7" s="39">
        <v>0.53</v>
      </c>
      <c r="EJ7" s="39">
        <v>0.42</v>
      </c>
      <c r="EK7" s="39">
        <v>0.67</v>
      </c>
      <c r="EL7" s="39">
        <v>0.52</v>
      </c>
      <c r="EM7" s="39">
        <v>0.46</v>
      </c>
      <c r="EN7" s="39">
        <v>0.34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yoko0101</cp:lastModifiedBy>
  <dcterms:created xsi:type="dcterms:W3CDTF">2019-12-05T04:08:35Z</dcterms:created>
  <dcterms:modified xsi:type="dcterms:W3CDTF">2020-01-29T00:31:16Z</dcterms:modified>
  <cp:category/>
</cp:coreProperties>
</file>