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11102\Desktop\令和元年度\回答\"/>
    </mc:Choice>
  </mc:AlternateContent>
  <workbookProtection workbookAlgorithmName="SHA-512" workbookHashValue="LkdlAS7JpaPBGuKs0eQBjGhpu0tmG2kw1j9vZjHag+LJWL4y1DeMCqfGhcguNb07G3LM4H/A/aD9YeYLx7K42Q==" workbookSaltValue="CRnUeKjzaE0hqU4Ni4zp3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AD10" i="4" s="1"/>
  <c r="Q6" i="5"/>
  <c r="W10" i="4" s="1"/>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P10" i="4"/>
  <c r="I10" i="4"/>
  <c r="AT8" i="4"/>
  <c r="AL8" i="4"/>
  <c r="W8" i="4"/>
  <c r="P8" i="4"/>
  <c r="I8" i="4"/>
  <c r="B6" i="4"/>
  <c r="C10" i="5" l="1"/>
  <c r="D10" i="5"/>
  <c r="E10" i="5"/>
  <c r="B10" i="5"/>
</calcChain>
</file>

<file path=xl/sharedStrings.xml><?xml version="1.0" encoding="utf-8"?>
<sst xmlns="http://schemas.openxmlformats.org/spreadsheetml/2006/main" count="228" uniqueCount="115">
  <si>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</si>
  <si>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</si>
  <si>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</si>
  <si>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</si>
  <si>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</si>
  <si>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</si>
  <si>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</si>
  <si>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</si>
  <si>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</si>
  <si>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</si>
  <si>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</si>
  <si>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</si>
  <si>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</si>
  <si>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</si>
  <si>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</si>
  <si>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</si>
  <si>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</si>
  <si>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</si>
  <si>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</si>
  <si>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</si>
  <si>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</si>
  <si>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</si>
  <si>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</si>
  <si>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</si>
  <si>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</si>
  <si>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</si>
  <si>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</si>
  <si>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</si>
  <si>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</si>
  <si>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</si>
  <si>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</si>
  <si>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</si>
  <si>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</si>
  <si>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</si>
  <si>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</si>
  <si>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</si>
  <si>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</si>
  <si>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</si>
  <si>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</si>
  <si>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</si>
  <si>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</si>
  <si>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</si>
  <si>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</si>
  <si>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</si>
  <si>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</si>
  <si>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</si>
  <si>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</si>
  <si>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</si>
  <si>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</si>
  <si>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</si>
  <si>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</si>
  <si>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</si>
  <si>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</si>
  <si>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</si>
  <si>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</si>
  <si>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</si>
  <si>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</si>
  <si>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</si>
  <si>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</si>
  <si>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</si>
  <si>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</si>
  <si>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</si>
  <si>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</si>
  <si>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</si>
  <si>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</si>
  <si>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</si>
  <si>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</si>
  <si>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</si>
  <si>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</si>
  <si>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</si>
  <si>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</si>
  <si>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</si>
  <si>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</si>
  <si>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</si>
  <si>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</si>
  <si>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</si>
  <si>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</si>
  <si>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</si>
  <si>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</si>
  <si>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</si>
  <si>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</si>
  <si>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</si>
  <si>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</si>
  <si>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</si>
  <si>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</si>
  <si>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</si>
  <si>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</si>
  <si>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</si>
  <si>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</si>
  <si>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</si>
  <si>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</si>
  <si>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</si>
  <si>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</si>
  <si>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</si>
  <si>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</si>
  <si>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</si>
  <si>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</si>
  <si>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</si>
  <si>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</si>
  <si>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東北町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</si>
  <si>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</si>
  <si>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</si>
  <si>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</si>
  <si>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</si>
  <si>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</si>
  <si>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</si>
  <si>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</si>
  <si>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</si>
  <si>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</si>
  <si>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</si>
  <si>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</si>
  <si>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</si>
  <si>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・当町の農業集落排水事業の経営健全化、効率化に向けた今後の取組としては、使用料の未納額の解消と使用料の価格の適正化、維持管理の最適な整備をしていく。</t>
    <phoneticPr fontId="4"/>
  </si>
  <si>
    <t>・甲地処理区（平成8年供用開始）、千曳処理区（平成14年供用開始）、菩提寺処理区（平成16年供用開始）の3処理区で運営しており、処理機能は概ね良好ではあるが、一番古い処理区で供用開始から20年以上経過しており、一部老朽化による機能低下も見られる。平成29年度及び平成30年度に甲地処理区と千曳処理区に対し、機能強化対策事業を実施した。これにより、施設を長寿命化することができ、今後も長期にわたって処理機能を維持することが可能である。</t>
    <rPh sb="10" eb="11">
      <t>ネン</t>
    </rPh>
    <rPh sb="27" eb="28">
      <t>ネン</t>
    </rPh>
    <rPh sb="45" eb="46">
      <t>ネン</t>
    </rPh>
    <rPh sb="53" eb="55">
      <t>ショリ</t>
    </rPh>
    <rPh sb="95" eb="98">
      <t>ネンイジョウ</t>
    </rPh>
    <rPh sb="127" eb="129">
      <t>ネンド</t>
    </rPh>
    <rPh sb="129" eb="130">
      <t>オヨ</t>
    </rPh>
    <rPh sb="131" eb="133">
      <t>ヘイセイ</t>
    </rPh>
    <rPh sb="135" eb="137">
      <t>ネンド</t>
    </rPh>
    <rPh sb="162" eb="164">
      <t>ジッシ</t>
    </rPh>
    <phoneticPr fontId="4"/>
  </si>
  <si>
    <r>
      <t>・当町の農業集落排水事業（法非適用）の経営状況を左のグラフから分析すると</t>
    </r>
    <r>
      <rPr>
        <sz val="11"/>
        <rFont val="ＭＳ ゴシック"/>
        <family val="3"/>
        <charset val="128"/>
      </rPr>
      <t>、平成30年度も経費回収率、汚水処理原価、施設利用率が、類似団体より健全性に欠ける状態にある。</t>
    </r>
    <r>
      <rPr>
        <sz val="11"/>
        <color theme="1"/>
        <rFont val="ＭＳ ゴシック"/>
        <family val="3"/>
        <charset val="128"/>
      </rPr>
      <t xml:space="preserve">
・主な要因として、少子高齢化の影響により当初の全体計画人口規模に対して現在処理区内人口が少なく、また使用者が高齢化していることにより、水道使用量も減少していることが挙げられる。水洗化率では類似団体を上回っているが、経営的に反映されていない状況である。また地理的に起伏のある地域及び民家が拡散している地域であり、管渠施設の維持に経費がかかる状況も挙げられる。　　　　　　　　　　　　　　　　　　　　　　　　　　　　　　　　　　　・現状は、一般会計繰入金に依存している状況であり、人口規模や地理的状況を踏まえると住民サービス上やむを得ないが、今後は、使用料の単価設定を様々な視点から検証する必要がある。</t>
    </r>
    <rPh sb="37" eb="39">
      <t>ヘイセイ</t>
    </rPh>
    <rPh sb="41" eb="43">
      <t>ネンド</t>
    </rPh>
    <rPh sb="44" eb="46">
      <t>ケイヒ</t>
    </rPh>
    <rPh sb="46" eb="48">
      <t>カイシュウ</t>
    </rPh>
    <rPh sb="48" eb="49">
      <t>リツ</t>
    </rPh>
    <rPh sb="50" eb="52">
      <t>オスイ</t>
    </rPh>
    <rPh sb="52" eb="54">
      <t>ショリ</t>
    </rPh>
    <rPh sb="54" eb="56">
      <t>ゲンカ</t>
    </rPh>
    <rPh sb="57" eb="59">
      <t>シセツ</t>
    </rPh>
    <rPh sb="59" eb="61">
      <t>リヨウ</t>
    </rPh>
    <rPh sb="61" eb="62">
      <t>リツ</t>
    </rPh>
    <rPh sb="70" eb="73">
      <t>ケンゼンセイ</t>
    </rPh>
    <rPh sb="74" eb="75">
      <t>カ</t>
    </rPh>
    <rPh sb="166" eb="167">
      <t>ア</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</si>
</sst>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04C-491D-ABA5-905B1FFFE17E}"/>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2.0499999999999998</c:v>
                </c:pt>
                <c:pt idx="3">
                  <c:v>0.01</c:v>
                </c:pt>
                <c:pt idx="4">
                  <c:v>0.01</c:v>
                </c:pt>
              </c:numCache>
            </c:numRef>
          </c:val>
          <c:smooth val="0"/>
          <c:extLst>
            <c:ext xmlns:c16="http://schemas.microsoft.com/office/drawing/2014/chart" uri="{C3380CC4-5D6E-409C-BE32-E72D297353CC}">
              <c16:uniqueId val="{00000001-F04C-491D-ABA5-905B1FFFE17E}"/>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44.29</c:v>
                </c:pt>
                <c:pt idx="1">
                  <c:v>44.82</c:v>
                </c:pt>
                <c:pt idx="2">
                  <c:v>45.18</c:v>
                </c:pt>
                <c:pt idx="3">
                  <c:v>44.82</c:v>
                </c:pt>
                <c:pt idx="4">
                  <c:v>45.89</c:v>
                </c:pt>
              </c:numCache>
            </c:numRef>
          </c:val>
          <c:extLst>
            <c:ext xmlns:c16="http://schemas.microsoft.com/office/drawing/2014/chart" uri="{C3380CC4-5D6E-409C-BE32-E72D297353CC}">
              <c16:uniqueId val="{00000000-77E5-49C3-BA6E-84B8B49AB633}"/>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52.31</c:v>
                </c:pt>
                <c:pt idx="2">
                  <c:v>60.65</c:v>
                </c:pt>
                <c:pt idx="3">
                  <c:v>51.75</c:v>
                </c:pt>
                <c:pt idx="4">
                  <c:v>50.68</c:v>
                </c:pt>
              </c:numCache>
            </c:numRef>
          </c:val>
          <c:smooth val="0"/>
          <c:extLst>
            <c:ext xmlns:c16="http://schemas.microsoft.com/office/drawing/2014/chart" uri="{C3380CC4-5D6E-409C-BE32-E72D297353CC}">
              <c16:uniqueId val="{00000001-77E5-49C3-BA6E-84B8B49AB633}"/>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94.68</c:v>
                </c:pt>
                <c:pt idx="1">
                  <c:v>94.84</c:v>
                </c:pt>
                <c:pt idx="2">
                  <c:v>94.89</c:v>
                </c:pt>
                <c:pt idx="3">
                  <c:v>94.33</c:v>
                </c:pt>
                <c:pt idx="4">
                  <c:v>93.98</c:v>
                </c:pt>
              </c:numCache>
            </c:numRef>
          </c:val>
          <c:extLst>
            <c:ext xmlns:c16="http://schemas.microsoft.com/office/drawing/2014/chart" uri="{C3380CC4-5D6E-409C-BE32-E72D297353CC}">
              <c16:uniqueId val="{00000000-15A5-492B-915C-939380AB7309}"/>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84.32</c:v>
                </c:pt>
                <c:pt idx="2">
                  <c:v>84.58</c:v>
                </c:pt>
                <c:pt idx="3">
                  <c:v>84.84</c:v>
                </c:pt>
                <c:pt idx="4">
                  <c:v>84.86</c:v>
                </c:pt>
              </c:numCache>
            </c:numRef>
          </c:val>
          <c:smooth val="0"/>
          <c:extLst>
            <c:ext xmlns:c16="http://schemas.microsoft.com/office/drawing/2014/chart" uri="{C3380CC4-5D6E-409C-BE32-E72D297353CC}">
              <c16:uniqueId val="{00000001-15A5-492B-915C-939380AB7309}"/>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42.25</c:v>
                </c:pt>
                <c:pt idx="1">
                  <c:v>40.130000000000003</c:v>
                </c:pt>
                <c:pt idx="2">
                  <c:v>34.06</c:v>
                </c:pt>
                <c:pt idx="3">
                  <c:v>36.409999999999997</c:v>
                </c:pt>
                <c:pt idx="4">
                  <c:v>34.520000000000003</c:v>
                </c:pt>
              </c:numCache>
            </c:numRef>
          </c:val>
          <c:extLst>
            <c:ext xmlns:c16="http://schemas.microsoft.com/office/drawing/2014/chart" uri="{C3380CC4-5D6E-409C-BE32-E72D297353CC}">
              <c16:uniqueId val="{00000000-6D41-499C-87BD-88A4C04DEB12}"/>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D41-499C-87BD-88A4C04DEB12}"/>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538-463A-843F-7D168853F871}"/>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538-463A-843F-7D168853F871}"/>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AF1-46EA-88F1-1176173CA930}"/>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AF1-46EA-88F1-1176173CA930}"/>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6E5-4D47-82D6-55975A5AE489}"/>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6E5-4D47-82D6-55975A5AE489}"/>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DB0-4BDA-B610-DA664050B4FE}"/>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DB0-4BDA-B610-DA664050B4FE}"/>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4657.08</c:v>
                </c:pt>
                <c:pt idx="1">
                  <c:v>4595.88</c:v>
                </c:pt>
                <c:pt idx="2">
                  <c:v>307.08</c:v>
                </c:pt>
                <c:pt idx="3">
                  <c:v>1310.95</c:v>
                </c:pt>
                <c:pt idx="4">
                  <c:v>437.36</c:v>
                </c:pt>
              </c:numCache>
            </c:numRef>
          </c:val>
          <c:extLst>
            <c:ext xmlns:c16="http://schemas.microsoft.com/office/drawing/2014/chart" uri="{C3380CC4-5D6E-409C-BE32-E72D297353CC}">
              <c16:uniqueId val="{00000000-A881-4DEF-A5E9-4EC12BA00F1F}"/>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1081.8</c:v>
                </c:pt>
                <c:pt idx="2">
                  <c:v>974.93</c:v>
                </c:pt>
                <c:pt idx="3">
                  <c:v>855.8</c:v>
                </c:pt>
                <c:pt idx="4">
                  <c:v>789.46</c:v>
                </c:pt>
              </c:numCache>
            </c:numRef>
          </c:val>
          <c:smooth val="0"/>
          <c:extLst>
            <c:ext xmlns:c16="http://schemas.microsoft.com/office/drawing/2014/chart" uri="{C3380CC4-5D6E-409C-BE32-E72D297353CC}">
              <c16:uniqueId val="{00000001-A881-4DEF-A5E9-4EC12BA00F1F}"/>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16.13</c:v>
                </c:pt>
                <c:pt idx="1">
                  <c:v>16.309999999999999</c:v>
                </c:pt>
                <c:pt idx="2">
                  <c:v>44.45</c:v>
                </c:pt>
                <c:pt idx="3">
                  <c:v>44.02</c:v>
                </c:pt>
                <c:pt idx="4">
                  <c:v>39.92</c:v>
                </c:pt>
              </c:numCache>
            </c:numRef>
          </c:val>
          <c:extLst>
            <c:ext xmlns:c16="http://schemas.microsoft.com/office/drawing/2014/chart" uri="{C3380CC4-5D6E-409C-BE32-E72D297353CC}">
              <c16:uniqueId val="{00000000-4354-4BFF-9A89-0D8CCC86E06B}"/>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52.19</c:v>
                </c:pt>
                <c:pt idx="2">
                  <c:v>55.32</c:v>
                </c:pt>
                <c:pt idx="3">
                  <c:v>59.8</c:v>
                </c:pt>
                <c:pt idx="4">
                  <c:v>57.77</c:v>
                </c:pt>
              </c:numCache>
            </c:numRef>
          </c:val>
          <c:smooth val="0"/>
          <c:extLst>
            <c:ext xmlns:c16="http://schemas.microsoft.com/office/drawing/2014/chart" uri="{C3380CC4-5D6E-409C-BE32-E72D297353CC}">
              <c16:uniqueId val="{00000001-4354-4BFF-9A89-0D8CCC86E06B}"/>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919.36</c:v>
                </c:pt>
                <c:pt idx="1">
                  <c:v>886.61</c:v>
                </c:pt>
                <c:pt idx="2">
                  <c:v>330.33</c:v>
                </c:pt>
                <c:pt idx="3">
                  <c:v>320.36</c:v>
                </c:pt>
                <c:pt idx="4">
                  <c:v>344.6</c:v>
                </c:pt>
              </c:numCache>
            </c:numRef>
          </c:val>
          <c:extLst>
            <c:ext xmlns:c16="http://schemas.microsoft.com/office/drawing/2014/chart" uri="{C3380CC4-5D6E-409C-BE32-E72D297353CC}">
              <c16:uniqueId val="{00000000-DE39-4710-AE98-38455FF81A9A}"/>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296.14</c:v>
                </c:pt>
                <c:pt idx="2">
                  <c:v>283.17</c:v>
                </c:pt>
                <c:pt idx="3">
                  <c:v>263.76</c:v>
                </c:pt>
                <c:pt idx="4">
                  <c:v>274.35000000000002</c:v>
                </c:pt>
              </c:numCache>
            </c:numRef>
          </c:val>
          <c:smooth val="0"/>
          <c:extLst>
            <c:ext xmlns:c16="http://schemas.microsoft.com/office/drawing/2014/chart" uri="{C3380CC4-5D6E-409C-BE32-E72D297353CC}">
              <c16:uniqueId val="{00000001-DE39-4710-AE98-38455FF81A9A}"/>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0" zoomScaleNormal="8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青森県　東北町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68">
        <f>データ!S6</f>
        <v>17704</v>
      </c>
      <c r="AM8" s="68"/>
      <c r="AN8" s="68"/>
      <c r="AO8" s="68"/>
      <c r="AP8" s="68"/>
      <c r="AQ8" s="68"/>
      <c r="AR8" s="68"/>
      <c r="AS8" s="68"/>
      <c r="AT8" s="67">
        <f>データ!T6</f>
        <v>326.5</v>
      </c>
      <c r="AU8" s="67"/>
      <c r="AV8" s="67"/>
      <c r="AW8" s="67"/>
      <c r="AX8" s="67"/>
      <c r="AY8" s="67"/>
      <c r="AZ8" s="67"/>
      <c r="BA8" s="67"/>
      <c r="BB8" s="67">
        <f>データ!U6</f>
        <v>54.22</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7.83</v>
      </c>
      <c r="Q10" s="67"/>
      <c r="R10" s="67"/>
      <c r="S10" s="67"/>
      <c r="T10" s="67"/>
      <c r="U10" s="67"/>
      <c r="V10" s="67"/>
      <c r="W10" s="67">
        <f>データ!Q6</f>
        <v>106</v>
      </c>
      <c r="X10" s="67"/>
      <c r="Y10" s="67"/>
      <c r="Z10" s="67"/>
      <c r="AA10" s="67"/>
      <c r="AB10" s="67"/>
      <c r="AC10" s="67"/>
      <c r="AD10" s="68">
        <f>データ!R6</f>
        <v>2592</v>
      </c>
      <c r="AE10" s="68"/>
      <c r="AF10" s="68"/>
      <c r="AG10" s="68"/>
      <c r="AH10" s="68"/>
      <c r="AI10" s="68"/>
      <c r="AJ10" s="68"/>
      <c r="AK10" s="2"/>
      <c r="AL10" s="68">
        <f>データ!V6</f>
        <v>1378</v>
      </c>
      <c r="AM10" s="68"/>
      <c r="AN10" s="68"/>
      <c r="AO10" s="68"/>
      <c r="AP10" s="68"/>
      <c r="AQ10" s="68"/>
      <c r="AR10" s="68"/>
      <c r="AS10" s="68"/>
      <c r="AT10" s="67">
        <f>データ!W6</f>
        <v>1.5</v>
      </c>
      <c r="AU10" s="67"/>
      <c r="AV10" s="67"/>
      <c r="AW10" s="67"/>
      <c r="AX10" s="67"/>
      <c r="AY10" s="67"/>
      <c r="AZ10" s="67"/>
      <c r="BA10" s="67"/>
      <c r="BB10" s="67">
        <f>データ!X6</f>
        <v>918.67</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114</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113</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112</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【747.76】</v>
      </c>
      <c r="I86" s="26" t="str">
        <f>データ!CA6</f>
        <v>【59.51】</v>
      </c>
      <c r="J86" s="26" t="str">
        <f>データ!CL6</f>
        <v>【261.46】</v>
      </c>
      <c r="K86" s="26" t="str">
        <f>データ!CW6</f>
        <v>【52.23】</v>
      </c>
      <c r="L86" s="26" t="str">
        <f>データ!DH6</f>
        <v>【85.82】</v>
      </c>
      <c r="M86" s="26" t="s">
        <v>44</v>
      </c>
      <c r="N86" s="26" t="s">
        <v>45</v>
      </c>
      <c r="O86" s="26" t="str">
        <f>データ!EO6</f>
        <v>【0.02】</v>
      </c>
    </row>
  </sheetData>
  <sheetProtection algorithmName="SHA-512" hashValue="p66lnZ+dlryMbQd3zM+ZeB932cRbrtPJlEC1f1l57lXE+p4L0y+xDvdMUprgNM5exgEb2RMgjwpd7a5D6lxvxQ==" saltValue="CgoISi6PUpN9Mwt17Oxrb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6" t="s">
        <v>55</v>
      </c>
      <c r="I3" s="77"/>
      <c r="J3" s="77"/>
      <c r="K3" s="77"/>
      <c r="L3" s="77"/>
      <c r="M3" s="77"/>
      <c r="N3" s="77"/>
      <c r="O3" s="77"/>
      <c r="P3" s="77"/>
      <c r="Q3" s="77"/>
      <c r="R3" s="77"/>
      <c r="S3" s="77"/>
      <c r="T3" s="77"/>
      <c r="U3" s="77"/>
      <c r="V3" s="77"/>
      <c r="W3" s="77"/>
      <c r="X3" s="78"/>
      <c r="Y3" s="82" t="s">
        <v>56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57</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58</v>
      </c>
      <c r="B4" s="30"/>
      <c r="C4" s="30"/>
      <c r="D4" s="30"/>
      <c r="E4" s="30"/>
      <c r="F4" s="30"/>
      <c r="G4" s="30"/>
      <c r="H4" s="79"/>
      <c r="I4" s="80"/>
      <c r="J4" s="80"/>
      <c r="K4" s="80"/>
      <c r="L4" s="80"/>
      <c r="M4" s="80"/>
      <c r="N4" s="80"/>
      <c r="O4" s="80"/>
      <c r="P4" s="80"/>
      <c r="Q4" s="80"/>
      <c r="R4" s="80"/>
      <c r="S4" s="80"/>
      <c r="T4" s="80"/>
      <c r="U4" s="80"/>
      <c r="V4" s="80"/>
      <c r="W4" s="80"/>
      <c r="X4" s="81"/>
      <c r="Y4" s="75" t="s">
        <v>59</v>
      </c>
      <c r="Z4" s="75"/>
      <c r="AA4" s="75"/>
      <c r="AB4" s="75"/>
      <c r="AC4" s="75"/>
      <c r="AD4" s="75"/>
      <c r="AE4" s="75"/>
      <c r="AF4" s="75"/>
      <c r="AG4" s="75"/>
      <c r="AH4" s="75"/>
      <c r="AI4" s="75"/>
      <c r="AJ4" s="75" t="s">
        <v>60</v>
      </c>
      <c r="AK4" s="75"/>
      <c r="AL4" s="75"/>
      <c r="AM4" s="75"/>
      <c r="AN4" s="75"/>
      <c r="AO4" s="75"/>
      <c r="AP4" s="75"/>
      <c r="AQ4" s="75"/>
      <c r="AR4" s="75"/>
      <c r="AS4" s="75"/>
      <c r="AT4" s="75"/>
      <c r="AU4" s="75" t="s">
        <v>61</v>
      </c>
      <c r="AV4" s="75"/>
      <c r="AW4" s="75"/>
      <c r="AX4" s="75"/>
      <c r="AY4" s="75"/>
      <c r="AZ4" s="75"/>
      <c r="BA4" s="75"/>
      <c r="BB4" s="75"/>
      <c r="BC4" s="75"/>
      <c r="BD4" s="75"/>
      <c r="BE4" s="75"/>
      <c r="BF4" s="75" t="s">
        <v>62</v>
      </c>
      <c r="BG4" s="75"/>
      <c r="BH4" s="75"/>
      <c r="BI4" s="75"/>
      <c r="BJ4" s="75"/>
      <c r="BK4" s="75"/>
      <c r="BL4" s="75"/>
      <c r="BM4" s="75"/>
      <c r="BN4" s="75"/>
      <c r="BO4" s="75"/>
      <c r="BP4" s="75"/>
      <c r="BQ4" s="75" t="s">
        <v>63</v>
      </c>
      <c r="BR4" s="75"/>
      <c r="BS4" s="75"/>
      <c r="BT4" s="75"/>
      <c r="BU4" s="75"/>
      <c r="BV4" s="75"/>
      <c r="BW4" s="75"/>
      <c r="BX4" s="75"/>
      <c r="BY4" s="75"/>
      <c r="BZ4" s="75"/>
      <c r="CA4" s="75"/>
      <c r="CB4" s="75" t="s">
        <v>64</v>
      </c>
      <c r="CC4" s="75"/>
      <c r="CD4" s="75"/>
      <c r="CE4" s="75"/>
      <c r="CF4" s="75"/>
      <c r="CG4" s="75"/>
      <c r="CH4" s="75"/>
      <c r="CI4" s="75"/>
      <c r="CJ4" s="75"/>
      <c r="CK4" s="75"/>
      <c r="CL4" s="75"/>
      <c r="CM4" s="75" t="s">
        <v>65</v>
      </c>
      <c r="CN4" s="75"/>
      <c r="CO4" s="75"/>
      <c r="CP4" s="75"/>
      <c r="CQ4" s="75"/>
      <c r="CR4" s="75"/>
      <c r="CS4" s="75"/>
      <c r="CT4" s="75"/>
      <c r="CU4" s="75"/>
      <c r="CV4" s="75"/>
      <c r="CW4" s="75"/>
      <c r="CX4" s="75" t="s">
        <v>66</v>
      </c>
      <c r="CY4" s="75"/>
      <c r="CZ4" s="75"/>
      <c r="DA4" s="75"/>
      <c r="DB4" s="75"/>
      <c r="DC4" s="75"/>
      <c r="DD4" s="75"/>
      <c r="DE4" s="75"/>
      <c r="DF4" s="75"/>
      <c r="DG4" s="75"/>
      <c r="DH4" s="75"/>
      <c r="DI4" s="75" t="s">
        <v>67</v>
      </c>
      <c r="DJ4" s="75"/>
      <c r="DK4" s="75"/>
      <c r="DL4" s="75"/>
      <c r="DM4" s="75"/>
      <c r="DN4" s="75"/>
      <c r="DO4" s="75"/>
      <c r="DP4" s="75"/>
      <c r="DQ4" s="75"/>
      <c r="DR4" s="75"/>
      <c r="DS4" s="75"/>
      <c r="DT4" s="75" t="s">
        <v>68</v>
      </c>
      <c r="DU4" s="75"/>
      <c r="DV4" s="75"/>
      <c r="DW4" s="75"/>
      <c r="DX4" s="75"/>
      <c r="DY4" s="75"/>
      <c r="DZ4" s="75"/>
      <c r="EA4" s="75"/>
      <c r="EB4" s="75"/>
      <c r="EC4" s="75"/>
      <c r="ED4" s="75"/>
      <c r="EE4" s="75" t="s">
        <v>69</v>
      </c>
      <c r="EF4" s="75"/>
      <c r="EG4" s="75"/>
      <c r="EH4" s="75"/>
      <c r="EI4" s="75"/>
      <c r="EJ4" s="75"/>
      <c r="EK4" s="75"/>
      <c r="EL4" s="75"/>
      <c r="EM4" s="75"/>
      <c r="EN4" s="75"/>
      <c r="EO4" s="75"/>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2018</v>
      </c>
      <c r="C6" s="33">
        <f t="shared" ref="C6:X6" si="3">C7</f>
        <v>24082</v>
      </c>
      <c r="D6" s="33">
        <f t="shared" si="3"/>
        <v>47</v>
      </c>
      <c r="E6" s="33">
        <f t="shared" si="3"/>
        <v>17</v>
      </c>
      <c r="F6" s="33">
        <f t="shared" si="3"/>
        <v>5</v>
      </c>
      <c r="G6" s="33">
        <f t="shared" si="3"/>
        <v>0</v>
      </c>
      <c r="H6" s="33" t="str">
        <f t="shared" si="3"/>
        <v>青森県　東北町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7.83</v>
      </c>
      <c r="Q6" s="34">
        <f t="shared" si="3"/>
        <v>106</v>
      </c>
      <c r="R6" s="34">
        <f t="shared" si="3"/>
        <v>2592</v>
      </c>
      <c r="S6" s="34">
        <f t="shared" si="3"/>
        <v>17704</v>
      </c>
      <c r="T6" s="34">
        <f t="shared" si="3"/>
        <v>326.5</v>
      </c>
      <c r="U6" s="34">
        <f t="shared" si="3"/>
        <v>54.22</v>
      </c>
      <c r="V6" s="34">
        <f t="shared" si="3"/>
        <v>1378</v>
      </c>
      <c r="W6" s="34">
        <f t="shared" si="3"/>
        <v>1.5</v>
      </c>
      <c r="X6" s="34">
        <f t="shared" si="3"/>
        <v>918.67</v>
      </c>
      <c r="Y6" s="35">
        <f>IF(Y7="",NA(),Y7)</f>
        <v>42.25</v>
      </c>
      <c r="Z6" s="35">
        <f t="shared" ref="Z6:AH6" si="4">IF(Z7="",NA(),Z7)</f>
        <v>40.130000000000003</v>
      </c>
      <c r="AA6" s="35">
        <f t="shared" si="4"/>
        <v>34.06</v>
      </c>
      <c r="AB6" s="35">
        <f t="shared" si="4"/>
        <v>36.409999999999997</v>
      </c>
      <c r="AC6" s="35">
        <f t="shared" si="4"/>
        <v>34.520000000000003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4657.08</v>
      </c>
      <c r="BG6" s="35">
        <f t="shared" ref="BG6:BO6" si="7">IF(BG7="",NA(),BG7)</f>
        <v>4595.88</v>
      </c>
      <c r="BH6" s="35">
        <f t="shared" si="7"/>
        <v>307.08</v>
      </c>
      <c r="BI6" s="35">
        <f t="shared" si="7"/>
        <v>1310.95</v>
      </c>
      <c r="BJ6" s="35">
        <f t="shared" si="7"/>
        <v>437.36</v>
      </c>
      <c r="BK6" s="35">
        <f t="shared" si="7"/>
        <v>1044.8</v>
      </c>
      <c r="BL6" s="35">
        <f t="shared" si="7"/>
        <v>1081.8</v>
      </c>
      <c r="BM6" s="35">
        <f t="shared" si="7"/>
        <v>974.93</v>
      </c>
      <c r="BN6" s="35">
        <f t="shared" si="7"/>
        <v>855.8</v>
      </c>
      <c r="BO6" s="35">
        <f t="shared" si="7"/>
        <v>789.46</v>
      </c>
      <c r="BP6" s="34" t="str">
        <f>IF(BP7="","",IF(BP7="-","【-】","【"&amp;SUBSTITUTE(TEXT(BP7,"#,##0.00"),"-","△")&amp;"】"))</f>
        <v>【747.76】</v>
      </c>
      <c r="BQ6" s="35">
        <f>IF(BQ7="",NA(),BQ7)</f>
        <v>16.13</v>
      </c>
      <c r="BR6" s="35">
        <f t="shared" ref="BR6:BZ6" si="8">IF(BR7="",NA(),BR7)</f>
        <v>16.309999999999999</v>
      </c>
      <c r="BS6" s="35">
        <f t="shared" si="8"/>
        <v>44.45</v>
      </c>
      <c r="BT6" s="35">
        <f t="shared" si="8"/>
        <v>44.02</v>
      </c>
      <c r="BU6" s="35">
        <f t="shared" si="8"/>
        <v>39.92</v>
      </c>
      <c r="BV6" s="35">
        <f t="shared" si="8"/>
        <v>50.82</v>
      </c>
      <c r="BW6" s="35">
        <f t="shared" si="8"/>
        <v>52.19</v>
      </c>
      <c r="BX6" s="35">
        <f t="shared" si="8"/>
        <v>55.32</v>
      </c>
      <c r="BY6" s="35">
        <f t="shared" si="8"/>
        <v>59.8</v>
      </c>
      <c r="BZ6" s="35">
        <f t="shared" si="8"/>
        <v>57.77</v>
      </c>
      <c r="CA6" s="34" t="str">
        <f>IF(CA7="","",IF(CA7="-","【-】","【"&amp;SUBSTITUTE(TEXT(CA7,"#,##0.00"),"-","△")&amp;"】"))</f>
        <v>【59.51】</v>
      </c>
      <c r="CB6" s="35">
        <f>IF(CB7="",NA(),CB7)</f>
        <v>919.36</v>
      </c>
      <c r="CC6" s="35">
        <f t="shared" ref="CC6:CK6" si="9">IF(CC7="",NA(),CC7)</f>
        <v>886.61</v>
      </c>
      <c r="CD6" s="35">
        <f t="shared" si="9"/>
        <v>330.33</v>
      </c>
      <c r="CE6" s="35">
        <f t="shared" si="9"/>
        <v>320.36</v>
      </c>
      <c r="CF6" s="35">
        <f t="shared" si="9"/>
        <v>344.6</v>
      </c>
      <c r="CG6" s="35">
        <f t="shared" si="9"/>
        <v>300.52</v>
      </c>
      <c r="CH6" s="35">
        <f t="shared" si="9"/>
        <v>296.14</v>
      </c>
      <c r="CI6" s="35">
        <f t="shared" si="9"/>
        <v>283.17</v>
      </c>
      <c r="CJ6" s="35">
        <f t="shared" si="9"/>
        <v>263.76</v>
      </c>
      <c r="CK6" s="35">
        <f t="shared" si="9"/>
        <v>274.35000000000002</v>
      </c>
      <c r="CL6" s="34" t="str">
        <f>IF(CL7="","",IF(CL7="-","【-】","【"&amp;SUBSTITUTE(TEXT(CL7,"#,##0.00"),"-","△")&amp;"】"))</f>
        <v>【261.46】</v>
      </c>
      <c r="CM6" s="35">
        <f>IF(CM7="",NA(),CM7)</f>
        <v>44.29</v>
      </c>
      <c r="CN6" s="35">
        <f t="shared" ref="CN6:CV6" si="10">IF(CN7="",NA(),CN7)</f>
        <v>44.82</v>
      </c>
      <c r="CO6" s="35">
        <f t="shared" si="10"/>
        <v>45.18</v>
      </c>
      <c r="CP6" s="35">
        <f t="shared" si="10"/>
        <v>44.82</v>
      </c>
      <c r="CQ6" s="35">
        <f t="shared" si="10"/>
        <v>45.89</v>
      </c>
      <c r="CR6" s="35">
        <f t="shared" si="10"/>
        <v>53.24</v>
      </c>
      <c r="CS6" s="35">
        <f t="shared" si="10"/>
        <v>52.31</v>
      </c>
      <c r="CT6" s="35">
        <f t="shared" si="10"/>
        <v>60.65</v>
      </c>
      <c r="CU6" s="35">
        <f t="shared" si="10"/>
        <v>51.75</v>
      </c>
      <c r="CV6" s="35">
        <f t="shared" si="10"/>
        <v>50.68</v>
      </c>
      <c r="CW6" s="34" t="str">
        <f>IF(CW7="","",IF(CW7="-","【-】","【"&amp;SUBSTITUTE(TEXT(CW7,"#,##0.00"),"-","△")&amp;"】"))</f>
        <v>【52.23】</v>
      </c>
      <c r="CX6" s="35">
        <f>IF(CX7="",NA(),CX7)</f>
        <v>94.68</v>
      </c>
      <c r="CY6" s="35">
        <f t="shared" ref="CY6:DG6" si="11">IF(CY7="",NA(),CY7)</f>
        <v>94.84</v>
      </c>
      <c r="CZ6" s="35">
        <f t="shared" si="11"/>
        <v>94.89</v>
      </c>
      <c r="DA6" s="35">
        <f t="shared" si="11"/>
        <v>94.33</v>
      </c>
      <c r="DB6" s="35">
        <f t="shared" si="11"/>
        <v>93.98</v>
      </c>
      <c r="DC6" s="35">
        <f t="shared" si="11"/>
        <v>84.07</v>
      </c>
      <c r="DD6" s="35">
        <f t="shared" si="11"/>
        <v>84.32</v>
      </c>
      <c r="DE6" s="35">
        <f t="shared" si="11"/>
        <v>84.58</v>
      </c>
      <c r="DF6" s="35">
        <f t="shared" si="11"/>
        <v>84.84</v>
      </c>
      <c r="DG6" s="35">
        <f t="shared" si="11"/>
        <v>84.86</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0.02</v>
      </c>
      <c r="EK6" s="35">
        <f t="shared" si="14"/>
        <v>0.01</v>
      </c>
      <c r="EL6" s="35">
        <f t="shared" si="14"/>
        <v>2.0499999999999998</v>
      </c>
      <c r="EM6" s="35">
        <f t="shared" si="14"/>
        <v>0.01</v>
      </c>
      <c r="EN6" s="35">
        <f t="shared" si="14"/>
        <v>0.01</v>
      </c>
      <c r="EO6" s="34" t="str">
        <f>IF(EO7="","",IF(EO7="-","【-】","【"&amp;SUBSTITUTE(TEXT(EO7,"#,##0.00"),"-","△")&amp;"】"))</f>
        <v>【0.02】</v>
      </c>
    </row>
    <row r="7" spans="1:145" s="36" customFormat="1" x14ac:dyDescent="0.15">
      <c r="A7" s="28"/>
      <c r="B7" s="37">
        <v>2018</v>
      </c>
      <c r="C7" s="37">
        <v>24082</v>
      </c>
      <c r="D7" s="37">
        <v>47</v>
      </c>
      <c r="E7" s="37">
        <v>17</v>
      </c>
      <c r="F7" s="37">
        <v>5</v>
      </c>
      <c r="G7" s="37">
        <v>0</v>
      </c>
      <c r="H7" s="37" t="s">
        <v>99</v>
      </c>
      <c r="I7" s="37" t="s">
        <v>100</v>
      </c>
      <c r="J7" s="37" t="s">
        <v>101</v>
      </c>
      <c r="K7" s="37" t="s">
        <v>102</v>
      </c>
      <c r="L7" s="37" t="s">
        <v>103</v>
      </c>
      <c r="M7" s="37" t="s">
        <v>104</v>
      </c>
      <c r="N7" s="38" t="s">
        <v>105</v>
      </c>
      <c r="O7" s="38" t="s">
        <v>106</v>
      </c>
      <c r="P7" s="38">
        <v>7.83</v>
      </c>
      <c r="Q7" s="38">
        <v>106</v>
      </c>
      <c r="R7" s="38">
        <v>2592</v>
      </c>
      <c r="S7" s="38">
        <v>17704</v>
      </c>
      <c r="T7" s="38">
        <v>326.5</v>
      </c>
      <c r="U7" s="38">
        <v>54.22</v>
      </c>
      <c r="V7" s="38">
        <v>1378</v>
      </c>
      <c r="W7" s="38">
        <v>1.5</v>
      </c>
      <c r="X7" s="38">
        <v>918.67</v>
      </c>
      <c r="Y7" s="38">
        <v>42.25</v>
      </c>
      <c r="Z7" s="38">
        <v>40.130000000000003</v>
      </c>
      <c r="AA7" s="38">
        <v>34.06</v>
      </c>
      <c r="AB7" s="38">
        <v>36.409999999999997</v>
      </c>
      <c r="AC7" s="38">
        <v>34.520000000000003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4657.08</v>
      </c>
      <c r="BG7" s="38">
        <v>4595.88</v>
      </c>
      <c r="BH7" s="38">
        <v>307.08</v>
      </c>
      <c r="BI7" s="38">
        <v>1310.95</v>
      </c>
      <c r="BJ7" s="38">
        <v>437.36</v>
      </c>
      <c r="BK7" s="38">
        <v>1044.8</v>
      </c>
      <c r="BL7" s="38">
        <v>1081.8</v>
      </c>
      <c r="BM7" s="38">
        <v>974.93</v>
      </c>
      <c r="BN7" s="38">
        <v>855.8</v>
      </c>
      <c r="BO7" s="38">
        <v>789.46</v>
      </c>
      <c r="BP7" s="38">
        <v>747.76</v>
      </c>
      <c r="BQ7" s="38">
        <v>16.13</v>
      </c>
      <c r="BR7" s="38">
        <v>16.309999999999999</v>
      </c>
      <c r="BS7" s="38">
        <v>44.45</v>
      </c>
      <c r="BT7" s="38">
        <v>44.02</v>
      </c>
      <c r="BU7" s="38">
        <v>39.92</v>
      </c>
      <c r="BV7" s="38">
        <v>50.82</v>
      </c>
      <c r="BW7" s="38">
        <v>52.19</v>
      </c>
      <c r="BX7" s="38">
        <v>55.32</v>
      </c>
      <c r="BY7" s="38">
        <v>59.8</v>
      </c>
      <c r="BZ7" s="38">
        <v>57.77</v>
      </c>
      <c r="CA7" s="38">
        <v>59.51</v>
      </c>
      <c r="CB7" s="38">
        <v>919.36</v>
      </c>
      <c r="CC7" s="38">
        <v>886.61</v>
      </c>
      <c r="CD7" s="38">
        <v>330.33</v>
      </c>
      <c r="CE7" s="38">
        <v>320.36</v>
      </c>
      <c r="CF7" s="38">
        <v>344.6</v>
      </c>
      <c r="CG7" s="38">
        <v>300.52</v>
      </c>
      <c r="CH7" s="38">
        <v>296.14</v>
      </c>
      <c r="CI7" s="38">
        <v>283.17</v>
      </c>
      <c r="CJ7" s="38">
        <v>263.76</v>
      </c>
      <c r="CK7" s="38">
        <v>274.35000000000002</v>
      </c>
      <c r="CL7" s="38">
        <v>261.45999999999998</v>
      </c>
      <c r="CM7" s="38">
        <v>44.29</v>
      </c>
      <c r="CN7" s="38">
        <v>44.82</v>
      </c>
      <c r="CO7" s="38">
        <v>45.18</v>
      </c>
      <c r="CP7" s="38">
        <v>44.82</v>
      </c>
      <c r="CQ7" s="38">
        <v>45.89</v>
      </c>
      <c r="CR7" s="38">
        <v>53.24</v>
      </c>
      <c r="CS7" s="38">
        <v>52.31</v>
      </c>
      <c r="CT7" s="38">
        <v>60.65</v>
      </c>
      <c r="CU7" s="38">
        <v>51.75</v>
      </c>
      <c r="CV7" s="38">
        <v>50.68</v>
      </c>
      <c r="CW7" s="38">
        <v>52.23</v>
      </c>
      <c r="CX7" s="38">
        <v>94.68</v>
      </c>
      <c r="CY7" s="38">
        <v>94.84</v>
      </c>
      <c r="CZ7" s="38">
        <v>94.89</v>
      </c>
      <c r="DA7" s="38">
        <v>94.33</v>
      </c>
      <c r="DB7" s="38">
        <v>93.98</v>
      </c>
      <c r="DC7" s="38">
        <v>84.07</v>
      </c>
      <c r="DD7" s="38">
        <v>84.32</v>
      </c>
      <c r="DE7" s="38">
        <v>84.58</v>
      </c>
      <c r="DF7" s="38">
        <v>84.84</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0.02</v>
      </c>
      <c r="EK7" s="38">
        <v>0.01</v>
      </c>
      <c r="EL7" s="38">
        <v>2.0499999999999998</v>
      </c>
      <c r="EM7" s="38">
        <v>0.01</v>
      </c>
      <c r="EN7" s="38">
        <v>0.01</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2020-01-15T01:44:51Z</cp:lastPrinted>
  <dcterms:created xsi:type="dcterms:W3CDTF">2019-12-05T05:15:52Z</dcterms:created>
  <dcterms:modified xsi:type="dcterms:W3CDTF">2020-01-15T01:48:26Z</dcterms:modified>
  <cp:category/>
</cp:coreProperties>
</file>