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14 病院事業\19_経営比較分析表\H30\03_市町村→県\09_町立大鰐病院\"/>
    </mc:Choice>
  </mc:AlternateContent>
  <workbookProtection workbookPassword="B319" lockStructure="1"/>
  <bookViews>
    <workbookView xWindow="480" yWindow="75" windowWidth="18180" windowHeight="11700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G33" i="4"/>
  <c r="GR33" i="4"/>
  <c r="EW33" i="4"/>
  <c r="EH33" i="4"/>
  <c r="DS33" i="4"/>
  <c r="BX33" i="4"/>
  <c r="BI33" i="4"/>
  <c r="AT33" i="4"/>
  <c r="AE33" i="4"/>
  <c r="P33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EG8" i="4"/>
  <c r="CN8" i="4"/>
  <c r="B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KV78" i="4"/>
  <c r="BG78" i="4"/>
  <c r="HV54" i="4"/>
  <c r="AT54" i="4"/>
  <c r="HV32" i="4"/>
  <c r="AT32" i="4"/>
  <c r="LJ32" i="4"/>
  <c r="EH32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AE32" i="4"/>
  <c r="FH78" i="4"/>
  <c r="KU54" i="4"/>
  <c r="DS54" i="4"/>
  <c r="KU32" i="4"/>
  <c r="DS32" i="4"/>
  <c r="HG32" i="4"/>
  <c r="LO78" i="4"/>
  <c r="BZ78" i="4"/>
  <c r="IK54" i="4"/>
  <c r="BI54" i="4"/>
  <c r="GT78" i="4"/>
  <c r="LY54" i="4"/>
  <c r="EW54" i="4"/>
  <c r="LY32" i="4"/>
  <c r="EW32" i="4"/>
  <c r="IK32" i="4"/>
  <c r="BI32" i="4"/>
</calcChain>
</file>

<file path=xl/sharedStrings.xml><?xml version="1.0" encoding="utf-8"?>
<sst xmlns="http://schemas.openxmlformats.org/spreadsheetml/2006/main" count="288" uniqueCount="147">
  <si>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</si>
  <si>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</si>
  <si>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</si>
  <si>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</si>
  <si>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</si>
  <si>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</si>
  <si>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</si>
  <si>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</si>
  <si>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</si>
  <si>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</si>
  <si>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</si>
  <si>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</si>
  <si>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</si>
  <si>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</si>
  <si>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</si>
  <si>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</si>
  <si>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</si>
  <si>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</si>
  <si>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</si>
  <si>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</si>
  <si>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</si>
  <si>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</si>
  <si>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</si>
  <si>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</si>
  <si>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</si>
  <si>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</si>
  <si>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</si>
  <si>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</si>
  <si>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</si>
  <si>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</si>
  <si>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</si>
  <si>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</si>
  <si>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</si>
  <si>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</si>
  <si>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</si>
  <si>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</si>
  <si>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</si>
  <si>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</si>
  <si>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</si>
  <si>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</si>
  <si>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</si>
  <si>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</si>
  <si>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</si>
  <si>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</si>
  <si>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</si>
  <si>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</si>
  <si>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</si>
  <si>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</si>
  <si>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</si>
  <si>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</si>
  <si>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</si>
  <si>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</si>
  <si>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</si>
  <si>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</si>
  <si>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</si>
  <si>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</si>
  <si>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</si>
  <si>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</si>
  <si>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</si>
  <si>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</si>
  <si>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</si>
  <si>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</si>
  <si>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</si>
  <si>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</si>
  <si>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</si>
  <si>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</si>
  <si>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</si>
  <si>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</si>
  <si>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</si>
  <si>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</si>
  <si>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</si>
  <si>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</si>
  <si>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</si>
  <si>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</si>
  <si>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</si>
  <si>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</si>
  <si>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</si>
  <si>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</si>
  <si>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</si>
  <si>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</si>
  <si>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</si>
  <si>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</si>
  <si>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</si>
  <si>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</si>
  <si>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</si>
  <si>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</si>
  <si>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</si>
  <si>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</si>
  <si>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</si>
  <si>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</si>
  <si>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</si>
  <si>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</si>
  <si>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</si>
  <si>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</si>
  <si>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</si>
  <si>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</si>
  <si>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</si>
  <si>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</si>
  <si>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</si>
  <si>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</si>
  <si>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</si>
  <si>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</si>
  <si>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</si>
  <si>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</si>
  <si>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</si>
  <si>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</si>
  <si>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</si>
  <si>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</si>
  <si>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</si>
  <si>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</si>
  <si>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</si>
  <si>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</si>
  <si>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</si>
  <si>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</si>
  <si>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</si>
  <si>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</si>
  <si>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</si>
  <si>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</si>
  <si>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</si>
  <si>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</si>
  <si>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</si>
  <si>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</si>
  <si>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</si>
  <si>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青森県</t>
  </si>
  <si>
    <t>大鰐町</t>
  </si>
  <si>
    <t>大鰐病院</t>
  </si>
  <si>
    <t>当然財務</t>
  </si>
  <si>
    <t>病院事業</t>
  </si>
  <si>
    <t>一般病院</t>
  </si>
  <si>
    <t>50床以上～100床未満</t>
  </si>
  <si>
    <t>直営</t>
  </si>
  <si>
    <t>-</t>
  </si>
  <si>
    <t>ド 訓</t>
  </si>
  <si>
    <t>救</t>
  </si>
  <si>
    <t>第２種該当</t>
  </si>
  <si>
    <t>１３：１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</si>
  <si>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</si>
  <si>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</si>
  <si>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</si>
  <si>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</si>
  <si>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</si>
  <si>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</si>
  <si>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　施設、医療機器の老朽化が進んでいるが、収支の悪化により、必要最小限の更新、修繕により施設を維持している。
　</t>
    <rPh sb="35" eb="37">
      <t>コウシン</t>
    </rPh>
    <rPh sb="38" eb="40">
      <t>シュウゼン</t>
    </rPh>
    <rPh sb="43" eb="45">
      <t>シセツ</t>
    </rPh>
    <rPh sb="46" eb="48">
      <t>イジ</t>
    </rPh>
    <phoneticPr fontId="5"/>
  </si>
  <si>
    <t>　町立大鰐病院は、町内で唯一「一般病床」を有する病院であり、地域住民にとって必要な救急医療、災害医療、感染対策など、医療・福祉・健康を提供する拠点病院である。また、津軽圏域の医療機関と連携し、広域的に医療を提供する役割を担っている。</t>
    <rPh sb="1" eb="3">
      <t>チョウリツ</t>
    </rPh>
    <rPh sb="3" eb="5">
      <t>オオワニ</t>
    </rPh>
    <rPh sb="5" eb="7">
      <t>ビョウイン</t>
    </rPh>
    <rPh sb="9" eb="11">
      <t>チョウナイ</t>
    </rPh>
    <rPh sb="12" eb="14">
      <t>ユイイツ</t>
    </rPh>
    <rPh sb="15" eb="17">
      <t>イッパン</t>
    </rPh>
    <rPh sb="17" eb="19">
      <t>ビョウショウ</t>
    </rPh>
    <rPh sb="21" eb="22">
      <t>ユウ</t>
    </rPh>
    <rPh sb="24" eb="26">
      <t>ビョウイン</t>
    </rPh>
    <rPh sb="30" eb="32">
      <t>チイキ</t>
    </rPh>
    <rPh sb="32" eb="34">
      <t>ジュウミン</t>
    </rPh>
    <rPh sb="38" eb="40">
      <t>ヒツヨウ</t>
    </rPh>
    <rPh sb="41" eb="43">
      <t>キュウキュウ</t>
    </rPh>
    <rPh sb="43" eb="45">
      <t>イリョウ</t>
    </rPh>
    <rPh sb="46" eb="48">
      <t>サイガイ</t>
    </rPh>
    <rPh sb="48" eb="50">
      <t>イリョウ</t>
    </rPh>
    <rPh sb="51" eb="53">
      <t>カンセン</t>
    </rPh>
    <rPh sb="53" eb="55">
      <t>タイサク</t>
    </rPh>
    <rPh sb="58" eb="60">
      <t>イリョウ</t>
    </rPh>
    <rPh sb="61" eb="63">
      <t>フクシ</t>
    </rPh>
    <rPh sb="64" eb="66">
      <t>ケンコウ</t>
    </rPh>
    <rPh sb="71" eb="73">
      <t>キョテン</t>
    </rPh>
    <rPh sb="73" eb="75">
      <t>ビョウイン</t>
    </rPh>
    <rPh sb="82" eb="84">
      <t>ツガル</t>
    </rPh>
    <rPh sb="84" eb="86">
      <t>ケンイキ</t>
    </rPh>
    <rPh sb="87" eb="89">
      <t>イリョウ</t>
    </rPh>
    <rPh sb="89" eb="91">
      <t>キカン</t>
    </rPh>
    <rPh sb="92" eb="94">
      <t>レンケイ</t>
    </rPh>
    <rPh sb="96" eb="99">
      <t>コウイキテキ</t>
    </rPh>
    <rPh sb="107" eb="109">
      <t>ヤクワリ</t>
    </rPh>
    <rPh sb="110" eb="111">
      <t>ニナ</t>
    </rPh>
    <phoneticPr fontId="5"/>
  </si>
  <si>
    <t>　医業収益については、入院患者数の減少に伴い、入院収益が減額となっており、表②、④の指標の減少、③累積欠損金の増額につながっている。また、患者数減に伴い、材料費や経費は減少しているものの、職員給与費の増額も要因の一つになっている。
　経常収支においては黒字となっているが、町からの繰入金による一時的なものである。
　患者1人1日当たりの収益については、入院患者は全国平均を上回っているものの、外来患者の診療単価が低いため、原因を分析し、収益の効率化を図る必要がある。</t>
    <rPh sb="11" eb="16">
      <t>ニュウインカンジャスウ</t>
    </rPh>
    <rPh sb="17" eb="19">
      <t>ゲンショウ</t>
    </rPh>
    <rPh sb="20" eb="21">
      <t>トモナ</t>
    </rPh>
    <rPh sb="25" eb="26">
      <t>オサム</t>
    </rPh>
    <rPh sb="28" eb="30">
      <t>ゲンガク</t>
    </rPh>
    <rPh sb="49" eb="51">
      <t>ルイセキ</t>
    </rPh>
    <rPh sb="51" eb="54">
      <t>ケッソンキン</t>
    </rPh>
    <rPh sb="55" eb="57">
      <t>ゾウガク</t>
    </rPh>
    <rPh sb="69" eb="72">
      <t>カンジャスウ</t>
    </rPh>
    <rPh sb="72" eb="73">
      <t>ゲン</t>
    </rPh>
    <rPh sb="74" eb="75">
      <t>トモナ</t>
    </rPh>
    <rPh sb="77" eb="80">
      <t>ザイリョウヒ</t>
    </rPh>
    <rPh sb="81" eb="83">
      <t>ケイヒ</t>
    </rPh>
    <rPh sb="84" eb="86">
      <t>ゲンショウ</t>
    </rPh>
    <rPh sb="94" eb="96">
      <t>ショクイン</t>
    </rPh>
    <rPh sb="96" eb="98">
      <t>キュウヨ</t>
    </rPh>
    <rPh sb="98" eb="99">
      <t>ヒ</t>
    </rPh>
    <rPh sb="100" eb="102">
      <t>ゾウガク</t>
    </rPh>
    <rPh sb="103" eb="105">
      <t>ヨウイン</t>
    </rPh>
    <rPh sb="106" eb="107">
      <t>ヒト</t>
    </rPh>
    <rPh sb="117" eb="119">
      <t>ケイジョウ</t>
    </rPh>
    <rPh sb="119" eb="121">
      <t>シュウシ</t>
    </rPh>
    <rPh sb="126" eb="128">
      <t>クロジ</t>
    </rPh>
    <rPh sb="136" eb="137">
      <t>マチ</t>
    </rPh>
    <rPh sb="140" eb="142">
      <t>クリイレ</t>
    </rPh>
    <rPh sb="142" eb="143">
      <t>キン</t>
    </rPh>
    <rPh sb="146" eb="149">
      <t>イチジテキ</t>
    </rPh>
    <rPh sb="158" eb="160">
      <t>カンジャ</t>
    </rPh>
    <rPh sb="161" eb="162">
      <t>ニン</t>
    </rPh>
    <rPh sb="163" eb="164">
      <t>ニチ</t>
    </rPh>
    <rPh sb="164" eb="165">
      <t>ア</t>
    </rPh>
    <rPh sb="168" eb="170">
      <t>シュウエキ</t>
    </rPh>
    <rPh sb="176" eb="178">
      <t>ニュウイン</t>
    </rPh>
    <rPh sb="178" eb="180">
      <t>カンジャ</t>
    </rPh>
    <rPh sb="181" eb="183">
      <t>ゼンコク</t>
    </rPh>
    <rPh sb="183" eb="185">
      <t>ヘイキン</t>
    </rPh>
    <rPh sb="186" eb="188">
      <t>ウワマワ</t>
    </rPh>
    <rPh sb="196" eb="198">
      <t>ガイライ</t>
    </rPh>
    <rPh sb="198" eb="200">
      <t>カンジャ</t>
    </rPh>
    <rPh sb="201" eb="203">
      <t>シンリョウ</t>
    </rPh>
    <rPh sb="203" eb="205">
      <t>タンカ</t>
    </rPh>
    <rPh sb="206" eb="207">
      <t>ヒク</t>
    </rPh>
    <rPh sb="211" eb="213">
      <t>ゲンイン</t>
    </rPh>
    <rPh sb="214" eb="216">
      <t>ブンセキ</t>
    </rPh>
    <rPh sb="218" eb="220">
      <t>シュウエキ</t>
    </rPh>
    <rPh sb="221" eb="224">
      <t>コウリツカ</t>
    </rPh>
    <rPh sb="225" eb="226">
      <t>ハカ</t>
    </rPh>
    <rPh sb="227" eb="229">
      <t>ヒツヨウ</t>
    </rPh>
    <phoneticPr fontId="5"/>
  </si>
  <si>
    <t>　人口減少により入院、外来患者数が減少していることから、収益の減少が続いているが、経営の健全化を図るため、その規模にあった費用の縮減等が求められる。
　健診や人間ドックなどを積極的に受け入れ、患者数を確保するとともに、職員の退職不補充による職員数の適正化、費用の見直しを行い、健全化、効率化を図るものである。
　また、今後は現状と地域の医療需要を踏まえて、持続可能な規模・機能を検討するとともに、周辺の医療機関との連携を強化し、地域住民によりよい医療を提供するものである。
　</t>
    <rPh sb="8" eb="10">
      <t>ニュウイン</t>
    </rPh>
    <rPh sb="11" eb="13">
      <t>ガイライ</t>
    </rPh>
    <rPh sb="13" eb="15">
      <t>カンジャ</t>
    </rPh>
    <rPh sb="17" eb="19">
      <t>ゲンショウ</t>
    </rPh>
    <rPh sb="28" eb="30">
      <t>シュウエキ</t>
    </rPh>
    <rPh sb="31" eb="33">
      <t>ゲンショウ</t>
    </rPh>
    <rPh sb="34" eb="35">
      <t>ツヅ</t>
    </rPh>
    <rPh sb="41" eb="43">
      <t>ケイエイ</t>
    </rPh>
    <rPh sb="44" eb="47">
      <t>ケンゼンカ</t>
    </rPh>
    <rPh sb="48" eb="49">
      <t>ハカ</t>
    </rPh>
    <rPh sb="55" eb="57">
      <t>キボ</t>
    </rPh>
    <rPh sb="68" eb="69">
      <t>モト</t>
    </rPh>
    <rPh sb="76" eb="78">
      <t>ケンシン</t>
    </rPh>
    <rPh sb="79" eb="81">
      <t>ニンゲン</t>
    </rPh>
    <rPh sb="87" eb="90">
      <t>セッキョクテキ</t>
    </rPh>
    <rPh sb="91" eb="92">
      <t>ウ</t>
    </rPh>
    <rPh sb="93" eb="94">
      <t>イ</t>
    </rPh>
    <rPh sb="96" eb="99">
      <t>カンジャスウ</t>
    </rPh>
    <rPh sb="100" eb="102">
      <t>カクホ</t>
    </rPh>
    <rPh sb="109" eb="111">
      <t>ショクイン</t>
    </rPh>
    <rPh sb="112" eb="114">
      <t>タイショク</t>
    </rPh>
    <rPh sb="114" eb="115">
      <t>フ</t>
    </rPh>
    <rPh sb="115" eb="117">
      <t>ホジュウ</t>
    </rPh>
    <rPh sb="120" eb="123">
      <t>ショクインスウ</t>
    </rPh>
    <rPh sb="124" eb="127">
      <t>テキセイカ</t>
    </rPh>
    <rPh sb="128" eb="130">
      <t>ヒヨウ</t>
    </rPh>
    <rPh sb="131" eb="133">
      <t>ミナオ</t>
    </rPh>
    <rPh sb="135" eb="136">
      <t>オコナ</t>
    </rPh>
    <rPh sb="138" eb="141">
      <t>ケンゼンカ</t>
    </rPh>
    <rPh sb="142" eb="144">
      <t>コウリツ</t>
    </rPh>
    <rPh sb="144" eb="145">
      <t>カ</t>
    </rPh>
    <rPh sb="146" eb="147">
      <t>ハカ</t>
    </rPh>
    <rPh sb="159" eb="161">
      <t>コンゴ</t>
    </rPh>
    <rPh sb="162" eb="164">
      <t>ゲンジョウ</t>
    </rPh>
    <rPh sb="165" eb="167">
      <t>チイキ</t>
    </rPh>
    <rPh sb="168" eb="170">
      <t>イリョウ</t>
    </rPh>
    <rPh sb="170" eb="172">
      <t>ジュヨウ</t>
    </rPh>
    <rPh sb="173" eb="174">
      <t>フ</t>
    </rPh>
    <rPh sb="178" eb="180">
      <t>ジゾク</t>
    </rPh>
    <rPh sb="180" eb="182">
      <t>カノウ</t>
    </rPh>
    <rPh sb="183" eb="185">
      <t>キボ</t>
    </rPh>
    <rPh sb="186" eb="188">
      <t>キノウ</t>
    </rPh>
    <rPh sb="189" eb="191">
      <t>ケントウ</t>
    </rPh>
    <rPh sb="198" eb="200">
      <t>シュウヘン</t>
    </rPh>
    <rPh sb="201" eb="203">
      <t>イリョウ</t>
    </rPh>
    <rPh sb="203" eb="205">
      <t>キカン</t>
    </rPh>
    <rPh sb="207" eb="209">
      <t>レンケイ</t>
    </rPh>
    <rPh sb="210" eb="212">
      <t>キョウカ</t>
    </rPh>
    <rPh sb="214" eb="216">
      <t>チイキ</t>
    </rPh>
    <rPh sb="216" eb="218">
      <t>ジュウミン</t>
    </rPh>
    <rPh sb="223" eb="225">
      <t>イリョウ</t>
    </rPh>
    <rPh sb="226" eb="228">
      <t>テイキョウ</t>
    </rPh>
    <phoneticPr fontId="5"/>
  </si>
  <si>
    <t>非設置</t>
    <rPh sb="0" eb="1">
      <t>ヒ</t>
    </rPh>
    <rPh sb="1" eb="3">
      <t>セッチ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</si>
</sst>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65.099999999999994</c:v>
                </c:pt>
                <c:pt idx="1">
                  <c:v>62.7</c:v>
                </c:pt>
                <c:pt idx="2">
                  <c:v>55.5</c:v>
                </c:pt>
                <c:pt idx="3">
                  <c:v>45.6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03648"/>
        <c:axId val="1378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68.599999999999994</c:v>
                </c:pt>
                <c:pt idx="2">
                  <c:v>67.400000000000006</c:v>
                </c:pt>
                <c:pt idx="3">
                  <c:v>66.599999999999994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03648"/>
        <c:axId val="137809920"/>
      </c:lineChart>
      <c:dateAx>
        <c:axId val="13780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09920"/>
        <c:crosses val="autoZero"/>
        <c:auto val="1"/>
        <c:lblOffset val="100"/>
        <c:baseTimeUnit val="years"/>
      </c:dateAx>
      <c:valAx>
        <c:axId val="1378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780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5836</c:v>
                </c:pt>
                <c:pt idx="1">
                  <c:v>5813</c:v>
                </c:pt>
                <c:pt idx="2">
                  <c:v>6002</c:v>
                </c:pt>
                <c:pt idx="3">
                  <c:v>6064</c:v>
                </c:pt>
                <c:pt idx="4">
                  <c:v>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55680"/>
        <c:axId val="1384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8338</c:v>
                </c:pt>
                <c:pt idx="1">
                  <c:v>8603</c:v>
                </c:pt>
                <c:pt idx="2">
                  <c:v>8471</c:v>
                </c:pt>
                <c:pt idx="3">
                  <c:v>8736</c:v>
                </c:pt>
                <c:pt idx="4">
                  <c:v>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5680"/>
        <c:axId val="138494720"/>
      </c:lineChart>
      <c:dateAx>
        <c:axId val="13845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94720"/>
        <c:crosses val="autoZero"/>
        <c:auto val="1"/>
        <c:lblOffset val="100"/>
        <c:baseTimeUnit val="years"/>
      </c:dateAx>
      <c:valAx>
        <c:axId val="1384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845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26276</c:v>
                </c:pt>
                <c:pt idx="1">
                  <c:v>26462</c:v>
                </c:pt>
                <c:pt idx="2">
                  <c:v>27411</c:v>
                </c:pt>
                <c:pt idx="3">
                  <c:v>27299</c:v>
                </c:pt>
                <c:pt idx="4">
                  <c:v>26702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6736"/>
        <c:axId val="13853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23061</c:v>
                </c:pt>
                <c:pt idx="1">
                  <c:v>23475</c:v>
                </c:pt>
                <c:pt idx="2">
                  <c:v>23857</c:v>
                </c:pt>
                <c:pt idx="3">
                  <c:v>24371</c:v>
                </c:pt>
                <c:pt idx="4">
                  <c:v>24882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6736"/>
        <c:axId val="138531200"/>
      </c:lineChart>
      <c:dateAx>
        <c:axId val="1385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531200"/>
        <c:crosses val="autoZero"/>
        <c:auto val="1"/>
        <c:lblOffset val="100"/>
        <c:baseTimeUnit val="years"/>
      </c:dateAx>
      <c:valAx>
        <c:axId val="13853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851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151.1</c:v>
                </c:pt>
                <c:pt idx="1">
                  <c:v>163.6</c:v>
                </c:pt>
                <c:pt idx="2">
                  <c:v>217.4</c:v>
                </c:pt>
                <c:pt idx="3">
                  <c:v>233.2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52416"/>
        <c:axId val="1378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91.2</c:v>
                </c:pt>
                <c:pt idx="2">
                  <c:v>94.9</c:v>
                </c:pt>
                <c:pt idx="3">
                  <c:v>101.2</c:v>
                </c:pt>
                <c:pt idx="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52416"/>
        <c:axId val="137854336"/>
      </c:lineChart>
      <c:dateAx>
        <c:axId val="13785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54336"/>
        <c:crosses val="autoZero"/>
        <c:auto val="1"/>
        <c:lblOffset val="100"/>
        <c:baseTimeUnit val="years"/>
      </c:dateAx>
      <c:valAx>
        <c:axId val="1378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7852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77.599999999999994</c:v>
                </c:pt>
                <c:pt idx="2">
                  <c:v>70.5</c:v>
                </c:pt>
                <c:pt idx="3">
                  <c:v>67.099999999999994</c:v>
                </c:pt>
                <c:pt idx="4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92992"/>
        <c:axId val="13789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82.5</c:v>
                </c:pt>
                <c:pt idx="2">
                  <c:v>79.7</c:v>
                </c:pt>
                <c:pt idx="3">
                  <c:v>79.599999999999994</c:v>
                </c:pt>
                <c:pt idx="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92992"/>
        <c:axId val="137894912"/>
      </c:lineChart>
      <c:dateAx>
        <c:axId val="13789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94912"/>
        <c:crosses val="autoZero"/>
        <c:auto val="1"/>
        <c:lblOffset val="100"/>
        <c:baseTimeUnit val="years"/>
      </c:dateAx>
      <c:valAx>
        <c:axId val="13789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7892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99.6</c:v>
                </c:pt>
                <c:pt idx="2">
                  <c:v>94.1</c:v>
                </c:pt>
                <c:pt idx="3">
                  <c:v>102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41760"/>
        <c:axId val="13794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97.7</c:v>
                </c:pt>
                <c:pt idx="2">
                  <c:v>98.5</c:v>
                </c:pt>
                <c:pt idx="3">
                  <c:v>98</c:v>
                </c:pt>
                <c:pt idx="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41760"/>
        <c:axId val="137943680"/>
      </c:lineChart>
      <c:dateAx>
        <c:axId val="13794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943680"/>
        <c:crosses val="autoZero"/>
        <c:auto val="1"/>
        <c:lblOffset val="100"/>
        <c:baseTimeUnit val="years"/>
      </c:dateAx>
      <c:valAx>
        <c:axId val="13794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7941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76.7</c:v>
                </c:pt>
                <c:pt idx="1">
                  <c:v>78.3</c:v>
                </c:pt>
                <c:pt idx="2">
                  <c:v>77.400000000000006</c:v>
                </c:pt>
                <c:pt idx="3">
                  <c:v>78.7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43776"/>
        <c:axId val="13804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43.9</c:v>
                </c:pt>
                <c:pt idx="2">
                  <c:v>52.4</c:v>
                </c:pt>
                <c:pt idx="3">
                  <c:v>52.6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3776"/>
        <c:axId val="138045696"/>
      </c:lineChart>
      <c:dateAx>
        <c:axId val="13804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45696"/>
        <c:crosses val="autoZero"/>
        <c:auto val="1"/>
        <c:lblOffset val="100"/>
        <c:baseTimeUnit val="years"/>
      </c:dateAx>
      <c:valAx>
        <c:axId val="13804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043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68.400000000000006</c:v>
                </c:pt>
                <c:pt idx="2">
                  <c:v>63.9</c:v>
                </c:pt>
                <c:pt idx="3">
                  <c:v>68.5</c:v>
                </c:pt>
                <c:pt idx="4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96640"/>
        <c:axId val="1380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59.1</c:v>
                </c:pt>
                <c:pt idx="2">
                  <c:v>68.900000000000006</c:v>
                </c:pt>
                <c:pt idx="3">
                  <c:v>68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96640"/>
        <c:axId val="138098560"/>
      </c:lineChart>
      <c:dateAx>
        <c:axId val="1380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98560"/>
        <c:crosses val="autoZero"/>
        <c:auto val="1"/>
        <c:lblOffset val="100"/>
        <c:baseTimeUnit val="years"/>
      </c:dateAx>
      <c:valAx>
        <c:axId val="13809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09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18471433</c:v>
                </c:pt>
                <c:pt idx="1">
                  <c:v>18630567</c:v>
                </c:pt>
                <c:pt idx="2">
                  <c:v>19395750</c:v>
                </c:pt>
                <c:pt idx="3">
                  <c:v>19920567</c:v>
                </c:pt>
                <c:pt idx="4">
                  <c:v>19944400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53344"/>
        <c:axId val="1381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33688486</c:v>
                </c:pt>
                <c:pt idx="1">
                  <c:v>34462126</c:v>
                </c:pt>
                <c:pt idx="2">
                  <c:v>34878088</c:v>
                </c:pt>
                <c:pt idx="3">
                  <c:v>36094355</c:v>
                </c:pt>
                <c:pt idx="4">
                  <c:v>36941419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3344"/>
        <c:axId val="138159616"/>
      </c:lineChart>
      <c:dateAx>
        <c:axId val="13815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159616"/>
        <c:crosses val="autoZero"/>
        <c:auto val="1"/>
        <c:lblOffset val="100"/>
        <c:baseTimeUnit val="years"/>
      </c:dateAx>
      <c:valAx>
        <c:axId val="1381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8153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18.399999999999999</c:v>
                </c:pt>
                <c:pt idx="1">
                  <c:v>18</c:v>
                </c:pt>
                <c:pt idx="2">
                  <c:v>21.3</c:v>
                </c:pt>
                <c:pt idx="3">
                  <c:v>22.4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98016"/>
        <c:axId val="13834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19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8016"/>
        <c:axId val="138347648"/>
      </c:lineChart>
      <c:dateAx>
        <c:axId val="1381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47648"/>
        <c:crosses val="autoZero"/>
        <c:auto val="1"/>
        <c:lblOffset val="100"/>
        <c:baseTimeUnit val="years"/>
      </c:dateAx>
      <c:valAx>
        <c:axId val="13834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19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70.5</c:v>
                </c:pt>
                <c:pt idx="2">
                  <c:v>79.3</c:v>
                </c:pt>
                <c:pt idx="3">
                  <c:v>82.5</c:v>
                </c:pt>
                <c:pt idx="4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31104"/>
        <c:axId val="1384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65</c:v>
                </c:pt>
                <c:pt idx="2">
                  <c:v>67.5</c:v>
                </c:pt>
                <c:pt idx="3">
                  <c:v>67.5</c:v>
                </c:pt>
                <c:pt idx="4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1104"/>
        <c:axId val="138441472"/>
      </c:lineChart>
      <c:dateAx>
        <c:axId val="13843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41472"/>
        <c:crosses val="autoZero"/>
        <c:auto val="1"/>
        <c:lblOffset val="100"/>
        <c:baseTimeUnit val="years"/>
      </c:dateAx>
      <c:valAx>
        <c:axId val="13844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843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DI1" zoomScale="70" zoomScaleNormal="70" zoomScaleSheetLayoutView="70" workbookViewId="0">
      <selection activeCell="HV8" sqref="HV8"/>
    </sheetView>
  </sheetViews>
  <sheetFormatPr defaultColWidth="2.625" defaultRowHeight="13.5" x14ac:dyDescent="0.1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80" t="str">
        <f>データ!H6</f>
        <v>青森県大鰐町　大鰐病院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 x14ac:dyDescent="0.15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146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60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6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84">
        <f>データ!U6</f>
        <v>10060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5118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１３：１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35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 x14ac:dyDescent="0.15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 x14ac:dyDescent="0.15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143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 x14ac:dyDescent="0.15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 x14ac:dyDescent="0.15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 x14ac:dyDescent="0.15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 x14ac:dyDescent="0.15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 x14ac:dyDescent="0.15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 x14ac:dyDescent="0.15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 x14ac:dyDescent="0.15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 x14ac:dyDescent="0.15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 x14ac:dyDescent="0.15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 x14ac:dyDescent="0.15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 x14ac:dyDescent="0.15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 x14ac:dyDescent="0.15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 x14ac:dyDescent="0.15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 x14ac:dyDescent="0.15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144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 x14ac:dyDescent="0.15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 x14ac:dyDescent="0.15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 x14ac:dyDescent="0.15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>
        <f>データ!AH7</f>
        <v>97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99.6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94.1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102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102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>
        <f>データ!AS7</f>
        <v>83.9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77.599999999999994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70.5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67.099999999999994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64.099999999999994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>
        <f>データ!BD7</f>
        <v>151.1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163.6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217.4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233.2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250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>
        <f>データ!BO7</f>
        <v>65.099999999999994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62.7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55.5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45.6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40.799999999999997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 x14ac:dyDescent="0.15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>
        <f>データ!AM7</f>
        <v>98.1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97.7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98.5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98.4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>
        <f>データ!AX7</f>
        <v>83.2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82.5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79.7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79.599999999999994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77.900000000000006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>
        <f>データ!BI7</f>
        <v>99.5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91.2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94.9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101.2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107.2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>
        <f>データ!BT7</f>
        <v>69.2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68.599999999999994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67.400000000000006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66.599999999999994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66.8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 x14ac:dyDescent="0.15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 x14ac:dyDescent="0.15">
      <c r="A36" s="2"/>
      <c r="B36" s="26"/>
      <c r="C36" s="27"/>
      <c r="D36" s="6"/>
      <c r="E36" s="129" t="s">
        <v>39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6"/>
      <c r="CQ36" s="6"/>
      <c r="CR36" s="6"/>
      <c r="CS36" s="129" t="s">
        <v>40</v>
      </c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27"/>
      <c r="GE36" s="27"/>
      <c r="GF36" s="27"/>
      <c r="GG36" s="129" t="s">
        <v>41</v>
      </c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6"/>
      <c r="JS36" s="6"/>
      <c r="JT36" s="6"/>
      <c r="JU36" s="129" t="s">
        <v>42</v>
      </c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 x14ac:dyDescent="0.15">
      <c r="A37" s="2"/>
      <c r="B37" s="26"/>
      <c r="C37" s="27"/>
      <c r="D37" s="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6"/>
      <c r="CQ37" s="6"/>
      <c r="CR37" s="6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27"/>
      <c r="GE37" s="27"/>
      <c r="GF37" s="27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6"/>
      <c r="JS37" s="6"/>
      <c r="JT37" s="6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 x14ac:dyDescent="0.15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 x14ac:dyDescent="0.15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 x14ac:dyDescent="0.15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 x14ac:dyDescent="0.15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 x14ac:dyDescent="0.15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 x14ac:dyDescent="0.15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 x14ac:dyDescent="0.15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 x14ac:dyDescent="0.15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 x14ac:dyDescent="0.15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 x14ac:dyDescent="0.15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 x14ac:dyDescent="0.15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 x14ac:dyDescent="0.15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142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 x14ac:dyDescent="0.15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 x14ac:dyDescent="0.15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 x14ac:dyDescent="0.15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 x14ac:dyDescent="0.15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 x14ac:dyDescent="0.15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 x14ac:dyDescent="0.15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6">
        <f>データ!BZ7</f>
        <v>26276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データ!CA7</f>
        <v>26462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データ!CB7</f>
        <v>27411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データ!CC7</f>
        <v>27299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データ!CD7</f>
        <v>26702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6">
        <f>データ!CK7</f>
        <v>5836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データ!CL7</f>
        <v>5813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データ!CM7</f>
        <v>6002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データ!CN7</f>
        <v>6064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データ!CO7</f>
        <v>5894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>
        <f>データ!CV7</f>
        <v>63.9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70.5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79.3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82.5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88.3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>
        <f>データ!DG7</f>
        <v>18.399999999999999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18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21.3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22.4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19.600000000000001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 x14ac:dyDescent="0.15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6">
        <f>データ!CE7</f>
        <v>23061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データ!CF7</f>
        <v>23475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データ!CG7</f>
        <v>23857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データ!CH7</f>
        <v>24371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データ!CI7</f>
        <v>24882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6">
        <f>データ!CP7</f>
        <v>8338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データ!CQ7</f>
        <v>8603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データ!CR7</f>
        <v>8471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データ!CS7</f>
        <v>8736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データ!CT7</f>
        <v>8797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>
        <f>データ!DA7</f>
        <v>64.7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65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67.5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67.5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69.5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>
        <f>データ!DL7</f>
        <v>19.600000000000001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19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17.899999999999999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17.899999999999999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17.399999999999999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 x14ac:dyDescent="0.15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 x14ac:dyDescent="0.15">
      <c r="A58" s="2"/>
      <c r="B58" s="26"/>
      <c r="C58" s="27"/>
      <c r="D58" s="6"/>
      <c r="E58" s="129" t="s">
        <v>44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6"/>
      <c r="CQ58" s="6"/>
      <c r="CR58" s="6"/>
      <c r="CS58" s="129" t="s">
        <v>45</v>
      </c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27"/>
      <c r="GE58" s="27"/>
      <c r="GF58" s="27"/>
      <c r="GG58" s="129" t="s">
        <v>46</v>
      </c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6"/>
      <c r="JS58" s="6"/>
      <c r="JT58" s="6"/>
      <c r="JU58" s="129" t="s">
        <v>47</v>
      </c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 x14ac:dyDescent="0.15">
      <c r="A59" s="2"/>
      <c r="B59" s="26"/>
      <c r="C59" s="27"/>
      <c r="D59" s="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6"/>
      <c r="CQ59" s="6"/>
      <c r="CR59" s="6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27"/>
      <c r="GE59" s="27"/>
      <c r="GF59" s="27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6"/>
      <c r="JS59" s="6"/>
      <c r="JT59" s="6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 x14ac:dyDescent="0.15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 x14ac:dyDescent="0.15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 x14ac:dyDescent="0.15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 x14ac:dyDescent="0.15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 x14ac:dyDescent="0.15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 x14ac:dyDescent="0.15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145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 x14ac:dyDescent="0.15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 x14ac:dyDescent="0.15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 x14ac:dyDescent="0.15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 x14ac:dyDescent="0.15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 x14ac:dyDescent="0.15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 x14ac:dyDescent="0.15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 x14ac:dyDescent="0.15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 x14ac:dyDescent="0.15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 x14ac:dyDescent="0.15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 x14ac:dyDescent="0.15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 x14ac:dyDescent="0.15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>
        <f>データ!DR7</f>
        <v>76.7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78.3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77.400000000000006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78.7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82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>
        <f>データ!EC7</f>
        <v>66.599999999999994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68.400000000000006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63.9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68.5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74.900000000000006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>
        <f>データ!EN7</f>
        <v>18471433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18630567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19395750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19920567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19944400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 x14ac:dyDescent="0.15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>
        <f>データ!DW7</f>
        <v>43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43.9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52.4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52.6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54.2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>
        <f>データ!EH7</f>
        <v>60.6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59.1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68.900000000000006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68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70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>
        <f>データ!ES7</f>
        <v>33688486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34462126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34878088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36094355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36941419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 x14ac:dyDescent="0.15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 x14ac:dyDescent="0.15">
      <c r="A82" s="2"/>
      <c r="B82" s="26"/>
      <c r="C82" s="27"/>
      <c r="D82" s="6"/>
      <c r="E82" s="6"/>
      <c r="F82" s="129" t="s">
        <v>50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9" t="s">
        <v>52</v>
      </c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 x14ac:dyDescent="0.15">
      <c r="A83" s="2"/>
      <c r="B83" s="26"/>
      <c r="C83" s="27"/>
      <c r="D83" s="6"/>
      <c r="E83" s="6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  <c r="MY83" s="129"/>
      <c r="MZ83" s="129"/>
      <c r="NA83" s="129"/>
      <c r="NB83" s="129"/>
      <c r="NC83" s="129"/>
      <c r="ND83" s="129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 x14ac:dyDescent="0.15">
      <c r="B85" s="3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 x14ac:dyDescent="0.1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 x14ac:dyDescent="0.15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 x14ac:dyDescent="0.15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 x14ac:dyDescent="0.15">
      <c r="A6" s="48" t="s">
        <v>121</v>
      </c>
      <c r="B6" s="63">
        <f>B8</f>
        <v>2016</v>
      </c>
      <c r="C6" s="63">
        <f t="shared" ref="C6:M6" si="2">C8</f>
        <v>23621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青森県大鰐町　大鰐病院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/>
      <c r="P6" s="63" t="str">
        <f>P8</f>
        <v>直営</v>
      </c>
      <c r="Q6" s="64">
        <f t="shared" ref="Q6:AG6" si="3">Q8</f>
        <v>6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</v>
      </c>
      <c r="U6" s="64">
        <f>U8</f>
        <v>10060</v>
      </c>
      <c r="V6" s="64">
        <f>V8</f>
        <v>5118</v>
      </c>
      <c r="W6" s="63" t="str">
        <f>W8</f>
        <v>第２種該当</v>
      </c>
      <c r="X6" s="63" t="str">
        <f t="shared" si="3"/>
        <v>１３：１</v>
      </c>
      <c r="Y6" s="64">
        <f t="shared" si="3"/>
        <v>60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60</v>
      </c>
      <c r="AE6" s="64">
        <f t="shared" si="3"/>
        <v>35</v>
      </c>
      <c r="AF6" s="64" t="str">
        <f t="shared" si="3"/>
        <v>-</v>
      </c>
      <c r="AG6" s="64">
        <f t="shared" si="3"/>
        <v>35</v>
      </c>
      <c r="AH6" s="65">
        <f>IF(AH8="-",NA(),AH8)</f>
        <v>97</v>
      </c>
      <c r="AI6" s="65">
        <f t="shared" ref="AI6:AQ6" si="4">IF(AI8="-",NA(),AI8)</f>
        <v>99.6</v>
      </c>
      <c r="AJ6" s="65">
        <f t="shared" si="4"/>
        <v>94.1</v>
      </c>
      <c r="AK6" s="65">
        <f t="shared" si="4"/>
        <v>102</v>
      </c>
      <c r="AL6" s="65">
        <f t="shared" si="4"/>
        <v>102</v>
      </c>
      <c r="AM6" s="65">
        <f t="shared" si="4"/>
        <v>98.1</v>
      </c>
      <c r="AN6" s="65">
        <f t="shared" si="4"/>
        <v>97.7</v>
      </c>
      <c r="AO6" s="65">
        <f t="shared" si="4"/>
        <v>98.5</v>
      </c>
      <c r="AP6" s="65">
        <f t="shared" si="4"/>
        <v>98</v>
      </c>
      <c r="AQ6" s="65">
        <f t="shared" si="4"/>
        <v>98.4</v>
      </c>
      <c r="AR6" s="65" t="str">
        <f>IF(AR8="-","【-】","【"&amp;SUBSTITUTE(TEXT(AR8,"#,##0.0"),"-","△")&amp;"】")</f>
        <v>【98.4】</v>
      </c>
      <c r="AS6" s="65">
        <f>IF(AS8="-",NA(),AS8)</f>
        <v>83.9</v>
      </c>
      <c r="AT6" s="65">
        <f t="shared" ref="AT6:BB6" si="5">IF(AT8="-",NA(),AT8)</f>
        <v>77.599999999999994</v>
      </c>
      <c r="AU6" s="65">
        <f t="shared" si="5"/>
        <v>70.5</v>
      </c>
      <c r="AV6" s="65">
        <f t="shared" si="5"/>
        <v>67.099999999999994</v>
      </c>
      <c r="AW6" s="65">
        <f t="shared" si="5"/>
        <v>64.099999999999994</v>
      </c>
      <c r="AX6" s="65">
        <f t="shared" si="5"/>
        <v>83.2</v>
      </c>
      <c r="AY6" s="65">
        <f t="shared" si="5"/>
        <v>82.5</v>
      </c>
      <c r="AZ6" s="65">
        <f t="shared" si="5"/>
        <v>79.7</v>
      </c>
      <c r="BA6" s="65">
        <f t="shared" si="5"/>
        <v>79.599999999999994</v>
      </c>
      <c r="BB6" s="65">
        <f t="shared" si="5"/>
        <v>77.900000000000006</v>
      </c>
      <c r="BC6" s="65" t="str">
        <f>IF(BC8="-","【-】","【"&amp;SUBSTITUTE(TEXT(BC8,"#,##0.0"),"-","△")&amp;"】")</f>
        <v>【89.5】</v>
      </c>
      <c r="BD6" s="65">
        <f>IF(BD8="-",NA(),BD8)</f>
        <v>151.1</v>
      </c>
      <c r="BE6" s="65">
        <f t="shared" ref="BE6:BM6" si="6">IF(BE8="-",NA(),BE8)</f>
        <v>163.6</v>
      </c>
      <c r="BF6" s="65">
        <f t="shared" si="6"/>
        <v>217.4</v>
      </c>
      <c r="BG6" s="65">
        <f t="shared" si="6"/>
        <v>233.2</v>
      </c>
      <c r="BH6" s="65">
        <f t="shared" si="6"/>
        <v>250</v>
      </c>
      <c r="BI6" s="65">
        <f t="shared" si="6"/>
        <v>99.5</v>
      </c>
      <c r="BJ6" s="65">
        <f t="shared" si="6"/>
        <v>91.2</v>
      </c>
      <c r="BK6" s="65">
        <f t="shared" si="6"/>
        <v>94.9</v>
      </c>
      <c r="BL6" s="65">
        <f t="shared" si="6"/>
        <v>101.2</v>
      </c>
      <c r="BM6" s="65">
        <f t="shared" si="6"/>
        <v>107.2</v>
      </c>
      <c r="BN6" s="65" t="str">
        <f>IF(BN8="-","【-】","【"&amp;SUBSTITUTE(TEXT(BN8,"#,##0.0"),"-","△")&amp;"】")</f>
        <v>【63.6】</v>
      </c>
      <c r="BO6" s="65">
        <f>IF(BO8="-",NA(),BO8)</f>
        <v>65.099999999999994</v>
      </c>
      <c r="BP6" s="65">
        <f t="shared" ref="BP6:BX6" si="7">IF(BP8="-",NA(),BP8)</f>
        <v>62.7</v>
      </c>
      <c r="BQ6" s="65">
        <f t="shared" si="7"/>
        <v>55.5</v>
      </c>
      <c r="BR6" s="65">
        <f t="shared" si="7"/>
        <v>45.6</v>
      </c>
      <c r="BS6" s="65">
        <f t="shared" si="7"/>
        <v>40.799999999999997</v>
      </c>
      <c r="BT6" s="65">
        <f t="shared" si="7"/>
        <v>69.2</v>
      </c>
      <c r="BU6" s="65">
        <f t="shared" si="7"/>
        <v>68.599999999999994</v>
      </c>
      <c r="BV6" s="65">
        <f t="shared" si="7"/>
        <v>67.400000000000006</v>
      </c>
      <c r="BW6" s="65">
        <f t="shared" si="7"/>
        <v>66.599999999999994</v>
      </c>
      <c r="BX6" s="65">
        <f t="shared" si="7"/>
        <v>66.8</v>
      </c>
      <c r="BY6" s="65" t="str">
        <f>IF(BY8="-","【-】","【"&amp;SUBSTITUTE(TEXT(BY8,"#,##0.0"),"-","△")&amp;"】")</f>
        <v>【74.2】</v>
      </c>
      <c r="BZ6" s="66">
        <f>IF(BZ8="-",NA(),BZ8)</f>
        <v>26276</v>
      </c>
      <c r="CA6" s="66">
        <f t="shared" ref="CA6:CI6" si="8">IF(CA8="-",NA(),CA8)</f>
        <v>26462</v>
      </c>
      <c r="CB6" s="66">
        <f t="shared" si="8"/>
        <v>27411</v>
      </c>
      <c r="CC6" s="66">
        <f t="shared" si="8"/>
        <v>27299</v>
      </c>
      <c r="CD6" s="66">
        <f t="shared" si="8"/>
        <v>26702</v>
      </c>
      <c r="CE6" s="66">
        <f t="shared" si="8"/>
        <v>23061</v>
      </c>
      <c r="CF6" s="66">
        <f t="shared" si="8"/>
        <v>23475</v>
      </c>
      <c r="CG6" s="66">
        <f t="shared" si="8"/>
        <v>23857</v>
      </c>
      <c r="CH6" s="66">
        <f t="shared" si="8"/>
        <v>24371</v>
      </c>
      <c r="CI6" s="66">
        <f t="shared" si="8"/>
        <v>24882</v>
      </c>
      <c r="CJ6" s="65" t="str">
        <f>IF(CJ8="-","【-】","【"&amp;SUBSTITUTE(TEXT(CJ8,"#,##0"),"-","△")&amp;"】")</f>
        <v>【49,667】</v>
      </c>
      <c r="CK6" s="66">
        <f>IF(CK8="-",NA(),CK8)</f>
        <v>5836</v>
      </c>
      <c r="CL6" s="66">
        <f t="shared" ref="CL6:CT6" si="9">IF(CL8="-",NA(),CL8)</f>
        <v>5813</v>
      </c>
      <c r="CM6" s="66">
        <f t="shared" si="9"/>
        <v>6002</v>
      </c>
      <c r="CN6" s="66">
        <f t="shared" si="9"/>
        <v>6064</v>
      </c>
      <c r="CO6" s="66">
        <f t="shared" si="9"/>
        <v>5894</v>
      </c>
      <c r="CP6" s="66">
        <f t="shared" si="9"/>
        <v>8338</v>
      </c>
      <c r="CQ6" s="66">
        <f t="shared" si="9"/>
        <v>8603</v>
      </c>
      <c r="CR6" s="66">
        <f t="shared" si="9"/>
        <v>8471</v>
      </c>
      <c r="CS6" s="66">
        <f t="shared" si="9"/>
        <v>8736</v>
      </c>
      <c r="CT6" s="66">
        <f t="shared" si="9"/>
        <v>8797</v>
      </c>
      <c r="CU6" s="65" t="str">
        <f>IF(CU8="-","【-】","【"&amp;SUBSTITUTE(TEXT(CU8,"#,##0"),"-","△")&amp;"】")</f>
        <v>【13,758】</v>
      </c>
      <c r="CV6" s="65">
        <f>IF(CV8="-",NA(),CV8)</f>
        <v>63.9</v>
      </c>
      <c r="CW6" s="65">
        <f t="shared" ref="CW6:DE6" si="10">IF(CW8="-",NA(),CW8)</f>
        <v>70.5</v>
      </c>
      <c r="CX6" s="65">
        <f t="shared" si="10"/>
        <v>79.3</v>
      </c>
      <c r="CY6" s="65">
        <f t="shared" si="10"/>
        <v>82.5</v>
      </c>
      <c r="CZ6" s="65">
        <f t="shared" si="10"/>
        <v>88.3</v>
      </c>
      <c r="DA6" s="65">
        <f t="shared" si="10"/>
        <v>64.7</v>
      </c>
      <c r="DB6" s="65">
        <f t="shared" si="10"/>
        <v>65</v>
      </c>
      <c r="DC6" s="65">
        <f t="shared" si="10"/>
        <v>67.5</v>
      </c>
      <c r="DD6" s="65">
        <f t="shared" si="10"/>
        <v>67.5</v>
      </c>
      <c r="DE6" s="65">
        <f t="shared" si="10"/>
        <v>69.5</v>
      </c>
      <c r="DF6" s="65" t="str">
        <f>IF(DF8="-","【-】","【"&amp;SUBSTITUTE(TEXT(DF8,"#,##0.0"),"-","△")&amp;"】")</f>
        <v>【55.2】</v>
      </c>
      <c r="DG6" s="65">
        <f>IF(DG8="-",NA(),DG8)</f>
        <v>18.399999999999999</v>
      </c>
      <c r="DH6" s="65">
        <f t="shared" ref="DH6:DP6" si="11">IF(DH8="-",NA(),DH8)</f>
        <v>18</v>
      </c>
      <c r="DI6" s="65">
        <f t="shared" si="11"/>
        <v>21.3</v>
      </c>
      <c r="DJ6" s="65">
        <f t="shared" si="11"/>
        <v>22.4</v>
      </c>
      <c r="DK6" s="65">
        <f t="shared" si="11"/>
        <v>19.600000000000001</v>
      </c>
      <c r="DL6" s="65">
        <f t="shared" si="11"/>
        <v>19.600000000000001</v>
      </c>
      <c r="DM6" s="65">
        <f t="shared" si="11"/>
        <v>19</v>
      </c>
      <c r="DN6" s="65">
        <f t="shared" si="11"/>
        <v>17.899999999999999</v>
      </c>
      <c r="DO6" s="65">
        <f t="shared" si="11"/>
        <v>17.899999999999999</v>
      </c>
      <c r="DP6" s="65">
        <f t="shared" si="11"/>
        <v>17.399999999999999</v>
      </c>
      <c r="DQ6" s="65" t="str">
        <f>IF(DQ8="-","【-】","【"&amp;SUBSTITUTE(TEXT(DQ8,"#,##0.0"),"-","△")&amp;"】")</f>
        <v>【24.1】</v>
      </c>
      <c r="DR6" s="65">
        <f>IF(DR8="-",NA(),DR8)</f>
        <v>76.7</v>
      </c>
      <c r="DS6" s="65">
        <f t="shared" ref="DS6:EA6" si="12">IF(DS8="-",NA(),DS8)</f>
        <v>78.3</v>
      </c>
      <c r="DT6" s="65">
        <f t="shared" si="12"/>
        <v>77.400000000000006</v>
      </c>
      <c r="DU6" s="65">
        <f t="shared" si="12"/>
        <v>78.7</v>
      </c>
      <c r="DV6" s="65">
        <f t="shared" si="12"/>
        <v>82</v>
      </c>
      <c r="DW6" s="65">
        <f t="shared" si="12"/>
        <v>43</v>
      </c>
      <c r="DX6" s="65">
        <f t="shared" si="12"/>
        <v>43.9</v>
      </c>
      <c r="DY6" s="65">
        <f t="shared" si="12"/>
        <v>52.4</v>
      </c>
      <c r="DZ6" s="65">
        <f t="shared" si="12"/>
        <v>52.6</v>
      </c>
      <c r="EA6" s="65">
        <f t="shared" si="12"/>
        <v>54.2</v>
      </c>
      <c r="EB6" s="65" t="str">
        <f>IF(EB8="-","【-】","【"&amp;SUBSTITUTE(TEXT(EB8,"#,##0.0"),"-","△")&amp;"】")</f>
        <v>【50.7】</v>
      </c>
      <c r="EC6" s="65">
        <f>IF(EC8="-",NA(),EC8)</f>
        <v>66.599999999999994</v>
      </c>
      <c r="ED6" s="65">
        <f t="shared" ref="ED6:EL6" si="13">IF(ED8="-",NA(),ED8)</f>
        <v>68.400000000000006</v>
      </c>
      <c r="EE6" s="65">
        <f t="shared" si="13"/>
        <v>63.9</v>
      </c>
      <c r="EF6" s="65">
        <f t="shared" si="13"/>
        <v>68.5</v>
      </c>
      <c r="EG6" s="65">
        <f t="shared" si="13"/>
        <v>74.900000000000006</v>
      </c>
      <c r="EH6" s="65">
        <f t="shared" si="13"/>
        <v>60.6</v>
      </c>
      <c r="EI6" s="65">
        <f t="shared" si="13"/>
        <v>59.1</v>
      </c>
      <c r="EJ6" s="65">
        <f t="shared" si="13"/>
        <v>68.900000000000006</v>
      </c>
      <c r="EK6" s="65">
        <f t="shared" si="13"/>
        <v>68</v>
      </c>
      <c r="EL6" s="65">
        <f t="shared" si="13"/>
        <v>70</v>
      </c>
      <c r="EM6" s="65" t="str">
        <f>IF(EM8="-","【-】","【"&amp;SUBSTITUTE(TEXT(EM8,"#,##0.0"),"-","△")&amp;"】")</f>
        <v>【65.7】</v>
      </c>
      <c r="EN6" s="66">
        <f>IF(EN8="-",NA(),EN8)</f>
        <v>18471433</v>
      </c>
      <c r="EO6" s="66">
        <f t="shared" ref="EO6:EW6" si="14">IF(EO8="-",NA(),EO8)</f>
        <v>18630567</v>
      </c>
      <c r="EP6" s="66">
        <f t="shared" si="14"/>
        <v>19395750</v>
      </c>
      <c r="EQ6" s="66">
        <f t="shared" si="14"/>
        <v>19920567</v>
      </c>
      <c r="ER6" s="66">
        <f t="shared" si="14"/>
        <v>19944400</v>
      </c>
      <c r="ES6" s="66">
        <f t="shared" si="14"/>
        <v>33688486</v>
      </c>
      <c r="ET6" s="66">
        <f t="shared" si="14"/>
        <v>34462126</v>
      </c>
      <c r="EU6" s="66">
        <f t="shared" si="14"/>
        <v>34878088</v>
      </c>
      <c r="EV6" s="66">
        <f t="shared" si="14"/>
        <v>36094355</v>
      </c>
      <c r="EW6" s="66">
        <f t="shared" si="14"/>
        <v>36941419</v>
      </c>
      <c r="EX6" s="66" t="str">
        <f>IF(EX8="-","【-】","【"&amp;SUBSTITUTE(TEXT(EX8,"#,##0"),"-","△")&amp;"】")</f>
        <v>【44,050,160】</v>
      </c>
    </row>
    <row r="7" spans="1:154" s="67" customFormat="1" x14ac:dyDescent="0.15">
      <c r="A7" s="48" t="s">
        <v>122</v>
      </c>
      <c r="B7" s="63">
        <f t="shared" ref="B7:AG7" si="15">B8</f>
        <v>2016</v>
      </c>
      <c r="C7" s="63">
        <f t="shared" si="15"/>
        <v>23621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/>
      <c r="P7" s="63" t="str">
        <f>P8</f>
        <v>直営</v>
      </c>
      <c r="Q7" s="64">
        <f t="shared" si="15"/>
        <v>6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</v>
      </c>
      <c r="U7" s="64">
        <f>U8</f>
        <v>10060</v>
      </c>
      <c r="V7" s="64">
        <f>V8</f>
        <v>5118</v>
      </c>
      <c r="W7" s="63" t="str">
        <f>W8</f>
        <v>第２種該当</v>
      </c>
      <c r="X7" s="63" t="str">
        <f t="shared" si="15"/>
        <v>１３：１</v>
      </c>
      <c r="Y7" s="64">
        <f t="shared" si="15"/>
        <v>60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60</v>
      </c>
      <c r="AE7" s="64">
        <f t="shared" si="15"/>
        <v>35</v>
      </c>
      <c r="AF7" s="64" t="str">
        <f t="shared" si="15"/>
        <v>-</v>
      </c>
      <c r="AG7" s="64">
        <f t="shared" si="15"/>
        <v>35</v>
      </c>
      <c r="AH7" s="65">
        <f>AH8</f>
        <v>97</v>
      </c>
      <c r="AI7" s="65">
        <f t="shared" ref="AI7:AQ7" si="16">AI8</f>
        <v>99.6</v>
      </c>
      <c r="AJ7" s="65">
        <f t="shared" si="16"/>
        <v>94.1</v>
      </c>
      <c r="AK7" s="65">
        <f t="shared" si="16"/>
        <v>102</v>
      </c>
      <c r="AL7" s="65">
        <f t="shared" si="16"/>
        <v>102</v>
      </c>
      <c r="AM7" s="65">
        <f t="shared" si="16"/>
        <v>98.1</v>
      </c>
      <c r="AN7" s="65">
        <f t="shared" si="16"/>
        <v>97.7</v>
      </c>
      <c r="AO7" s="65">
        <f t="shared" si="16"/>
        <v>98.5</v>
      </c>
      <c r="AP7" s="65">
        <f t="shared" si="16"/>
        <v>98</v>
      </c>
      <c r="AQ7" s="65">
        <f t="shared" si="16"/>
        <v>98.4</v>
      </c>
      <c r="AR7" s="65"/>
      <c r="AS7" s="65">
        <f>AS8</f>
        <v>83.9</v>
      </c>
      <c r="AT7" s="65">
        <f t="shared" ref="AT7:BB7" si="17">AT8</f>
        <v>77.599999999999994</v>
      </c>
      <c r="AU7" s="65">
        <f t="shared" si="17"/>
        <v>70.5</v>
      </c>
      <c r="AV7" s="65">
        <f t="shared" si="17"/>
        <v>67.099999999999994</v>
      </c>
      <c r="AW7" s="65">
        <f t="shared" si="17"/>
        <v>64.099999999999994</v>
      </c>
      <c r="AX7" s="65">
        <f t="shared" si="17"/>
        <v>83.2</v>
      </c>
      <c r="AY7" s="65">
        <f t="shared" si="17"/>
        <v>82.5</v>
      </c>
      <c r="AZ7" s="65">
        <f t="shared" si="17"/>
        <v>79.7</v>
      </c>
      <c r="BA7" s="65">
        <f t="shared" si="17"/>
        <v>79.599999999999994</v>
      </c>
      <c r="BB7" s="65">
        <f t="shared" si="17"/>
        <v>77.900000000000006</v>
      </c>
      <c r="BC7" s="65"/>
      <c r="BD7" s="65">
        <f>BD8</f>
        <v>151.1</v>
      </c>
      <c r="BE7" s="65">
        <f t="shared" ref="BE7:BM7" si="18">BE8</f>
        <v>163.6</v>
      </c>
      <c r="BF7" s="65">
        <f t="shared" si="18"/>
        <v>217.4</v>
      </c>
      <c r="BG7" s="65">
        <f t="shared" si="18"/>
        <v>233.2</v>
      </c>
      <c r="BH7" s="65">
        <f t="shared" si="18"/>
        <v>250</v>
      </c>
      <c r="BI7" s="65">
        <f t="shared" si="18"/>
        <v>99.5</v>
      </c>
      <c r="BJ7" s="65">
        <f t="shared" si="18"/>
        <v>91.2</v>
      </c>
      <c r="BK7" s="65">
        <f t="shared" si="18"/>
        <v>94.9</v>
      </c>
      <c r="BL7" s="65">
        <f t="shared" si="18"/>
        <v>101.2</v>
      </c>
      <c r="BM7" s="65">
        <f t="shared" si="18"/>
        <v>107.2</v>
      </c>
      <c r="BN7" s="65"/>
      <c r="BO7" s="65">
        <f>BO8</f>
        <v>65.099999999999994</v>
      </c>
      <c r="BP7" s="65">
        <f t="shared" ref="BP7:BX7" si="19">BP8</f>
        <v>62.7</v>
      </c>
      <c r="BQ7" s="65">
        <f t="shared" si="19"/>
        <v>55.5</v>
      </c>
      <c r="BR7" s="65">
        <f t="shared" si="19"/>
        <v>45.6</v>
      </c>
      <c r="BS7" s="65">
        <f t="shared" si="19"/>
        <v>40.799999999999997</v>
      </c>
      <c r="BT7" s="65">
        <f t="shared" si="19"/>
        <v>69.2</v>
      </c>
      <c r="BU7" s="65">
        <f t="shared" si="19"/>
        <v>68.599999999999994</v>
      </c>
      <c r="BV7" s="65">
        <f t="shared" si="19"/>
        <v>67.400000000000006</v>
      </c>
      <c r="BW7" s="65">
        <f t="shared" si="19"/>
        <v>66.599999999999994</v>
      </c>
      <c r="BX7" s="65">
        <f t="shared" si="19"/>
        <v>66.8</v>
      </c>
      <c r="BY7" s="65"/>
      <c r="BZ7" s="66">
        <f>BZ8</f>
        <v>26276</v>
      </c>
      <c r="CA7" s="66">
        <f t="shared" ref="CA7:CI7" si="20">CA8</f>
        <v>26462</v>
      </c>
      <c r="CB7" s="66">
        <f t="shared" si="20"/>
        <v>27411</v>
      </c>
      <c r="CC7" s="66">
        <f t="shared" si="20"/>
        <v>27299</v>
      </c>
      <c r="CD7" s="66">
        <f t="shared" si="20"/>
        <v>26702</v>
      </c>
      <c r="CE7" s="66">
        <f t="shared" si="20"/>
        <v>23061</v>
      </c>
      <c r="CF7" s="66">
        <f t="shared" si="20"/>
        <v>23475</v>
      </c>
      <c r="CG7" s="66">
        <f t="shared" si="20"/>
        <v>23857</v>
      </c>
      <c r="CH7" s="66">
        <f t="shared" si="20"/>
        <v>24371</v>
      </c>
      <c r="CI7" s="66">
        <f t="shared" si="20"/>
        <v>24882</v>
      </c>
      <c r="CJ7" s="65"/>
      <c r="CK7" s="66">
        <f>CK8</f>
        <v>5836</v>
      </c>
      <c r="CL7" s="66">
        <f t="shared" ref="CL7:CT7" si="21">CL8</f>
        <v>5813</v>
      </c>
      <c r="CM7" s="66">
        <f t="shared" si="21"/>
        <v>6002</v>
      </c>
      <c r="CN7" s="66">
        <f t="shared" si="21"/>
        <v>6064</v>
      </c>
      <c r="CO7" s="66">
        <f t="shared" si="21"/>
        <v>5894</v>
      </c>
      <c r="CP7" s="66">
        <f t="shared" si="21"/>
        <v>8338</v>
      </c>
      <c r="CQ7" s="66">
        <f t="shared" si="21"/>
        <v>8603</v>
      </c>
      <c r="CR7" s="66">
        <f t="shared" si="21"/>
        <v>8471</v>
      </c>
      <c r="CS7" s="66">
        <f t="shared" si="21"/>
        <v>8736</v>
      </c>
      <c r="CT7" s="66">
        <f t="shared" si="21"/>
        <v>8797</v>
      </c>
      <c r="CU7" s="65"/>
      <c r="CV7" s="65">
        <f>CV8</f>
        <v>63.9</v>
      </c>
      <c r="CW7" s="65">
        <f t="shared" ref="CW7:DE7" si="22">CW8</f>
        <v>70.5</v>
      </c>
      <c r="CX7" s="65">
        <f t="shared" si="22"/>
        <v>79.3</v>
      </c>
      <c r="CY7" s="65">
        <f t="shared" si="22"/>
        <v>82.5</v>
      </c>
      <c r="CZ7" s="65">
        <f t="shared" si="22"/>
        <v>88.3</v>
      </c>
      <c r="DA7" s="65">
        <f t="shared" si="22"/>
        <v>64.7</v>
      </c>
      <c r="DB7" s="65">
        <f t="shared" si="22"/>
        <v>65</v>
      </c>
      <c r="DC7" s="65">
        <f t="shared" si="22"/>
        <v>67.5</v>
      </c>
      <c r="DD7" s="65">
        <f t="shared" si="22"/>
        <v>67.5</v>
      </c>
      <c r="DE7" s="65">
        <f t="shared" si="22"/>
        <v>69.5</v>
      </c>
      <c r="DF7" s="65"/>
      <c r="DG7" s="65">
        <f>DG8</f>
        <v>18.399999999999999</v>
      </c>
      <c r="DH7" s="65">
        <f t="shared" ref="DH7:DP7" si="23">DH8</f>
        <v>18</v>
      </c>
      <c r="DI7" s="65">
        <f t="shared" si="23"/>
        <v>21.3</v>
      </c>
      <c r="DJ7" s="65">
        <f t="shared" si="23"/>
        <v>22.4</v>
      </c>
      <c r="DK7" s="65">
        <f t="shared" si="23"/>
        <v>19.600000000000001</v>
      </c>
      <c r="DL7" s="65">
        <f t="shared" si="23"/>
        <v>19.600000000000001</v>
      </c>
      <c r="DM7" s="65">
        <f t="shared" si="23"/>
        <v>19</v>
      </c>
      <c r="DN7" s="65">
        <f t="shared" si="23"/>
        <v>17.899999999999999</v>
      </c>
      <c r="DO7" s="65">
        <f t="shared" si="23"/>
        <v>17.899999999999999</v>
      </c>
      <c r="DP7" s="65">
        <f t="shared" si="23"/>
        <v>17.399999999999999</v>
      </c>
      <c r="DQ7" s="65"/>
      <c r="DR7" s="65">
        <f>DR8</f>
        <v>76.7</v>
      </c>
      <c r="DS7" s="65">
        <f t="shared" ref="DS7:EA7" si="24">DS8</f>
        <v>78.3</v>
      </c>
      <c r="DT7" s="65">
        <f t="shared" si="24"/>
        <v>77.400000000000006</v>
      </c>
      <c r="DU7" s="65">
        <f t="shared" si="24"/>
        <v>78.7</v>
      </c>
      <c r="DV7" s="65">
        <f t="shared" si="24"/>
        <v>82</v>
      </c>
      <c r="DW7" s="65">
        <f t="shared" si="24"/>
        <v>43</v>
      </c>
      <c r="DX7" s="65">
        <f t="shared" si="24"/>
        <v>43.9</v>
      </c>
      <c r="DY7" s="65">
        <f t="shared" si="24"/>
        <v>52.4</v>
      </c>
      <c r="DZ7" s="65">
        <f t="shared" si="24"/>
        <v>52.6</v>
      </c>
      <c r="EA7" s="65">
        <f t="shared" si="24"/>
        <v>54.2</v>
      </c>
      <c r="EB7" s="65"/>
      <c r="EC7" s="65">
        <f>EC8</f>
        <v>66.599999999999994</v>
      </c>
      <c r="ED7" s="65">
        <f t="shared" ref="ED7:EL7" si="25">ED8</f>
        <v>68.400000000000006</v>
      </c>
      <c r="EE7" s="65">
        <f t="shared" si="25"/>
        <v>63.9</v>
      </c>
      <c r="EF7" s="65">
        <f t="shared" si="25"/>
        <v>68.5</v>
      </c>
      <c r="EG7" s="65">
        <f t="shared" si="25"/>
        <v>74.900000000000006</v>
      </c>
      <c r="EH7" s="65">
        <f t="shared" si="25"/>
        <v>60.6</v>
      </c>
      <c r="EI7" s="65">
        <f t="shared" si="25"/>
        <v>59.1</v>
      </c>
      <c r="EJ7" s="65">
        <f t="shared" si="25"/>
        <v>68.900000000000006</v>
      </c>
      <c r="EK7" s="65">
        <f t="shared" si="25"/>
        <v>68</v>
      </c>
      <c r="EL7" s="65">
        <f t="shared" si="25"/>
        <v>70</v>
      </c>
      <c r="EM7" s="65"/>
      <c r="EN7" s="66">
        <f>EN8</f>
        <v>18471433</v>
      </c>
      <c r="EO7" s="66">
        <f t="shared" ref="EO7:EW7" si="26">EO8</f>
        <v>18630567</v>
      </c>
      <c r="EP7" s="66">
        <f t="shared" si="26"/>
        <v>19395750</v>
      </c>
      <c r="EQ7" s="66">
        <f t="shared" si="26"/>
        <v>19920567</v>
      </c>
      <c r="ER7" s="66">
        <f t="shared" si="26"/>
        <v>19944400</v>
      </c>
      <c r="ES7" s="66">
        <f t="shared" si="26"/>
        <v>33688486</v>
      </c>
      <c r="ET7" s="66">
        <f t="shared" si="26"/>
        <v>34462126</v>
      </c>
      <c r="EU7" s="66">
        <f t="shared" si="26"/>
        <v>34878088</v>
      </c>
      <c r="EV7" s="66">
        <f t="shared" si="26"/>
        <v>36094355</v>
      </c>
      <c r="EW7" s="66">
        <f t="shared" si="26"/>
        <v>36941419</v>
      </c>
      <c r="EX7" s="66"/>
    </row>
    <row r="8" spans="1:154" s="67" customFormat="1" x14ac:dyDescent="0.15">
      <c r="A8" s="48"/>
      <c r="B8" s="68">
        <v>2016</v>
      </c>
      <c r="C8" s="68">
        <v>23621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6</v>
      </c>
      <c r="R8" s="68" t="s">
        <v>131</v>
      </c>
      <c r="S8" s="68" t="s">
        <v>132</v>
      </c>
      <c r="T8" s="68" t="s">
        <v>133</v>
      </c>
      <c r="U8" s="69">
        <v>10060</v>
      </c>
      <c r="V8" s="69">
        <v>5118</v>
      </c>
      <c r="W8" s="68" t="s">
        <v>134</v>
      </c>
      <c r="X8" s="70" t="s">
        <v>135</v>
      </c>
      <c r="Y8" s="69">
        <v>60</v>
      </c>
      <c r="Z8" s="69" t="s">
        <v>131</v>
      </c>
      <c r="AA8" s="69" t="s">
        <v>131</v>
      </c>
      <c r="AB8" s="69" t="s">
        <v>131</v>
      </c>
      <c r="AC8" s="69" t="s">
        <v>131</v>
      </c>
      <c r="AD8" s="69">
        <v>60</v>
      </c>
      <c r="AE8" s="69">
        <v>35</v>
      </c>
      <c r="AF8" s="69" t="s">
        <v>131</v>
      </c>
      <c r="AG8" s="69">
        <v>35</v>
      </c>
      <c r="AH8" s="71">
        <v>97</v>
      </c>
      <c r="AI8" s="71">
        <v>99.6</v>
      </c>
      <c r="AJ8" s="71">
        <v>94.1</v>
      </c>
      <c r="AK8" s="71">
        <v>102</v>
      </c>
      <c r="AL8" s="71">
        <v>102</v>
      </c>
      <c r="AM8" s="71">
        <v>98.1</v>
      </c>
      <c r="AN8" s="71">
        <v>97.7</v>
      </c>
      <c r="AO8" s="71">
        <v>98.5</v>
      </c>
      <c r="AP8" s="71">
        <v>98</v>
      </c>
      <c r="AQ8" s="71">
        <v>98.4</v>
      </c>
      <c r="AR8" s="71">
        <v>98.4</v>
      </c>
      <c r="AS8" s="71">
        <v>83.9</v>
      </c>
      <c r="AT8" s="71">
        <v>77.599999999999994</v>
      </c>
      <c r="AU8" s="71">
        <v>70.5</v>
      </c>
      <c r="AV8" s="71">
        <v>67.099999999999994</v>
      </c>
      <c r="AW8" s="71">
        <v>64.099999999999994</v>
      </c>
      <c r="AX8" s="71">
        <v>83.2</v>
      </c>
      <c r="AY8" s="71">
        <v>82.5</v>
      </c>
      <c r="AZ8" s="71">
        <v>79.7</v>
      </c>
      <c r="BA8" s="71">
        <v>79.599999999999994</v>
      </c>
      <c r="BB8" s="71">
        <v>77.900000000000006</v>
      </c>
      <c r="BC8" s="71">
        <v>89.5</v>
      </c>
      <c r="BD8" s="72">
        <v>151.1</v>
      </c>
      <c r="BE8" s="72">
        <v>163.6</v>
      </c>
      <c r="BF8" s="72">
        <v>217.4</v>
      </c>
      <c r="BG8" s="72">
        <v>233.2</v>
      </c>
      <c r="BH8" s="72">
        <v>250</v>
      </c>
      <c r="BI8" s="72">
        <v>99.5</v>
      </c>
      <c r="BJ8" s="72">
        <v>91.2</v>
      </c>
      <c r="BK8" s="72">
        <v>94.9</v>
      </c>
      <c r="BL8" s="72">
        <v>101.2</v>
      </c>
      <c r="BM8" s="72">
        <v>107.2</v>
      </c>
      <c r="BN8" s="72">
        <v>63.6</v>
      </c>
      <c r="BO8" s="71">
        <v>65.099999999999994</v>
      </c>
      <c r="BP8" s="71">
        <v>62.7</v>
      </c>
      <c r="BQ8" s="71">
        <v>55.5</v>
      </c>
      <c r="BR8" s="71">
        <v>45.6</v>
      </c>
      <c r="BS8" s="71">
        <v>40.799999999999997</v>
      </c>
      <c r="BT8" s="71">
        <v>69.2</v>
      </c>
      <c r="BU8" s="71">
        <v>68.599999999999994</v>
      </c>
      <c r="BV8" s="71">
        <v>67.400000000000006</v>
      </c>
      <c r="BW8" s="71">
        <v>66.599999999999994</v>
      </c>
      <c r="BX8" s="71">
        <v>66.8</v>
      </c>
      <c r="BY8" s="71">
        <v>74.2</v>
      </c>
      <c r="BZ8" s="72">
        <v>26276</v>
      </c>
      <c r="CA8" s="72">
        <v>26462</v>
      </c>
      <c r="CB8" s="72">
        <v>27411</v>
      </c>
      <c r="CC8" s="72">
        <v>27299</v>
      </c>
      <c r="CD8" s="72">
        <v>26702</v>
      </c>
      <c r="CE8" s="72">
        <v>23061</v>
      </c>
      <c r="CF8" s="72">
        <v>23475</v>
      </c>
      <c r="CG8" s="72">
        <v>23857</v>
      </c>
      <c r="CH8" s="72">
        <v>24371</v>
      </c>
      <c r="CI8" s="72">
        <v>24882</v>
      </c>
      <c r="CJ8" s="71">
        <v>49667</v>
      </c>
      <c r="CK8" s="72">
        <v>5836</v>
      </c>
      <c r="CL8" s="72">
        <v>5813</v>
      </c>
      <c r="CM8" s="72">
        <v>6002</v>
      </c>
      <c r="CN8" s="72">
        <v>6064</v>
      </c>
      <c r="CO8" s="72">
        <v>5894</v>
      </c>
      <c r="CP8" s="72">
        <v>8338</v>
      </c>
      <c r="CQ8" s="72">
        <v>8603</v>
      </c>
      <c r="CR8" s="72">
        <v>8471</v>
      </c>
      <c r="CS8" s="72">
        <v>8736</v>
      </c>
      <c r="CT8" s="72">
        <v>8797</v>
      </c>
      <c r="CU8" s="71">
        <v>13758</v>
      </c>
      <c r="CV8" s="72">
        <v>63.9</v>
      </c>
      <c r="CW8" s="72">
        <v>70.5</v>
      </c>
      <c r="CX8" s="72">
        <v>79.3</v>
      </c>
      <c r="CY8" s="72">
        <v>82.5</v>
      </c>
      <c r="CZ8" s="72">
        <v>88.3</v>
      </c>
      <c r="DA8" s="72">
        <v>64.7</v>
      </c>
      <c r="DB8" s="72">
        <v>65</v>
      </c>
      <c r="DC8" s="72">
        <v>67.5</v>
      </c>
      <c r="DD8" s="72">
        <v>67.5</v>
      </c>
      <c r="DE8" s="72">
        <v>69.5</v>
      </c>
      <c r="DF8" s="72">
        <v>55.2</v>
      </c>
      <c r="DG8" s="72">
        <v>18.399999999999999</v>
      </c>
      <c r="DH8" s="72">
        <v>18</v>
      </c>
      <c r="DI8" s="72">
        <v>21.3</v>
      </c>
      <c r="DJ8" s="72">
        <v>22.4</v>
      </c>
      <c r="DK8" s="72">
        <v>19.600000000000001</v>
      </c>
      <c r="DL8" s="72">
        <v>19.600000000000001</v>
      </c>
      <c r="DM8" s="72">
        <v>19</v>
      </c>
      <c r="DN8" s="72">
        <v>17.899999999999999</v>
      </c>
      <c r="DO8" s="72">
        <v>17.899999999999999</v>
      </c>
      <c r="DP8" s="72">
        <v>17.399999999999999</v>
      </c>
      <c r="DQ8" s="72">
        <v>24.1</v>
      </c>
      <c r="DR8" s="71">
        <v>76.7</v>
      </c>
      <c r="DS8" s="71">
        <v>78.3</v>
      </c>
      <c r="DT8" s="71">
        <v>77.400000000000006</v>
      </c>
      <c r="DU8" s="71">
        <v>78.7</v>
      </c>
      <c r="DV8" s="71">
        <v>82</v>
      </c>
      <c r="DW8" s="71">
        <v>43</v>
      </c>
      <c r="DX8" s="71">
        <v>43.9</v>
      </c>
      <c r="DY8" s="71">
        <v>52.4</v>
      </c>
      <c r="DZ8" s="71">
        <v>52.6</v>
      </c>
      <c r="EA8" s="71">
        <v>54.2</v>
      </c>
      <c r="EB8" s="71">
        <v>50.7</v>
      </c>
      <c r="EC8" s="71">
        <v>66.599999999999994</v>
      </c>
      <c r="ED8" s="71">
        <v>68.400000000000006</v>
      </c>
      <c r="EE8" s="71">
        <v>63.9</v>
      </c>
      <c r="EF8" s="71">
        <v>68.5</v>
      </c>
      <c r="EG8" s="71">
        <v>74.900000000000006</v>
      </c>
      <c r="EH8" s="71">
        <v>60.6</v>
      </c>
      <c r="EI8" s="71">
        <v>59.1</v>
      </c>
      <c r="EJ8" s="71">
        <v>68.900000000000006</v>
      </c>
      <c r="EK8" s="71">
        <v>68</v>
      </c>
      <c r="EL8" s="71">
        <v>70</v>
      </c>
      <c r="EM8" s="71">
        <v>65.7</v>
      </c>
      <c r="EN8" s="72">
        <v>18471433</v>
      </c>
      <c r="EO8" s="72">
        <v>18630567</v>
      </c>
      <c r="EP8" s="72">
        <v>19395750</v>
      </c>
      <c r="EQ8" s="72">
        <v>19920567</v>
      </c>
      <c r="ER8" s="72">
        <v>19944400</v>
      </c>
      <c r="ES8" s="72">
        <v>33688486</v>
      </c>
      <c r="ET8" s="72">
        <v>34462126</v>
      </c>
      <c r="EU8" s="72">
        <v>34878088</v>
      </c>
      <c r="EV8" s="72">
        <v>36094355</v>
      </c>
      <c r="EW8" s="72">
        <v>36941419</v>
      </c>
      <c r="EX8" s="72">
        <v>44050160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2018-10-12T02:55:11Z</cp:lastPrinted>
  <dcterms:created xsi:type="dcterms:W3CDTF">2018-09-27T00:33:01Z</dcterms:created>
  <dcterms:modified xsi:type="dcterms:W3CDTF">2018-10-15T07:44:28Z</dcterms:modified>
  <cp:category/>
</cp:coreProperties>
</file>