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0245" windowHeight="948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I86" i="4"/>
  <c r="G86" i="4"/>
  <c r="F86" i="4"/>
  <c r="E86" i="4"/>
  <c r="AT10" i="4"/>
  <c r="AD10" i="4"/>
  <c r="W10" i="4"/>
  <c r="I10" i="4"/>
  <c r="BB8" i="4"/>
  <c r="AL8" i="4"/>
  <c r="P8" i="4"/>
  <c r="B8" i="4"/>
  <c r="D10" i="5" l="1"/>
  <c r="C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<sst xmlns="http://schemas.openxmlformats.org/spreadsheetml/2006/main" count="235" uniqueCount="123">
  <si>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</si>
  <si>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</si>
  <si>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</si>
  <si>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</si>
  <si>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</si>
  <si>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</si>
  <si>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</si>
  <si>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</si>
  <si>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</si>
  <si>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</si>
  <si>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</si>
  <si>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</si>
  <si>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</si>
  <si>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</si>
  <si>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</si>
  <si>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</si>
  <si>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</si>
  <si>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</si>
  <si>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</si>
  <si>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</si>
  <si>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</si>
  <si>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</si>
  <si>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</si>
  <si>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</si>
  <si>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</si>
  <si>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</si>
  <si>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</si>
  <si>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</si>
  <si>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</si>
  <si>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</si>
  <si>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</si>
  <si>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</si>
  <si>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</si>
  <si>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</si>
  <si>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</si>
  <si>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</si>
  <si>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</si>
  <si>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</si>
  <si>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</si>
  <si>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</si>
  <si>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</si>
  <si>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</si>
  <si>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</si>
  <si>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</si>
  <si>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</si>
  <si>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</si>
  <si>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</si>
  <si>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</si>
  <si>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</si>
  <si>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</si>
  <si>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</si>
  <si>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</si>
  <si>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</si>
  <si>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</si>
  <si>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</si>
  <si>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</si>
  <si>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</si>
  <si>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</si>
  <si>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</si>
  <si>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</si>
  <si>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</si>
  <si>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</si>
  <si>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</si>
  <si>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</si>
  <si>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</si>
  <si>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</si>
  <si>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</si>
  <si>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</si>
  <si>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</si>
  <si>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</si>
  <si>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</si>
  <si>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</si>
  <si>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</si>
  <si>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</si>
  <si>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</si>
  <si>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</si>
  <si>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</si>
  <si>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</si>
  <si>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</si>
  <si>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</si>
  <si>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</si>
  <si>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</si>
  <si>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</si>
  <si>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</si>
  <si>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</si>
  <si>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</si>
  <si>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</si>
  <si>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</si>
  <si>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</si>
  <si>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</si>
  <si>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</si>
  <si>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</si>
  <si>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</si>
  <si>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</si>
  <si>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</si>
  <si>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</si>
  <si>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</si>
  <si>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</si>
  <si>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</si>
  <si>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</si>
  <si>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</si>
  <si>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</si>
  <si>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</si>
  <si>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</si>
  <si>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</si>
  <si>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</si>
  <si>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</si>
  <si>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</si>
  <si>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五所川原市</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</si>
  <si>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</si>
  <si>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</si>
  <si>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</si>
  <si>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</si>
  <si>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</si>
  <si>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</si>
  <si>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</si>
  <si>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</si>
  <si>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</si>
  <si>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</si>
  <si>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特定環境保全公共下水道事業は平成１５年に供用開始しており、現在保有している資産については、耐用年数に達していないことから更新事業を実施していない。
　今後は、下水道ストックマネジメント計画に基づく施設の適正な点検・調査を行うことにより下水道施設の状態を把握し、計画的な修繕を行うことで、修繕コストの縮減に努める。</t>
    <phoneticPr fontId="4"/>
  </si>
  <si>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今後検討すべき取り組みとして、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rPh sb="1" eb="3">
      <t>トウシ</t>
    </rPh>
    <phoneticPr fontId="4"/>
  </si>
  <si>
    <t>　収支については、料金収入や一般会計繰入金等の総収益ではこれまで設備投資してきた資産の減価償却費までは賄えておらず、累積欠損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また、施設等の経年劣化による修繕費及び電力料等の経費がかさんでいるため、計画的な修繕を行い、中長期的な施設の維持管理を行う必要がある。
　水洗化率については、類似団体の平均値を下回っていることから、水洗化の意識を高める広報活動を行い、加入率の向上を目指す。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</si>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</sst>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835072"/>
        <c:axId val="748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74835072"/>
        <c:axId val="74836992"/>
      </c:lineChart>
      <c:dateAx>
        <c:axId val="74835072"/>
        <c:scaling>
          <c:orientation val="minMax"/>
        </c:scaling>
        <c:delete val="1"/>
        <c:axPos val="b"/>
        <c:numFmt formatCode="ge" sourceLinked="1"/>
        <c:majorTickMark val="none"/>
        <c:minorTickMark val="none"/>
        <c:tickLblPos val="none"/>
        <c:crossAx val="74836992"/>
        <c:crosses val="autoZero"/>
        <c:auto val="1"/>
        <c:lblOffset val="100"/>
        <c:baseTimeUnit val="years"/>
      </c:dateAx>
      <c:valAx>
        <c:axId val="748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52.45</c:v>
                </c:pt>
                <c:pt idx="1">
                  <c:v>48.39</c:v>
                </c:pt>
                <c:pt idx="2">
                  <c:v>79.66</c:v>
                </c:pt>
                <c:pt idx="3">
                  <c:v>78.48</c:v>
                </c:pt>
                <c:pt idx="4">
                  <c:v>74.73</c:v>
                </c:pt>
              </c:numCache>
            </c:numRef>
          </c:val>
        </c:ser>
        <c:dLbls>
          <c:showLegendKey val="0"/>
          <c:showVal val="0"/>
          <c:showCatName val="0"/>
          <c:showSerName val="0"/>
          <c:showPercent val="0"/>
          <c:showBubbleSize val="0"/>
        </c:dLbls>
        <c:gapWidth val="150"/>
        <c:axId val="79151872"/>
        <c:axId val="791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98.32</c:v>
                </c:pt>
                <c:pt idx="4">
                  <c:v>98.04</c:v>
                </c:pt>
              </c:numCache>
            </c:numRef>
          </c:val>
          <c:smooth val="0"/>
        </c:ser>
        <c:dLbls>
          <c:showLegendKey val="0"/>
          <c:showVal val="0"/>
          <c:showCatName val="0"/>
          <c:showSerName val="0"/>
          <c:showPercent val="0"/>
          <c:showBubbleSize val="0"/>
        </c:dLbls>
        <c:marker val="1"/>
        <c:smooth val="0"/>
        <c:axId val="79151872"/>
        <c:axId val="79153792"/>
      </c:lineChart>
      <c:dateAx>
        <c:axId val="79151872"/>
        <c:scaling>
          <c:orientation val="minMax"/>
        </c:scaling>
        <c:delete val="1"/>
        <c:axPos val="b"/>
        <c:numFmt formatCode="ge" sourceLinked="1"/>
        <c:majorTickMark val="none"/>
        <c:minorTickMark val="none"/>
        <c:tickLblPos val="none"/>
        <c:crossAx val="79153792"/>
        <c:crosses val="autoZero"/>
        <c:auto val="1"/>
        <c:lblOffset val="100"/>
        <c:baseTimeUnit val="years"/>
      </c:dateAx>
      <c:valAx>
        <c:axId val="791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2.02</c:v>
                </c:pt>
                <c:pt idx="1">
                  <c:v>3.01</c:v>
                </c:pt>
                <c:pt idx="2">
                  <c:v>26.92</c:v>
                </c:pt>
                <c:pt idx="3">
                  <c:v>29.57</c:v>
                </c:pt>
                <c:pt idx="4">
                  <c:v>32.22</c:v>
                </c:pt>
              </c:numCache>
            </c:numRef>
          </c:val>
        </c:ser>
        <c:dLbls>
          <c:showLegendKey val="0"/>
          <c:showVal val="0"/>
          <c:showCatName val="0"/>
          <c:showSerName val="0"/>
          <c:showPercent val="0"/>
          <c:showBubbleSize val="0"/>
        </c:dLbls>
        <c:gapWidth val="150"/>
        <c:axId val="80499072"/>
        <c:axId val="805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17.72</c:v>
                </c:pt>
                <c:pt idx="4">
                  <c:v>18.920000000000002</c:v>
                </c:pt>
              </c:numCache>
            </c:numRef>
          </c:val>
          <c:smooth val="0"/>
        </c:ser>
        <c:dLbls>
          <c:showLegendKey val="0"/>
          <c:showVal val="0"/>
          <c:showCatName val="0"/>
          <c:showSerName val="0"/>
          <c:showPercent val="0"/>
          <c:showBubbleSize val="0"/>
        </c:dLbls>
        <c:marker val="1"/>
        <c:smooth val="0"/>
        <c:axId val="80499072"/>
        <c:axId val="80500992"/>
      </c:lineChart>
      <c:dateAx>
        <c:axId val="80499072"/>
        <c:scaling>
          <c:orientation val="minMax"/>
        </c:scaling>
        <c:delete val="1"/>
        <c:axPos val="b"/>
        <c:numFmt formatCode="ge" sourceLinked="1"/>
        <c:majorTickMark val="none"/>
        <c:minorTickMark val="none"/>
        <c:tickLblPos val="none"/>
        <c:crossAx val="80500992"/>
        <c:crosses val="autoZero"/>
        <c:auto val="1"/>
        <c:lblOffset val="100"/>
        <c:baseTimeUnit val="years"/>
      </c:dateAx>
      <c:valAx>
        <c:axId val="805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395200"/>
        <c:axId val="893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9395200"/>
        <c:axId val="89397120"/>
      </c:lineChart>
      <c:dateAx>
        <c:axId val="89395200"/>
        <c:scaling>
          <c:orientation val="minMax"/>
        </c:scaling>
        <c:delete val="1"/>
        <c:axPos val="b"/>
        <c:numFmt formatCode="ge" sourceLinked="1"/>
        <c:majorTickMark val="none"/>
        <c:minorTickMark val="none"/>
        <c:tickLblPos val="none"/>
        <c:crossAx val="89397120"/>
        <c:crosses val="autoZero"/>
        <c:auto val="1"/>
        <c:lblOffset val="100"/>
        <c:baseTimeUnit val="years"/>
      </c:dateAx>
      <c:valAx>
        <c:axId val="893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460.44</c:v>
                </c:pt>
                <c:pt idx="1">
                  <c:v>713.03</c:v>
                </c:pt>
                <c:pt idx="2">
                  <c:v>681.1</c:v>
                </c:pt>
                <c:pt idx="3">
                  <c:v>1137.56</c:v>
                </c:pt>
                <c:pt idx="4">
                  <c:v>1388.43</c:v>
                </c:pt>
              </c:numCache>
            </c:numRef>
          </c:val>
        </c:ser>
        <c:dLbls>
          <c:showLegendKey val="0"/>
          <c:showVal val="0"/>
          <c:showCatName val="0"/>
          <c:showSerName val="0"/>
          <c:showPercent val="0"/>
          <c:showBubbleSize val="0"/>
        </c:dLbls>
        <c:gapWidth val="150"/>
        <c:axId val="89429888"/>
        <c:axId val="894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201.29</c:v>
                </c:pt>
                <c:pt idx="4">
                  <c:v>208.1</c:v>
                </c:pt>
              </c:numCache>
            </c:numRef>
          </c:val>
          <c:smooth val="0"/>
        </c:ser>
        <c:dLbls>
          <c:showLegendKey val="0"/>
          <c:showVal val="0"/>
          <c:showCatName val="0"/>
          <c:showSerName val="0"/>
          <c:showPercent val="0"/>
          <c:showBubbleSize val="0"/>
        </c:dLbls>
        <c:marker val="1"/>
        <c:smooth val="0"/>
        <c:axId val="89429888"/>
        <c:axId val="89436160"/>
      </c:lineChart>
      <c:dateAx>
        <c:axId val="89429888"/>
        <c:scaling>
          <c:orientation val="minMax"/>
        </c:scaling>
        <c:delete val="1"/>
        <c:axPos val="b"/>
        <c:numFmt formatCode="ge" sourceLinked="1"/>
        <c:majorTickMark val="none"/>
        <c:minorTickMark val="none"/>
        <c:tickLblPos val="none"/>
        <c:crossAx val="89436160"/>
        <c:crosses val="autoZero"/>
        <c:auto val="1"/>
        <c:lblOffset val="100"/>
        <c:baseTimeUnit val="years"/>
      </c:dateAx>
      <c:valAx>
        <c:axId val="894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1516.69</c:v>
                </c:pt>
                <c:pt idx="1">
                  <c:v>1735.65</c:v>
                </c:pt>
                <c:pt idx="2">
                  <c:v>76.2</c:v>
                </c:pt>
                <c:pt idx="3">
                  <c:v>84.81</c:v>
                </c:pt>
                <c:pt idx="4">
                  <c:v>79.19</c:v>
                </c:pt>
              </c:numCache>
            </c:numRef>
          </c:val>
        </c:ser>
        <c:dLbls>
          <c:showLegendKey val="0"/>
          <c:showVal val="0"/>
          <c:showCatName val="0"/>
          <c:showSerName val="0"/>
          <c:showPercent val="0"/>
          <c:showBubbleSize val="0"/>
        </c:dLbls>
        <c:gapWidth val="150"/>
        <c:axId val="89748992"/>
        <c:axId val="897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81.19</c:v>
                </c:pt>
                <c:pt idx="4">
                  <c:v>75.290000000000006</c:v>
                </c:pt>
              </c:numCache>
            </c:numRef>
          </c:val>
          <c:smooth val="0"/>
        </c:ser>
        <c:dLbls>
          <c:showLegendKey val="0"/>
          <c:showVal val="0"/>
          <c:showCatName val="0"/>
          <c:showSerName val="0"/>
          <c:showPercent val="0"/>
          <c:showBubbleSize val="0"/>
        </c:dLbls>
        <c:marker val="1"/>
        <c:smooth val="0"/>
        <c:axId val="89748992"/>
        <c:axId val="89750912"/>
      </c:lineChart>
      <c:dateAx>
        <c:axId val="89748992"/>
        <c:scaling>
          <c:orientation val="minMax"/>
        </c:scaling>
        <c:delete val="1"/>
        <c:axPos val="b"/>
        <c:numFmt formatCode="ge" sourceLinked="1"/>
        <c:majorTickMark val="none"/>
        <c:minorTickMark val="none"/>
        <c:tickLblPos val="none"/>
        <c:crossAx val="89750912"/>
        <c:crosses val="autoZero"/>
        <c:auto val="1"/>
        <c:lblOffset val="100"/>
        <c:baseTimeUnit val="years"/>
      </c:dateAx>
      <c:valAx>
        <c:axId val="897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1775.55</c:v>
                </c:pt>
                <c:pt idx="1">
                  <c:v>1677.43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9763200"/>
        <c:axId val="897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89763200"/>
        <c:axId val="89769472"/>
      </c:lineChart>
      <c:dateAx>
        <c:axId val="89763200"/>
        <c:scaling>
          <c:orientation val="minMax"/>
        </c:scaling>
        <c:delete val="1"/>
        <c:axPos val="b"/>
        <c:numFmt formatCode="ge" sourceLinked="1"/>
        <c:majorTickMark val="none"/>
        <c:minorTickMark val="none"/>
        <c:tickLblPos val="none"/>
        <c:crossAx val="89769472"/>
        <c:crosses val="autoZero"/>
        <c:auto val="1"/>
        <c:lblOffset val="100"/>
        <c:baseTimeUnit val="years"/>
      </c:dateAx>
      <c:valAx>
        <c:axId val="897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41.38</c:v>
                </c:pt>
                <c:pt idx="1">
                  <c:v>42.61</c:v>
                </c:pt>
                <c:pt idx="2">
                  <c:v>82.27</c:v>
                </c:pt>
                <c:pt idx="3">
                  <c:v>74.569999999999993</c:v>
                </c:pt>
                <c:pt idx="4">
                  <c:v>75.55</c:v>
                </c:pt>
              </c:numCache>
            </c:numRef>
          </c:val>
        </c:ser>
        <c:dLbls>
          <c:showLegendKey val="0"/>
          <c:showVal val="0"/>
          <c:showCatName val="0"/>
          <c:showSerName val="0"/>
          <c:showPercent val="0"/>
          <c:showBubbleSize val="0"/>
        </c:dLbls>
        <c:gapWidth val="150"/>
        <c:axId val="89476096"/>
        <c:axId val="894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89476096"/>
        <c:axId val="89486464"/>
      </c:lineChart>
      <c:dateAx>
        <c:axId val="89476096"/>
        <c:scaling>
          <c:orientation val="minMax"/>
        </c:scaling>
        <c:delete val="1"/>
        <c:axPos val="b"/>
        <c:numFmt formatCode="ge" sourceLinked="1"/>
        <c:majorTickMark val="none"/>
        <c:minorTickMark val="none"/>
        <c:tickLblPos val="none"/>
        <c:crossAx val="89486464"/>
        <c:crosses val="autoZero"/>
        <c:auto val="1"/>
        <c:lblOffset val="100"/>
        <c:baseTimeUnit val="years"/>
      </c:dateAx>
      <c:valAx>
        <c:axId val="894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329.51</c:v>
                </c:pt>
                <c:pt idx="1">
                  <c:v>350.75</c:v>
                </c:pt>
                <c:pt idx="2">
                  <c:v>194.44</c:v>
                </c:pt>
                <c:pt idx="3">
                  <c:v>212.35</c:v>
                </c:pt>
                <c:pt idx="4">
                  <c:v>210.6</c:v>
                </c:pt>
              </c:numCache>
            </c:numRef>
          </c:val>
        </c:ser>
        <c:dLbls>
          <c:showLegendKey val="0"/>
          <c:showVal val="0"/>
          <c:showCatName val="0"/>
          <c:showSerName val="0"/>
          <c:showPercent val="0"/>
          <c:showBubbleSize val="0"/>
        </c:dLbls>
        <c:gapWidth val="150"/>
        <c:axId val="89520000"/>
        <c:axId val="895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89520000"/>
        <c:axId val="89522176"/>
      </c:lineChart>
      <c:dateAx>
        <c:axId val="89520000"/>
        <c:scaling>
          <c:orientation val="minMax"/>
        </c:scaling>
        <c:delete val="1"/>
        <c:axPos val="b"/>
        <c:numFmt formatCode="ge" sourceLinked="1"/>
        <c:majorTickMark val="none"/>
        <c:minorTickMark val="none"/>
        <c:tickLblPos val="none"/>
        <c:crossAx val="89522176"/>
        <c:crosses val="autoZero"/>
        <c:auto val="1"/>
        <c:lblOffset val="100"/>
        <c:baseTimeUnit val="years"/>
      </c:dateAx>
      <c:valAx>
        <c:axId val="895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17.71</c:v>
                </c:pt>
                <c:pt idx="1">
                  <c:v>15.14</c:v>
                </c:pt>
                <c:pt idx="2">
                  <c:v>14.14</c:v>
                </c:pt>
                <c:pt idx="3">
                  <c:v>14.29</c:v>
                </c:pt>
                <c:pt idx="4">
                  <c:v>14</c:v>
                </c:pt>
              </c:numCache>
            </c:numRef>
          </c:val>
        </c:ser>
        <c:dLbls>
          <c:showLegendKey val="0"/>
          <c:showVal val="0"/>
          <c:showCatName val="0"/>
          <c:showSerName val="0"/>
          <c:showPercent val="0"/>
          <c:showBubbleSize val="0"/>
        </c:dLbls>
        <c:gapWidth val="150"/>
        <c:axId val="89556480"/>
        <c:axId val="895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89556480"/>
        <c:axId val="89558400"/>
      </c:lineChart>
      <c:dateAx>
        <c:axId val="89556480"/>
        <c:scaling>
          <c:orientation val="minMax"/>
        </c:scaling>
        <c:delete val="1"/>
        <c:axPos val="b"/>
        <c:numFmt formatCode="ge" sourceLinked="1"/>
        <c:majorTickMark val="none"/>
        <c:minorTickMark val="none"/>
        <c:tickLblPos val="none"/>
        <c:crossAx val="89558400"/>
        <c:crosses val="autoZero"/>
        <c:auto val="1"/>
        <c:lblOffset val="100"/>
        <c:baseTimeUnit val="years"/>
      </c:dateAx>
      <c:valAx>
        <c:axId val="895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48.38</c:v>
                </c:pt>
                <c:pt idx="1">
                  <c:v>52</c:v>
                </c:pt>
                <c:pt idx="2">
                  <c:v>52.49</c:v>
                </c:pt>
                <c:pt idx="3">
                  <c:v>56.65</c:v>
                </c:pt>
                <c:pt idx="4">
                  <c:v>57.78</c:v>
                </c:pt>
              </c:numCache>
            </c:numRef>
          </c:val>
        </c:ser>
        <c:dLbls>
          <c:showLegendKey val="0"/>
          <c:showVal val="0"/>
          <c:showCatName val="0"/>
          <c:showSerName val="0"/>
          <c:showPercent val="0"/>
          <c:showBubbleSize val="0"/>
        </c:dLbls>
        <c:gapWidth val="150"/>
        <c:axId val="89601152"/>
        <c:axId val="896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89601152"/>
        <c:axId val="89603072"/>
      </c:lineChart>
      <c:dateAx>
        <c:axId val="89601152"/>
        <c:scaling>
          <c:orientation val="minMax"/>
        </c:scaling>
        <c:delete val="1"/>
        <c:axPos val="b"/>
        <c:numFmt formatCode="ge" sourceLinked="1"/>
        <c:majorTickMark val="none"/>
        <c:minorTickMark val="none"/>
        <c:tickLblPos val="none"/>
        <c:crossAx val="89603072"/>
        <c:crosses val="autoZero"/>
        <c:auto val="1"/>
        <c:lblOffset val="100"/>
        <c:baseTimeUnit val="years"/>
      </c:dateAx>
      <c:valAx>
        <c:axId val="896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青森県　五所川原市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
        <v>122</v>
      </c>
      <c r="AE8" s="50"/>
      <c r="AF8" s="50"/>
      <c r="AG8" s="50"/>
      <c r="AH8" s="50"/>
      <c r="AI8" s="50"/>
      <c r="AJ8" s="50"/>
      <c r="AK8" s="4"/>
      <c r="AL8" s="51">
        <f>データ!S6</f>
        <v>56575</v>
      </c>
      <c r="AM8" s="51"/>
      <c r="AN8" s="51"/>
      <c r="AO8" s="51"/>
      <c r="AP8" s="51"/>
      <c r="AQ8" s="51"/>
      <c r="AR8" s="51"/>
      <c r="AS8" s="51"/>
      <c r="AT8" s="46">
        <f>データ!T6</f>
        <v>404.18</v>
      </c>
      <c r="AU8" s="46"/>
      <c r="AV8" s="46"/>
      <c r="AW8" s="46"/>
      <c r="AX8" s="46"/>
      <c r="AY8" s="46"/>
      <c r="AZ8" s="46"/>
      <c r="BA8" s="46"/>
      <c r="BB8" s="46">
        <f>データ!U6</f>
        <v>139.97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74.41</v>
      </c>
      <c r="J10" s="46"/>
      <c r="K10" s="46"/>
      <c r="L10" s="46"/>
      <c r="M10" s="46"/>
      <c r="N10" s="46"/>
      <c r="O10" s="46"/>
      <c r="P10" s="46">
        <f>データ!P6</f>
        <v>1.43</v>
      </c>
      <c r="Q10" s="46"/>
      <c r="R10" s="46"/>
      <c r="S10" s="46"/>
      <c r="T10" s="46"/>
      <c r="U10" s="46"/>
      <c r="V10" s="46"/>
      <c r="W10" s="46">
        <f>データ!Q6</f>
        <v>101.09</v>
      </c>
      <c r="X10" s="46"/>
      <c r="Y10" s="46"/>
      <c r="Z10" s="46"/>
      <c r="AA10" s="46"/>
      <c r="AB10" s="46"/>
      <c r="AC10" s="46"/>
      <c r="AD10" s="51">
        <f>データ!R6</f>
        <v>3075</v>
      </c>
      <c r="AE10" s="51"/>
      <c r="AF10" s="51"/>
      <c r="AG10" s="51"/>
      <c r="AH10" s="51"/>
      <c r="AI10" s="51"/>
      <c r="AJ10" s="51"/>
      <c r="AK10" s="2"/>
      <c r="AL10" s="51">
        <f>データ!V6</f>
        <v>803</v>
      </c>
      <c r="AM10" s="51"/>
      <c r="AN10" s="51"/>
      <c r="AO10" s="51"/>
      <c r="AP10" s="51"/>
      <c r="AQ10" s="51"/>
      <c r="AR10" s="51"/>
      <c r="AS10" s="51"/>
      <c r="AT10" s="46">
        <f>データ!W6</f>
        <v>0.67</v>
      </c>
      <c r="AU10" s="46"/>
      <c r="AV10" s="46"/>
      <c r="AW10" s="46"/>
      <c r="AX10" s="46"/>
      <c r="AY10" s="46"/>
      <c r="AZ10" s="46"/>
      <c r="BA10" s="46"/>
      <c r="BB10" s="46">
        <f>データ!X6</f>
        <v>1198.51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22055</v>
      </c>
      <c r="D6" s="34">
        <f t="shared" si="3"/>
        <v>46</v>
      </c>
      <c r="E6" s="34">
        <f t="shared" si="3"/>
        <v>17</v>
      </c>
      <c r="F6" s="34">
        <f t="shared" si="3"/>
        <v>4</v>
      </c>
      <c r="G6" s="34">
        <f t="shared" si="3"/>
        <v>0</v>
      </c>
      <c r="H6" s="34" t="str">
        <f t="shared" si="3"/>
        <v>青森県　五所川原市</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74.41</v>
      </c>
      <c r="P6" s="35">
        <f t="shared" si="3"/>
        <v>1.43</v>
      </c>
      <c r="Q6" s="35">
        <f t="shared" si="3"/>
        <v>101.09</v>
      </c>
      <c r="R6" s="35">
        <f t="shared" si="3"/>
        <v>3075</v>
      </c>
      <c r="S6" s="35">
        <f t="shared" si="3"/>
        <v>56575</v>
      </c>
      <c r="T6" s="35">
        <f t="shared" si="3"/>
        <v>404.18</v>
      </c>
      <c r="U6" s="35">
        <f t="shared" si="3"/>
        <v>139.97</v>
      </c>
      <c r="V6" s="35">
        <f t="shared" si="3"/>
        <v>803</v>
      </c>
      <c r="W6" s="35">
        <f t="shared" si="3"/>
        <v>0.67</v>
      </c>
      <c r="X6" s="35">
        <f t="shared" si="3"/>
        <v>1198.51</v>
      </c>
      <c r="Y6" s="36">
        <f>IF(Y7="",NA(),Y7)</f>
        <v>52.45</v>
      </c>
      <c r="Z6" s="36">
        <f t="shared" ref="Z6:AH6" si="4">IF(Z7="",NA(),Z7)</f>
        <v>48.39</v>
      </c>
      <c r="AA6" s="36">
        <f t="shared" si="4"/>
        <v>79.66</v>
      </c>
      <c r="AB6" s="36">
        <f t="shared" si="4"/>
        <v>78.48</v>
      </c>
      <c r="AC6" s="36">
        <f t="shared" si="4"/>
        <v>74.73</v>
      </c>
      <c r="AD6" s="36">
        <f t="shared" si="4"/>
        <v>93.85</v>
      </c>
      <c r="AE6" s="36">
        <f t="shared" si="4"/>
        <v>95.59</v>
      </c>
      <c r="AF6" s="36">
        <f t="shared" si="4"/>
        <v>96.83</v>
      </c>
      <c r="AG6" s="36">
        <f t="shared" si="4"/>
        <v>98.32</v>
      </c>
      <c r="AH6" s="36">
        <f t="shared" si="4"/>
        <v>98.04</v>
      </c>
      <c r="AI6" s="35" t="str">
        <f>IF(AI7="","",IF(AI7="-","【-】","【"&amp;SUBSTITUTE(TEXT(AI7,"#,##0.00"),"-","△")&amp;"】"))</f>
        <v>【100.66】</v>
      </c>
      <c r="AJ6" s="36">
        <f>IF(AJ7="",NA(),AJ7)</f>
        <v>460.44</v>
      </c>
      <c r="AK6" s="36">
        <f t="shared" ref="AK6:AS6" si="5">IF(AK7="",NA(),AK7)</f>
        <v>713.03</v>
      </c>
      <c r="AL6" s="36">
        <f t="shared" si="5"/>
        <v>681.1</v>
      </c>
      <c r="AM6" s="36">
        <f t="shared" si="5"/>
        <v>1137.56</v>
      </c>
      <c r="AN6" s="36">
        <f t="shared" si="5"/>
        <v>1388.43</v>
      </c>
      <c r="AO6" s="36">
        <f t="shared" si="5"/>
        <v>99.89</v>
      </c>
      <c r="AP6" s="36">
        <f t="shared" si="5"/>
        <v>137.81</v>
      </c>
      <c r="AQ6" s="36">
        <f t="shared" si="5"/>
        <v>172.52</v>
      </c>
      <c r="AR6" s="36">
        <f t="shared" si="5"/>
        <v>201.29</v>
      </c>
      <c r="AS6" s="36">
        <f t="shared" si="5"/>
        <v>208.1</v>
      </c>
      <c r="AT6" s="35" t="str">
        <f>IF(AT7="","",IF(AT7="-","【-】","【"&amp;SUBSTITUTE(TEXT(AT7,"#,##0.00"),"-","△")&amp;"】"))</f>
        <v>【105.22】</v>
      </c>
      <c r="AU6" s="36">
        <f>IF(AU7="",NA(),AU7)</f>
        <v>1516.69</v>
      </c>
      <c r="AV6" s="36">
        <f t="shared" ref="AV6:BD6" si="6">IF(AV7="",NA(),AV7)</f>
        <v>1735.65</v>
      </c>
      <c r="AW6" s="36">
        <f t="shared" si="6"/>
        <v>76.2</v>
      </c>
      <c r="AX6" s="36">
        <f t="shared" si="6"/>
        <v>84.81</v>
      </c>
      <c r="AY6" s="36">
        <f t="shared" si="6"/>
        <v>79.19</v>
      </c>
      <c r="AZ6" s="36">
        <f t="shared" si="6"/>
        <v>209.18</v>
      </c>
      <c r="BA6" s="36">
        <f t="shared" si="6"/>
        <v>189.4</v>
      </c>
      <c r="BB6" s="36">
        <f t="shared" si="6"/>
        <v>69.430000000000007</v>
      </c>
      <c r="BC6" s="36">
        <f t="shared" si="6"/>
        <v>81.19</v>
      </c>
      <c r="BD6" s="36">
        <f t="shared" si="6"/>
        <v>75.290000000000006</v>
      </c>
      <c r="BE6" s="35" t="str">
        <f>IF(BE7="","",IF(BE7="-","【-】","【"&amp;SUBSTITUTE(TEXT(BE7,"#,##0.00"),"-","△")&amp;"】"))</f>
        <v>【54.12】</v>
      </c>
      <c r="BF6" s="36">
        <f>IF(BF7="",NA(),BF7)</f>
        <v>1775.55</v>
      </c>
      <c r="BG6" s="36">
        <f t="shared" ref="BG6:BO6" si="7">IF(BG7="",NA(),BG7)</f>
        <v>1677.43</v>
      </c>
      <c r="BH6" s="35">
        <f t="shared" si="7"/>
        <v>0</v>
      </c>
      <c r="BI6" s="35">
        <f t="shared" si="7"/>
        <v>0</v>
      </c>
      <c r="BJ6" s="35">
        <f t="shared" si="7"/>
        <v>0</v>
      </c>
      <c r="BK6" s="36">
        <f t="shared" si="7"/>
        <v>1716.82</v>
      </c>
      <c r="BL6" s="36">
        <f t="shared" si="7"/>
        <v>1554.05</v>
      </c>
      <c r="BM6" s="36">
        <f t="shared" si="7"/>
        <v>1671.86</v>
      </c>
      <c r="BN6" s="36">
        <f t="shared" si="7"/>
        <v>1673.47</v>
      </c>
      <c r="BO6" s="36">
        <f t="shared" si="7"/>
        <v>1592.72</v>
      </c>
      <c r="BP6" s="35" t="str">
        <f>IF(BP7="","",IF(BP7="-","【-】","【"&amp;SUBSTITUTE(TEXT(BP7,"#,##0.00"),"-","△")&amp;"】"))</f>
        <v>【1,348.09】</v>
      </c>
      <c r="BQ6" s="36">
        <f>IF(BQ7="",NA(),BQ7)</f>
        <v>41.38</v>
      </c>
      <c r="BR6" s="36">
        <f t="shared" ref="BR6:BZ6" si="8">IF(BR7="",NA(),BR7)</f>
        <v>42.61</v>
      </c>
      <c r="BS6" s="36">
        <f t="shared" si="8"/>
        <v>82.27</v>
      </c>
      <c r="BT6" s="36">
        <f t="shared" si="8"/>
        <v>74.569999999999993</v>
      </c>
      <c r="BU6" s="36">
        <f t="shared" si="8"/>
        <v>75.55</v>
      </c>
      <c r="BV6" s="36">
        <f t="shared" si="8"/>
        <v>51.73</v>
      </c>
      <c r="BW6" s="36">
        <f t="shared" si="8"/>
        <v>53.01</v>
      </c>
      <c r="BX6" s="36">
        <f t="shared" si="8"/>
        <v>50.54</v>
      </c>
      <c r="BY6" s="36">
        <f t="shared" si="8"/>
        <v>49.22</v>
      </c>
      <c r="BZ6" s="36">
        <f t="shared" si="8"/>
        <v>53.7</v>
      </c>
      <c r="CA6" s="35" t="str">
        <f>IF(CA7="","",IF(CA7="-","【-】","【"&amp;SUBSTITUTE(TEXT(CA7,"#,##0.00"),"-","△")&amp;"】"))</f>
        <v>【69.80】</v>
      </c>
      <c r="CB6" s="36">
        <f>IF(CB7="",NA(),CB7)</f>
        <v>329.51</v>
      </c>
      <c r="CC6" s="36">
        <f t="shared" ref="CC6:CK6" si="9">IF(CC7="",NA(),CC7)</f>
        <v>350.75</v>
      </c>
      <c r="CD6" s="36">
        <f t="shared" si="9"/>
        <v>194.44</v>
      </c>
      <c r="CE6" s="36">
        <f t="shared" si="9"/>
        <v>212.35</v>
      </c>
      <c r="CF6" s="36">
        <f t="shared" si="9"/>
        <v>210.6</v>
      </c>
      <c r="CG6" s="36">
        <f t="shared" si="9"/>
        <v>310.47000000000003</v>
      </c>
      <c r="CH6" s="36">
        <f t="shared" si="9"/>
        <v>299.39</v>
      </c>
      <c r="CI6" s="36">
        <f t="shared" si="9"/>
        <v>320.36</v>
      </c>
      <c r="CJ6" s="36">
        <f t="shared" si="9"/>
        <v>332.02</v>
      </c>
      <c r="CK6" s="36">
        <f t="shared" si="9"/>
        <v>300.35000000000002</v>
      </c>
      <c r="CL6" s="35" t="str">
        <f>IF(CL7="","",IF(CL7="-","【-】","【"&amp;SUBSTITUTE(TEXT(CL7,"#,##0.00"),"-","△")&amp;"】"))</f>
        <v>【232.54】</v>
      </c>
      <c r="CM6" s="36">
        <f>IF(CM7="",NA(),CM7)</f>
        <v>17.71</v>
      </c>
      <c r="CN6" s="36">
        <f t="shared" ref="CN6:CV6" si="10">IF(CN7="",NA(),CN7)</f>
        <v>15.14</v>
      </c>
      <c r="CO6" s="36">
        <f t="shared" si="10"/>
        <v>14.14</v>
      </c>
      <c r="CP6" s="36">
        <f t="shared" si="10"/>
        <v>14.29</v>
      </c>
      <c r="CQ6" s="36">
        <f t="shared" si="10"/>
        <v>14</v>
      </c>
      <c r="CR6" s="36">
        <f t="shared" si="10"/>
        <v>36.67</v>
      </c>
      <c r="CS6" s="36">
        <f t="shared" si="10"/>
        <v>36.200000000000003</v>
      </c>
      <c r="CT6" s="36">
        <f t="shared" si="10"/>
        <v>34.74</v>
      </c>
      <c r="CU6" s="36">
        <f t="shared" si="10"/>
        <v>36.65</v>
      </c>
      <c r="CV6" s="36">
        <f t="shared" si="10"/>
        <v>37.72</v>
      </c>
      <c r="CW6" s="35" t="str">
        <f>IF(CW7="","",IF(CW7="-","【-】","【"&amp;SUBSTITUTE(TEXT(CW7,"#,##0.00"),"-","△")&amp;"】"))</f>
        <v>【42.17】</v>
      </c>
      <c r="CX6" s="36">
        <f>IF(CX7="",NA(),CX7)</f>
        <v>48.38</v>
      </c>
      <c r="CY6" s="36">
        <f t="shared" ref="CY6:DG6" si="11">IF(CY7="",NA(),CY7)</f>
        <v>52</v>
      </c>
      <c r="CZ6" s="36">
        <f t="shared" si="11"/>
        <v>52.49</v>
      </c>
      <c r="DA6" s="36">
        <f t="shared" si="11"/>
        <v>56.65</v>
      </c>
      <c r="DB6" s="36">
        <f t="shared" si="11"/>
        <v>57.78</v>
      </c>
      <c r="DC6" s="36">
        <f t="shared" si="11"/>
        <v>71.239999999999995</v>
      </c>
      <c r="DD6" s="36">
        <f t="shared" si="11"/>
        <v>71.069999999999993</v>
      </c>
      <c r="DE6" s="36">
        <f t="shared" si="11"/>
        <v>70.14</v>
      </c>
      <c r="DF6" s="36">
        <f t="shared" si="11"/>
        <v>68.83</v>
      </c>
      <c r="DG6" s="36">
        <f t="shared" si="11"/>
        <v>68.459999999999994</v>
      </c>
      <c r="DH6" s="35" t="str">
        <f>IF(DH7="","",IF(DH7="-","【-】","【"&amp;SUBSTITUTE(TEXT(DH7,"#,##0.00"),"-","△")&amp;"】"))</f>
        <v>【82.30】</v>
      </c>
      <c r="DI6" s="36">
        <f>IF(DI7="",NA(),DI7)</f>
        <v>2.02</v>
      </c>
      <c r="DJ6" s="36">
        <f t="shared" ref="DJ6:DR6" si="12">IF(DJ7="",NA(),DJ7)</f>
        <v>3.01</v>
      </c>
      <c r="DK6" s="36">
        <f t="shared" si="12"/>
        <v>26.92</v>
      </c>
      <c r="DL6" s="36">
        <f t="shared" si="12"/>
        <v>29.57</v>
      </c>
      <c r="DM6" s="36">
        <f t="shared" si="12"/>
        <v>32.22</v>
      </c>
      <c r="DN6" s="36">
        <f t="shared" si="12"/>
        <v>6.5</v>
      </c>
      <c r="DO6" s="36">
        <f t="shared" si="12"/>
        <v>6.66</v>
      </c>
      <c r="DP6" s="36">
        <f t="shared" si="12"/>
        <v>14.53</v>
      </c>
      <c r="DQ6" s="36">
        <f t="shared" si="12"/>
        <v>17.72</v>
      </c>
      <c r="DR6" s="36">
        <f t="shared" si="12"/>
        <v>18.920000000000002</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0.08</v>
      </c>
      <c r="EM6" s="36">
        <f t="shared" si="14"/>
        <v>0.26</v>
      </c>
      <c r="EN6" s="36">
        <f t="shared" si="14"/>
        <v>0.13</v>
      </c>
      <c r="EO6" s="35" t="str">
        <f>IF(EO7="","",IF(EO7="-","【-】","【"&amp;SUBSTITUTE(TEXT(EO7,"#,##0.00"),"-","△")&amp;"】"))</f>
        <v>【0.09】</v>
      </c>
    </row>
    <row r="7" spans="1:148" s="37" customFormat="1">
      <c r="A7" s="29"/>
      <c r="B7" s="38">
        <v>2016</v>
      </c>
      <c r="C7" s="38">
        <v>22055</v>
      </c>
      <c r="D7" s="38">
        <v>46</v>
      </c>
      <c r="E7" s="38">
        <v>17</v>
      </c>
      <c r="F7" s="38">
        <v>4</v>
      </c>
      <c r="G7" s="38">
        <v>0</v>
      </c>
      <c r="H7" s="38" t="s">
        <v>108</v>
      </c>
      <c r="I7" s="38" t="s">
        <v>109</v>
      </c>
      <c r="J7" s="38" t="s">
        <v>110</v>
      </c>
      <c r="K7" s="38" t="s">
        <v>111</v>
      </c>
      <c r="L7" s="38" t="s">
        <v>112</v>
      </c>
      <c r="M7" s="38"/>
      <c r="N7" s="39" t="s">
        <v>113</v>
      </c>
      <c r="O7" s="39">
        <v>74.41</v>
      </c>
      <c r="P7" s="39">
        <v>1.43</v>
      </c>
      <c r="Q7" s="39">
        <v>101.09</v>
      </c>
      <c r="R7" s="39">
        <v>3075</v>
      </c>
      <c r="S7" s="39">
        <v>56575</v>
      </c>
      <c r="T7" s="39">
        <v>404.18</v>
      </c>
      <c r="U7" s="39">
        <v>139.97</v>
      </c>
      <c r="V7" s="39">
        <v>803</v>
      </c>
      <c r="W7" s="39">
        <v>0.67</v>
      </c>
      <c r="X7" s="39">
        <v>1198.51</v>
      </c>
      <c r="Y7" s="39">
        <v>52.45</v>
      </c>
      <c r="Z7" s="39">
        <v>48.39</v>
      </c>
      <c r="AA7" s="39">
        <v>79.66</v>
      </c>
      <c r="AB7" s="39">
        <v>78.48</v>
      </c>
      <c r="AC7" s="39">
        <v>74.73</v>
      </c>
      <c r="AD7" s="39">
        <v>93.85</v>
      </c>
      <c r="AE7" s="39">
        <v>95.59</v>
      </c>
      <c r="AF7" s="39">
        <v>96.83</v>
      </c>
      <c r="AG7" s="39">
        <v>98.32</v>
      </c>
      <c r="AH7" s="39">
        <v>98.04</v>
      </c>
      <c r="AI7" s="39">
        <v>100.66</v>
      </c>
      <c r="AJ7" s="39">
        <v>460.44</v>
      </c>
      <c r="AK7" s="39">
        <v>713.03</v>
      </c>
      <c r="AL7" s="39">
        <v>681.1</v>
      </c>
      <c r="AM7" s="39">
        <v>1137.56</v>
      </c>
      <c r="AN7" s="39">
        <v>1388.43</v>
      </c>
      <c r="AO7" s="39">
        <v>99.89</v>
      </c>
      <c r="AP7" s="39">
        <v>137.81</v>
      </c>
      <c r="AQ7" s="39">
        <v>172.52</v>
      </c>
      <c r="AR7" s="39">
        <v>201.29</v>
      </c>
      <c r="AS7" s="39">
        <v>208.1</v>
      </c>
      <c r="AT7" s="39">
        <v>105.22</v>
      </c>
      <c r="AU7" s="39">
        <v>1516.69</v>
      </c>
      <c r="AV7" s="39">
        <v>1735.65</v>
      </c>
      <c r="AW7" s="39">
        <v>76.2</v>
      </c>
      <c r="AX7" s="39">
        <v>84.81</v>
      </c>
      <c r="AY7" s="39">
        <v>79.19</v>
      </c>
      <c r="AZ7" s="39">
        <v>209.18</v>
      </c>
      <c r="BA7" s="39">
        <v>189.4</v>
      </c>
      <c r="BB7" s="39">
        <v>69.430000000000007</v>
      </c>
      <c r="BC7" s="39">
        <v>81.19</v>
      </c>
      <c r="BD7" s="39">
        <v>75.290000000000006</v>
      </c>
      <c r="BE7" s="39">
        <v>54.12</v>
      </c>
      <c r="BF7" s="39">
        <v>1775.55</v>
      </c>
      <c r="BG7" s="39">
        <v>1677.43</v>
      </c>
      <c r="BH7" s="39">
        <v>0</v>
      </c>
      <c r="BI7" s="39">
        <v>0</v>
      </c>
      <c r="BJ7" s="39">
        <v>0</v>
      </c>
      <c r="BK7" s="39">
        <v>1716.82</v>
      </c>
      <c r="BL7" s="39">
        <v>1554.05</v>
      </c>
      <c r="BM7" s="39">
        <v>1671.86</v>
      </c>
      <c r="BN7" s="39">
        <v>1673.47</v>
      </c>
      <c r="BO7" s="39">
        <v>1592.72</v>
      </c>
      <c r="BP7" s="39">
        <v>1348.09</v>
      </c>
      <c r="BQ7" s="39">
        <v>41.38</v>
      </c>
      <c r="BR7" s="39">
        <v>42.61</v>
      </c>
      <c r="BS7" s="39">
        <v>82.27</v>
      </c>
      <c r="BT7" s="39">
        <v>74.569999999999993</v>
      </c>
      <c r="BU7" s="39">
        <v>75.55</v>
      </c>
      <c r="BV7" s="39">
        <v>51.73</v>
      </c>
      <c r="BW7" s="39">
        <v>53.01</v>
      </c>
      <c r="BX7" s="39">
        <v>50.54</v>
      </c>
      <c r="BY7" s="39">
        <v>49.22</v>
      </c>
      <c r="BZ7" s="39">
        <v>53.7</v>
      </c>
      <c r="CA7" s="39">
        <v>69.8</v>
      </c>
      <c r="CB7" s="39">
        <v>329.51</v>
      </c>
      <c r="CC7" s="39">
        <v>350.75</v>
      </c>
      <c r="CD7" s="39">
        <v>194.44</v>
      </c>
      <c r="CE7" s="39">
        <v>212.35</v>
      </c>
      <c r="CF7" s="39">
        <v>210.6</v>
      </c>
      <c r="CG7" s="39">
        <v>310.47000000000003</v>
      </c>
      <c r="CH7" s="39">
        <v>299.39</v>
      </c>
      <c r="CI7" s="39">
        <v>320.36</v>
      </c>
      <c r="CJ7" s="39">
        <v>332.02</v>
      </c>
      <c r="CK7" s="39">
        <v>300.35000000000002</v>
      </c>
      <c r="CL7" s="39">
        <v>232.54</v>
      </c>
      <c r="CM7" s="39">
        <v>17.71</v>
      </c>
      <c r="CN7" s="39">
        <v>15.14</v>
      </c>
      <c r="CO7" s="39">
        <v>14.14</v>
      </c>
      <c r="CP7" s="39">
        <v>14.29</v>
      </c>
      <c r="CQ7" s="39">
        <v>14</v>
      </c>
      <c r="CR7" s="39">
        <v>36.67</v>
      </c>
      <c r="CS7" s="39">
        <v>36.200000000000003</v>
      </c>
      <c r="CT7" s="39">
        <v>34.74</v>
      </c>
      <c r="CU7" s="39">
        <v>36.65</v>
      </c>
      <c r="CV7" s="39">
        <v>37.72</v>
      </c>
      <c r="CW7" s="39">
        <v>42.17</v>
      </c>
      <c r="CX7" s="39">
        <v>48.38</v>
      </c>
      <c r="CY7" s="39">
        <v>52</v>
      </c>
      <c r="CZ7" s="39">
        <v>52.49</v>
      </c>
      <c r="DA7" s="39">
        <v>56.65</v>
      </c>
      <c r="DB7" s="39">
        <v>57.78</v>
      </c>
      <c r="DC7" s="39">
        <v>71.239999999999995</v>
      </c>
      <c r="DD7" s="39">
        <v>71.069999999999993</v>
      </c>
      <c r="DE7" s="39">
        <v>70.14</v>
      </c>
      <c r="DF7" s="39">
        <v>68.83</v>
      </c>
      <c r="DG7" s="39">
        <v>68.459999999999994</v>
      </c>
      <c r="DH7" s="39">
        <v>82.3</v>
      </c>
      <c r="DI7" s="39">
        <v>2.02</v>
      </c>
      <c r="DJ7" s="39">
        <v>3.01</v>
      </c>
      <c r="DK7" s="39">
        <v>26.92</v>
      </c>
      <c r="DL7" s="39">
        <v>29.57</v>
      </c>
      <c r="DM7" s="39">
        <v>32.22</v>
      </c>
      <c r="DN7" s="39">
        <v>6.5</v>
      </c>
      <c r="DO7" s="39">
        <v>6.66</v>
      </c>
      <c r="DP7" s="39">
        <v>14.53</v>
      </c>
      <c r="DQ7" s="39">
        <v>17.72</v>
      </c>
      <c r="DR7" s="39">
        <v>18.920000000000002</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0.05</v>
      </c>
      <c r="EK7" s="39">
        <v>7.0000000000000007E-2</v>
      </c>
      <c r="EL7" s="39">
        <v>0.08</v>
      </c>
      <c r="EM7" s="39">
        <v>0.26</v>
      </c>
      <c r="EN7" s="39">
        <v>0.13</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2018-02-02T00:13:27Z</cp:lastPrinted>
  <dcterms:created xsi:type="dcterms:W3CDTF">2017-12-25T01:54:39Z</dcterms:created>
  <dcterms:modified xsi:type="dcterms:W3CDTF">2018-02-08T07:44:05Z</dcterms:modified>
  <cp:category/>
</cp:coreProperties>
</file>